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https://fonade-my.sharepoint.com/personal/valvarez_enterritorio_gov_co/Documents/ENT_2023/SEGUIMIENTO PM/JUNIO 2023/"/>
    </mc:Choice>
  </mc:AlternateContent>
  <xr:revisionPtr revIDLastSave="34" documentId="13_ncr:1_{C7A0F3A6-05B4-4CF4-B85B-534302E859B1}" xr6:coauthVersionLast="47" xr6:coauthVersionMax="47" xr10:uidLastSave="{21CA3199-EC93-4CC3-A811-4DBAC2E2184F}"/>
  <bookViews>
    <workbookView xWindow="-108" yWindow="-108" windowWidth="23256" windowHeight="12456" activeTab="3" xr2:uid="{00000000-000D-0000-FFFF-FFFF00000000}"/>
  </bookViews>
  <sheets>
    <sheet name="PM POR AUDITORÍA" sheetId="1" r:id="rId1"/>
    <sheet name="AVANCE POR PLAN" sheetId="9" r:id="rId2"/>
    <sheet name="AVANCE POR ACCIONES" sheetId="10" r:id="rId3"/>
    <sheet name="RESUMEN" sheetId="8" r:id="rId4"/>
  </sheets>
  <definedNames>
    <definedName name="_xlnm._FilterDatabase" localSheetId="0" hidden="1">'PM POR AUDITORÍA'!$A$1:$AD$662</definedName>
    <definedName name="_xlnm._FilterDatabase" localSheetId="3" hidden="1">RESUMEN!$A$3:$H$32</definedName>
  </definedNames>
  <calcPr calcId="191029"/>
  <pivotCaches>
    <pivotCache cacheId="1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8" l="1"/>
  <c r="E23" i="8"/>
  <c r="E22" i="8"/>
  <c r="R636" i="1"/>
  <c r="E26" i="8"/>
  <c r="E25" i="8"/>
  <c r="E31" i="8"/>
  <c r="AB634" i="1"/>
  <c r="AC634" i="1" s="1"/>
  <c r="R634" i="1"/>
  <c r="AB635" i="1"/>
  <c r="AC635" i="1" s="1"/>
  <c r="R635" i="1"/>
  <c r="F29" i="8" l="1"/>
  <c r="AB641" i="1"/>
  <c r="AC641" i="1" s="1"/>
  <c r="AB642" i="1"/>
  <c r="AC642" i="1" s="1"/>
  <c r="AB643" i="1"/>
  <c r="AC643" i="1" s="1"/>
  <c r="AB644" i="1"/>
  <c r="AC644" i="1" s="1"/>
  <c r="AB645" i="1"/>
  <c r="AC645" i="1" s="1"/>
  <c r="AB646" i="1"/>
  <c r="AC646" i="1" s="1"/>
  <c r="AB647" i="1"/>
  <c r="AC647" i="1" s="1"/>
  <c r="AB648" i="1"/>
  <c r="AC648" i="1" s="1"/>
  <c r="AB649" i="1"/>
  <c r="AC649" i="1" s="1"/>
  <c r="AB650" i="1"/>
  <c r="AC650" i="1" s="1"/>
  <c r="R641" i="1"/>
  <c r="R642" i="1"/>
  <c r="R643" i="1"/>
  <c r="R644" i="1"/>
  <c r="R645" i="1"/>
  <c r="R646" i="1"/>
  <c r="R647" i="1"/>
  <c r="R648" i="1"/>
  <c r="R649" i="1"/>
  <c r="R650" i="1"/>
  <c r="AB656" i="1"/>
  <c r="AC656" i="1" s="1"/>
  <c r="AB655" i="1"/>
  <c r="AC655" i="1" s="1"/>
  <c r="AB658" i="1"/>
  <c r="AC658" i="1" s="1"/>
  <c r="AB657" i="1"/>
  <c r="AC657" i="1" s="1"/>
  <c r="AB654" i="1"/>
  <c r="AC654" i="1" s="1"/>
  <c r="F30" i="8"/>
  <c r="F31" i="8"/>
  <c r="E29" i="8"/>
  <c r="E30" i="8"/>
  <c r="F28" i="8"/>
  <c r="R638" i="1"/>
  <c r="R639" i="1"/>
  <c r="R640" i="1"/>
  <c r="R659" i="1"/>
  <c r="R660" i="1"/>
  <c r="R661" i="1"/>
  <c r="R662" i="1"/>
  <c r="AB640" i="1"/>
  <c r="AC640" i="1" s="1"/>
  <c r="AB651" i="1"/>
  <c r="AC651" i="1" s="1"/>
  <c r="AB652" i="1"/>
  <c r="AC652" i="1" s="1"/>
  <c r="AB653" i="1"/>
  <c r="AC653" i="1" s="1"/>
  <c r="AB659" i="1"/>
  <c r="AC659" i="1" s="1"/>
  <c r="AB660" i="1"/>
  <c r="AC660" i="1" s="1"/>
  <c r="AB661" i="1"/>
  <c r="AC661" i="1" s="1"/>
  <c r="AB662" i="1"/>
  <c r="AC662" i="1" s="1"/>
  <c r="D32" i="8"/>
  <c r="C32" i="8"/>
  <c r="B32" i="8"/>
  <c r="AB622" i="1"/>
  <c r="AC622" i="1" s="1"/>
  <c r="AB623" i="1"/>
  <c r="AC623" i="1" s="1"/>
  <c r="AB624" i="1"/>
  <c r="AC624" i="1" s="1"/>
  <c r="AB625" i="1"/>
  <c r="AB626" i="1"/>
  <c r="AB627" i="1"/>
  <c r="AB628" i="1"/>
  <c r="AB629" i="1"/>
  <c r="AB630" i="1"/>
  <c r="AB631" i="1"/>
  <c r="AB632" i="1"/>
  <c r="AB633" i="1"/>
  <c r="AB636" i="1"/>
  <c r="AC636" i="1" s="1"/>
  <c r="AB637" i="1"/>
  <c r="AC637" i="1" s="1"/>
  <c r="AB638" i="1"/>
  <c r="AC638" i="1" s="1"/>
  <c r="AB639" i="1"/>
  <c r="AC639" i="1" s="1"/>
  <c r="E28" i="8"/>
  <c r="F32" i="8" l="1"/>
  <c r="R637" i="1"/>
  <c r="F26" i="8" l="1"/>
  <c r="F27" i="8"/>
  <c r="E27" i="8"/>
  <c r="F24" i="8"/>
  <c r="E24" i="8"/>
  <c r="E32" i="8" s="1"/>
  <c r="AB617" i="1"/>
  <c r="R617" i="1"/>
  <c r="O617" i="1"/>
  <c r="AB616" i="1"/>
  <c r="R616" i="1"/>
  <c r="O616" i="1"/>
  <c r="AB615" i="1"/>
  <c r="R615" i="1"/>
  <c r="O615" i="1"/>
  <c r="AB614" i="1"/>
  <c r="R614" i="1"/>
  <c r="O614" i="1"/>
  <c r="AB613" i="1"/>
  <c r="R613" i="1"/>
  <c r="O613" i="1"/>
  <c r="AB612" i="1"/>
  <c r="R612" i="1"/>
  <c r="O612" i="1"/>
  <c r="AB611" i="1"/>
  <c r="R611" i="1"/>
  <c r="O611" i="1"/>
  <c r="AB610" i="1"/>
  <c r="R610" i="1"/>
  <c r="O610" i="1"/>
  <c r="AB609" i="1"/>
  <c r="R609" i="1"/>
  <c r="O609" i="1"/>
  <c r="AB608" i="1"/>
  <c r="R608" i="1"/>
  <c r="O608" i="1"/>
  <c r="AB607" i="1"/>
  <c r="R607" i="1"/>
  <c r="O607" i="1"/>
  <c r="AB606" i="1"/>
  <c r="R606" i="1"/>
  <c r="O606" i="1"/>
  <c r="AB605" i="1"/>
  <c r="R605" i="1"/>
  <c r="O605" i="1"/>
  <c r="AC608" i="1" l="1"/>
  <c r="AC611" i="1"/>
  <c r="AC612" i="1"/>
  <c r="AC615" i="1"/>
  <c r="AC607" i="1"/>
  <c r="AC616" i="1"/>
  <c r="AC606" i="1"/>
  <c r="AC610" i="1"/>
  <c r="AC614" i="1"/>
  <c r="AC605" i="1"/>
  <c r="AC609" i="1"/>
  <c r="AC613" i="1"/>
  <c r="AC617" i="1"/>
  <c r="R626" i="1" l="1"/>
  <c r="R627" i="1"/>
  <c r="R628" i="1"/>
  <c r="R629" i="1"/>
  <c r="R630" i="1"/>
  <c r="R631" i="1"/>
  <c r="R632" i="1"/>
  <c r="R633" i="1"/>
  <c r="R625" i="1"/>
  <c r="O633" i="1"/>
  <c r="AC633" i="1" s="1"/>
  <c r="O632" i="1"/>
  <c r="AC632" i="1" s="1"/>
  <c r="O631" i="1"/>
  <c r="AC631" i="1" s="1"/>
  <c r="O630" i="1"/>
  <c r="AC630" i="1" s="1"/>
  <c r="O629" i="1"/>
  <c r="AC629" i="1" s="1"/>
  <c r="O628" i="1"/>
  <c r="AC628" i="1" s="1"/>
  <c r="O627" i="1"/>
  <c r="AC627" i="1" s="1"/>
  <c r="O626" i="1"/>
  <c r="AC626" i="1" s="1"/>
  <c r="O625" i="1"/>
  <c r="AC625" i="1" s="1"/>
  <c r="T632" i="1"/>
  <c r="T628" i="1"/>
  <c r="T627" i="1"/>
  <c r="T626" i="1"/>
  <c r="T625" i="1"/>
  <c r="AB621" i="1"/>
  <c r="AC621" i="1" s="1"/>
  <c r="AB601" i="1" l="1"/>
  <c r="AB602" i="1" l="1"/>
  <c r="AB603" i="1"/>
  <c r="F23" i="8"/>
  <c r="AB620" i="1"/>
  <c r="AC620" i="1" s="1"/>
  <c r="AB619" i="1"/>
  <c r="AC619" i="1" s="1"/>
  <c r="AB618" i="1"/>
  <c r="AC618" i="1" s="1"/>
  <c r="AB576" i="1" l="1"/>
  <c r="AC576" i="1" s="1"/>
  <c r="AB575" i="1"/>
  <c r="AC575" i="1" s="1"/>
  <c r="AB574" i="1"/>
  <c r="AC574" i="1" s="1"/>
  <c r="AB573" i="1"/>
  <c r="AC573" i="1" s="1"/>
  <c r="AB572" i="1"/>
  <c r="AC572" i="1" s="1"/>
  <c r="AB600" i="1" l="1"/>
  <c r="AC600" i="1" s="1"/>
  <c r="AC601" i="1"/>
  <c r="AC602" i="1"/>
  <c r="AB604" i="1"/>
  <c r="AC604" i="1" s="1"/>
  <c r="AC603" i="1"/>
  <c r="F25" i="8"/>
  <c r="F22" i="8" l="1"/>
  <c r="AB595" i="1"/>
  <c r="AC595" i="1" s="1"/>
  <c r="AB596" i="1"/>
  <c r="AC596" i="1" s="1"/>
  <c r="AB598" i="1"/>
  <c r="AC598" i="1" s="1"/>
  <c r="AB597" i="1"/>
  <c r="AC597" i="1" s="1"/>
  <c r="AB599" i="1"/>
  <c r="AC599" i="1" s="1"/>
  <c r="AB591" i="1" l="1"/>
  <c r="AC591" i="1" s="1"/>
  <c r="AB592" i="1"/>
  <c r="AC592" i="1" s="1"/>
  <c r="AB593" i="1"/>
  <c r="AC593" i="1" s="1"/>
  <c r="AB594" i="1"/>
  <c r="AC594" i="1" s="1"/>
  <c r="AB590" i="1"/>
  <c r="AC590" i="1" s="1"/>
  <c r="AB589" i="1"/>
  <c r="AC589" i="1" s="1"/>
  <c r="F21" i="8"/>
  <c r="AB569" i="1"/>
  <c r="AC569" i="1" s="1"/>
  <c r="AB559" i="1"/>
  <c r="AC559" i="1" s="1"/>
  <c r="AB560" i="1"/>
  <c r="AC560" i="1" s="1"/>
  <c r="AB561" i="1"/>
  <c r="AC561" i="1" s="1"/>
  <c r="AB562" i="1"/>
  <c r="AC562" i="1" s="1"/>
  <c r="AB563" i="1"/>
  <c r="AC563" i="1" s="1"/>
  <c r="AB564" i="1"/>
  <c r="AC564" i="1" s="1"/>
  <c r="AB565" i="1"/>
  <c r="AC565" i="1" s="1"/>
  <c r="AB566" i="1"/>
  <c r="AC566" i="1" s="1"/>
  <c r="AB567" i="1"/>
  <c r="AC567" i="1" s="1"/>
  <c r="AB568" i="1"/>
  <c r="AC568" i="1" s="1"/>
  <c r="AB580" i="1"/>
  <c r="AC580" i="1" s="1"/>
  <c r="AB581" i="1"/>
  <c r="AC581" i="1" s="1"/>
  <c r="AB582" i="1"/>
  <c r="AC582" i="1" s="1"/>
  <c r="AB583" i="1"/>
  <c r="AC583" i="1" s="1"/>
  <c r="AB584" i="1"/>
  <c r="AC584" i="1" s="1"/>
  <c r="AB585" i="1"/>
  <c r="AC585" i="1" s="1"/>
  <c r="AB586" i="1"/>
  <c r="AC586" i="1" s="1"/>
  <c r="AB587" i="1"/>
  <c r="AC587" i="1" s="1"/>
  <c r="AB588" i="1"/>
  <c r="AC588" i="1" s="1"/>
  <c r="AB577" i="1"/>
  <c r="AC577" i="1" s="1"/>
  <c r="AB578" i="1"/>
  <c r="AC578" i="1" s="1"/>
  <c r="AB579" i="1"/>
  <c r="AC579" i="1" s="1"/>
  <c r="AB3" i="1"/>
  <c r="AC3"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0" i="1"/>
  <c r="AC40" i="1" s="1"/>
  <c r="AB41" i="1"/>
  <c r="AC41" i="1" s="1"/>
  <c r="AB42" i="1"/>
  <c r="AC42" i="1" s="1"/>
  <c r="AB43" i="1"/>
  <c r="AC43" i="1" s="1"/>
  <c r="AB44" i="1"/>
  <c r="AC44" i="1" s="1"/>
  <c r="AB45" i="1"/>
  <c r="AC45" i="1" s="1"/>
  <c r="AB46" i="1"/>
  <c r="AC46" i="1" s="1"/>
  <c r="AB47" i="1"/>
  <c r="AC47" i="1" s="1"/>
  <c r="AB48" i="1"/>
  <c r="AC48" i="1" s="1"/>
  <c r="AB49" i="1"/>
  <c r="AC49" i="1" s="1"/>
  <c r="AB50" i="1"/>
  <c r="AC50" i="1" s="1"/>
  <c r="AB51" i="1"/>
  <c r="AC51" i="1" s="1"/>
  <c r="AB52" i="1"/>
  <c r="AC52" i="1" s="1"/>
  <c r="AB53" i="1"/>
  <c r="AC53" i="1" s="1"/>
  <c r="AB54" i="1"/>
  <c r="AC54" i="1" s="1"/>
  <c r="AB55" i="1"/>
  <c r="AC55" i="1" s="1"/>
  <c r="AB56" i="1"/>
  <c r="AC56" i="1" s="1"/>
  <c r="AB57" i="1"/>
  <c r="AC57" i="1" s="1"/>
  <c r="AB58" i="1"/>
  <c r="AC58" i="1" s="1"/>
  <c r="AB59" i="1"/>
  <c r="AC59" i="1" s="1"/>
  <c r="AB60" i="1"/>
  <c r="AC60" i="1" s="1"/>
  <c r="AB61" i="1"/>
  <c r="AC61" i="1" s="1"/>
  <c r="AB62" i="1"/>
  <c r="AC62" i="1" s="1"/>
  <c r="AB63" i="1"/>
  <c r="AC63" i="1" s="1"/>
  <c r="AB64" i="1"/>
  <c r="AC64" i="1" s="1"/>
  <c r="AB65" i="1"/>
  <c r="AC65" i="1" s="1"/>
  <c r="AB66" i="1"/>
  <c r="AC66" i="1" s="1"/>
  <c r="AB67" i="1"/>
  <c r="AC67" i="1" s="1"/>
  <c r="AB68" i="1"/>
  <c r="AC68" i="1" s="1"/>
  <c r="AB69" i="1"/>
  <c r="AC69" i="1" s="1"/>
  <c r="AB70" i="1"/>
  <c r="AC70" i="1" s="1"/>
  <c r="AB71" i="1"/>
  <c r="AC71" i="1" s="1"/>
  <c r="AB72" i="1"/>
  <c r="AC72" i="1" s="1"/>
  <c r="AB73" i="1"/>
  <c r="AC73" i="1" s="1"/>
  <c r="AB74" i="1"/>
  <c r="AC74" i="1" s="1"/>
  <c r="AB75" i="1"/>
  <c r="AC75" i="1" s="1"/>
  <c r="AB76" i="1"/>
  <c r="AC76" i="1" s="1"/>
  <c r="AB77" i="1"/>
  <c r="AC77" i="1" s="1"/>
  <c r="AB78" i="1"/>
  <c r="AC78" i="1" s="1"/>
  <c r="AB79" i="1"/>
  <c r="AC79" i="1" s="1"/>
  <c r="AB80" i="1"/>
  <c r="AC80" i="1" s="1"/>
  <c r="AB81" i="1"/>
  <c r="AC81" i="1" s="1"/>
  <c r="AB82" i="1"/>
  <c r="AC82" i="1" s="1"/>
  <c r="AB83" i="1"/>
  <c r="AC83" i="1" s="1"/>
  <c r="AB84" i="1"/>
  <c r="AC84" i="1" s="1"/>
  <c r="AB85" i="1"/>
  <c r="AC85" i="1" s="1"/>
  <c r="AB86" i="1"/>
  <c r="AC86" i="1" s="1"/>
  <c r="AB87" i="1"/>
  <c r="AC87" i="1" s="1"/>
  <c r="AB88" i="1"/>
  <c r="AC88" i="1" s="1"/>
  <c r="AB89" i="1"/>
  <c r="AC89" i="1" s="1"/>
  <c r="AB90" i="1"/>
  <c r="AC90" i="1" s="1"/>
  <c r="AB91" i="1"/>
  <c r="AC91" i="1" s="1"/>
  <c r="AB92" i="1"/>
  <c r="AC92" i="1" s="1"/>
  <c r="AB93" i="1"/>
  <c r="AC93" i="1" s="1"/>
  <c r="AB94" i="1"/>
  <c r="AC94" i="1" s="1"/>
  <c r="AB95" i="1"/>
  <c r="AC95" i="1" s="1"/>
  <c r="AB96" i="1"/>
  <c r="AC96" i="1" s="1"/>
  <c r="AB97" i="1"/>
  <c r="AC97" i="1" s="1"/>
  <c r="AB98" i="1"/>
  <c r="AC98" i="1" s="1"/>
  <c r="AB99" i="1"/>
  <c r="AC99" i="1" s="1"/>
  <c r="AB100" i="1"/>
  <c r="AC100" i="1" s="1"/>
  <c r="AB101" i="1"/>
  <c r="AC101" i="1" s="1"/>
  <c r="AB102" i="1"/>
  <c r="AC102" i="1" s="1"/>
  <c r="AB103" i="1"/>
  <c r="AC103" i="1" s="1"/>
  <c r="AB104" i="1"/>
  <c r="AC104" i="1" s="1"/>
  <c r="AB105" i="1"/>
  <c r="AC105" i="1" s="1"/>
  <c r="AB106" i="1"/>
  <c r="AC106" i="1" s="1"/>
  <c r="AB107" i="1"/>
  <c r="AC107" i="1" s="1"/>
  <c r="AB108" i="1"/>
  <c r="AC108" i="1" s="1"/>
  <c r="AB109" i="1"/>
  <c r="AC109" i="1" s="1"/>
  <c r="AB110" i="1"/>
  <c r="AC110" i="1" s="1"/>
  <c r="AB111" i="1"/>
  <c r="AC111" i="1" s="1"/>
  <c r="AB112" i="1"/>
  <c r="AC112" i="1" s="1"/>
  <c r="AB113" i="1"/>
  <c r="AC113" i="1" s="1"/>
  <c r="AB114" i="1"/>
  <c r="AC114" i="1" s="1"/>
  <c r="AB115" i="1"/>
  <c r="AC115" i="1" s="1"/>
  <c r="AB116" i="1"/>
  <c r="AC116" i="1" s="1"/>
  <c r="AB117" i="1"/>
  <c r="AC117" i="1" s="1"/>
  <c r="AB118" i="1"/>
  <c r="AC118" i="1" s="1"/>
  <c r="AB119" i="1"/>
  <c r="AC119" i="1" s="1"/>
  <c r="AB120" i="1"/>
  <c r="AC120" i="1" s="1"/>
  <c r="AB121" i="1"/>
  <c r="AC121" i="1" s="1"/>
  <c r="AB122" i="1"/>
  <c r="AC122" i="1" s="1"/>
  <c r="AB123" i="1"/>
  <c r="AC123" i="1" s="1"/>
  <c r="AB124" i="1"/>
  <c r="AC124" i="1" s="1"/>
  <c r="AB125" i="1"/>
  <c r="AC125" i="1" s="1"/>
  <c r="AB126" i="1"/>
  <c r="AC126" i="1" s="1"/>
  <c r="AB127" i="1"/>
  <c r="AC127" i="1" s="1"/>
  <c r="AB128" i="1"/>
  <c r="AC128" i="1" s="1"/>
  <c r="AB129" i="1"/>
  <c r="AC129" i="1" s="1"/>
  <c r="AB130" i="1"/>
  <c r="AC130" i="1" s="1"/>
  <c r="AB131" i="1"/>
  <c r="AC131" i="1" s="1"/>
  <c r="AB132" i="1"/>
  <c r="AC132" i="1" s="1"/>
  <c r="AB133" i="1"/>
  <c r="AC133" i="1" s="1"/>
  <c r="AB134" i="1"/>
  <c r="AC134" i="1" s="1"/>
  <c r="AB135" i="1"/>
  <c r="AC135" i="1" s="1"/>
  <c r="AB136" i="1"/>
  <c r="AC136" i="1" s="1"/>
  <c r="AB137" i="1"/>
  <c r="AC137" i="1" s="1"/>
  <c r="AB138" i="1"/>
  <c r="AC138" i="1" s="1"/>
  <c r="AB139" i="1"/>
  <c r="AC139" i="1" s="1"/>
  <c r="AB140" i="1"/>
  <c r="AC140" i="1" s="1"/>
  <c r="AB141" i="1"/>
  <c r="AC141" i="1" s="1"/>
  <c r="AB142" i="1"/>
  <c r="AC142" i="1" s="1"/>
  <c r="AB143" i="1"/>
  <c r="AC143" i="1" s="1"/>
  <c r="AB144" i="1"/>
  <c r="AC144" i="1" s="1"/>
  <c r="AB145" i="1"/>
  <c r="AC145" i="1" s="1"/>
  <c r="AB146" i="1"/>
  <c r="AC146" i="1" s="1"/>
  <c r="AB147" i="1"/>
  <c r="AC147" i="1" s="1"/>
  <c r="AB148" i="1"/>
  <c r="AC148" i="1" s="1"/>
  <c r="AB149" i="1"/>
  <c r="AC149" i="1" s="1"/>
  <c r="AB150" i="1"/>
  <c r="AC150" i="1" s="1"/>
  <c r="AB151" i="1"/>
  <c r="AC151" i="1" s="1"/>
  <c r="AB152" i="1"/>
  <c r="AC152" i="1" s="1"/>
  <c r="AB153" i="1"/>
  <c r="AC153" i="1" s="1"/>
  <c r="AB154" i="1"/>
  <c r="AC154" i="1" s="1"/>
  <c r="AB155" i="1"/>
  <c r="AC155" i="1" s="1"/>
  <c r="AB156" i="1"/>
  <c r="AC156" i="1" s="1"/>
  <c r="AB157" i="1"/>
  <c r="AC157" i="1" s="1"/>
  <c r="AB158" i="1"/>
  <c r="AC158" i="1" s="1"/>
  <c r="AB159" i="1"/>
  <c r="AC159" i="1" s="1"/>
  <c r="AB160" i="1"/>
  <c r="AC160" i="1" s="1"/>
  <c r="AB161" i="1"/>
  <c r="AC161" i="1" s="1"/>
  <c r="AB162" i="1"/>
  <c r="AC162" i="1" s="1"/>
  <c r="AB163" i="1"/>
  <c r="AC163" i="1" s="1"/>
  <c r="AB164" i="1"/>
  <c r="AC164" i="1" s="1"/>
  <c r="AB165" i="1"/>
  <c r="AC165" i="1" s="1"/>
  <c r="AB166" i="1"/>
  <c r="AC166" i="1" s="1"/>
  <c r="AB167" i="1"/>
  <c r="AC167" i="1" s="1"/>
  <c r="AB168" i="1"/>
  <c r="AC168" i="1" s="1"/>
  <c r="AB169" i="1"/>
  <c r="AC169" i="1" s="1"/>
  <c r="AB170" i="1"/>
  <c r="AC170" i="1" s="1"/>
  <c r="AB171" i="1"/>
  <c r="AC171" i="1" s="1"/>
  <c r="AB172" i="1"/>
  <c r="AC172" i="1" s="1"/>
  <c r="AB173" i="1"/>
  <c r="AC173" i="1" s="1"/>
  <c r="AB174" i="1"/>
  <c r="AC174" i="1" s="1"/>
  <c r="AB175" i="1"/>
  <c r="AC175" i="1" s="1"/>
  <c r="AB176" i="1"/>
  <c r="AC176" i="1" s="1"/>
  <c r="AB177" i="1"/>
  <c r="AC177" i="1" s="1"/>
  <c r="AB178" i="1"/>
  <c r="AC178" i="1" s="1"/>
  <c r="AB179" i="1"/>
  <c r="AC179" i="1" s="1"/>
  <c r="AB180" i="1"/>
  <c r="AC180" i="1" s="1"/>
  <c r="AB181" i="1"/>
  <c r="AC181" i="1" s="1"/>
  <c r="AB182" i="1"/>
  <c r="AC182" i="1" s="1"/>
  <c r="AB183" i="1"/>
  <c r="AC183" i="1" s="1"/>
  <c r="AB184" i="1"/>
  <c r="AC184" i="1" s="1"/>
  <c r="AB185" i="1"/>
  <c r="AC185" i="1" s="1"/>
  <c r="AB186" i="1"/>
  <c r="AC186" i="1" s="1"/>
  <c r="AB187" i="1"/>
  <c r="AC187" i="1" s="1"/>
  <c r="AB188" i="1"/>
  <c r="AC188" i="1" s="1"/>
  <c r="AB189" i="1"/>
  <c r="AC189" i="1" s="1"/>
  <c r="AB190" i="1"/>
  <c r="AC190" i="1" s="1"/>
  <c r="AB191" i="1"/>
  <c r="AC191" i="1" s="1"/>
  <c r="AB192" i="1"/>
  <c r="AC192" i="1" s="1"/>
  <c r="AB193" i="1"/>
  <c r="AC193" i="1" s="1"/>
  <c r="AB194" i="1"/>
  <c r="AC194" i="1" s="1"/>
  <c r="AB195" i="1"/>
  <c r="AC195" i="1" s="1"/>
  <c r="AB196" i="1"/>
  <c r="AC196" i="1" s="1"/>
  <c r="AB197" i="1"/>
  <c r="AC197" i="1" s="1"/>
  <c r="AB198" i="1"/>
  <c r="AC198" i="1" s="1"/>
  <c r="AB199" i="1"/>
  <c r="AC199" i="1" s="1"/>
  <c r="AB200" i="1"/>
  <c r="AC200" i="1" s="1"/>
  <c r="AB201" i="1"/>
  <c r="AC201" i="1" s="1"/>
  <c r="AB202" i="1"/>
  <c r="AC202" i="1" s="1"/>
  <c r="AB203" i="1"/>
  <c r="AC203" i="1" s="1"/>
  <c r="AB204" i="1"/>
  <c r="AC204" i="1" s="1"/>
  <c r="AB205" i="1"/>
  <c r="AC205" i="1" s="1"/>
  <c r="AB206" i="1"/>
  <c r="AC206" i="1" s="1"/>
  <c r="AB207" i="1"/>
  <c r="AC207" i="1" s="1"/>
  <c r="AB208" i="1"/>
  <c r="AC208" i="1" s="1"/>
  <c r="AB209" i="1"/>
  <c r="AC209" i="1" s="1"/>
  <c r="AB210" i="1"/>
  <c r="AC210" i="1" s="1"/>
  <c r="AB211" i="1"/>
  <c r="AC211" i="1" s="1"/>
  <c r="AB212" i="1"/>
  <c r="AC212" i="1" s="1"/>
  <c r="AB213" i="1"/>
  <c r="AC213" i="1" s="1"/>
  <c r="AB214" i="1"/>
  <c r="AC214" i="1" s="1"/>
  <c r="AB215" i="1"/>
  <c r="AC215" i="1" s="1"/>
  <c r="AB216" i="1"/>
  <c r="AC216" i="1" s="1"/>
  <c r="AB217" i="1"/>
  <c r="AC217" i="1" s="1"/>
  <c r="AB218" i="1"/>
  <c r="AC218" i="1" s="1"/>
  <c r="AB219" i="1"/>
  <c r="AC219" i="1" s="1"/>
  <c r="AB220" i="1"/>
  <c r="AC220" i="1" s="1"/>
  <c r="AB221" i="1"/>
  <c r="AC221" i="1" s="1"/>
  <c r="AB222" i="1"/>
  <c r="AC222" i="1" s="1"/>
  <c r="AB223" i="1"/>
  <c r="AC223" i="1" s="1"/>
  <c r="AB224" i="1"/>
  <c r="AC224" i="1" s="1"/>
  <c r="AB225" i="1"/>
  <c r="AC225" i="1" s="1"/>
  <c r="AB226" i="1"/>
  <c r="AC226" i="1" s="1"/>
  <c r="AB227" i="1"/>
  <c r="AC227" i="1" s="1"/>
  <c r="AB228" i="1"/>
  <c r="AC228" i="1" s="1"/>
  <c r="AB229" i="1"/>
  <c r="AC229" i="1" s="1"/>
  <c r="AB230" i="1"/>
  <c r="AC230" i="1" s="1"/>
  <c r="AB231" i="1"/>
  <c r="AC231" i="1" s="1"/>
  <c r="AB232" i="1"/>
  <c r="AC232" i="1" s="1"/>
  <c r="AB233" i="1"/>
  <c r="AC233" i="1" s="1"/>
  <c r="AB234" i="1"/>
  <c r="AC234" i="1" s="1"/>
  <c r="AB235" i="1"/>
  <c r="AC235" i="1" s="1"/>
  <c r="AB236" i="1"/>
  <c r="AC236" i="1" s="1"/>
  <c r="AB237" i="1"/>
  <c r="AC237" i="1" s="1"/>
  <c r="AB238" i="1"/>
  <c r="AC238" i="1" s="1"/>
  <c r="AB239" i="1"/>
  <c r="AC239" i="1" s="1"/>
  <c r="AB240" i="1"/>
  <c r="AC240" i="1" s="1"/>
  <c r="AB241" i="1"/>
  <c r="AC241" i="1" s="1"/>
  <c r="AB242" i="1"/>
  <c r="AC242" i="1" s="1"/>
  <c r="AB243" i="1"/>
  <c r="AC243" i="1" s="1"/>
  <c r="AB244" i="1"/>
  <c r="AC244" i="1" s="1"/>
  <c r="AB245" i="1"/>
  <c r="AC245" i="1" s="1"/>
  <c r="AB246" i="1"/>
  <c r="AC246" i="1" s="1"/>
  <c r="AB247" i="1"/>
  <c r="AC247" i="1" s="1"/>
  <c r="AB248" i="1"/>
  <c r="AC248" i="1" s="1"/>
  <c r="AB249" i="1"/>
  <c r="AC249" i="1" s="1"/>
  <c r="AB250" i="1"/>
  <c r="AC250" i="1" s="1"/>
  <c r="AB251" i="1"/>
  <c r="AC251" i="1" s="1"/>
  <c r="AB252" i="1"/>
  <c r="AC252" i="1" s="1"/>
  <c r="AB253" i="1"/>
  <c r="AC253" i="1" s="1"/>
  <c r="AB254" i="1"/>
  <c r="AC254" i="1" s="1"/>
  <c r="AB255" i="1"/>
  <c r="AC255" i="1" s="1"/>
  <c r="AB256" i="1"/>
  <c r="AC256" i="1" s="1"/>
  <c r="AB257" i="1"/>
  <c r="AC257" i="1" s="1"/>
  <c r="AB258" i="1"/>
  <c r="AC258" i="1" s="1"/>
  <c r="AB259" i="1"/>
  <c r="AC259" i="1" s="1"/>
  <c r="AB260" i="1"/>
  <c r="AC260" i="1" s="1"/>
  <c r="AB261" i="1"/>
  <c r="AC261" i="1" s="1"/>
  <c r="AB262" i="1"/>
  <c r="AC262" i="1" s="1"/>
  <c r="AB263" i="1"/>
  <c r="AC263" i="1" s="1"/>
  <c r="AB264" i="1"/>
  <c r="AC264" i="1" s="1"/>
  <c r="AB265" i="1"/>
  <c r="AC265" i="1" s="1"/>
  <c r="AB266" i="1"/>
  <c r="AC266" i="1" s="1"/>
  <c r="AB267" i="1"/>
  <c r="AC267" i="1" s="1"/>
  <c r="AB268" i="1"/>
  <c r="AC268" i="1" s="1"/>
  <c r="AB269" i="1"/>
  <c r="AC269" i="1" s="1"/>
  <c r="AB270" i="1"/>
  <c r="AC270" i="1" s="1"/>
  <c r="AB271" i="1"/>
  <c r="AC271" i="1" s="1"/>
  <c r="AB272" i="1"/>
  <c r="AC272" i="1" s="1"/>
  <c r="AB273" i="1"/>
  <c r="AC273" i="1" s="1"/>
  <c r="AB274" i="1"/>
  <c r="AC274" i="1" s="1"/>
  <c r="AB275" i="1"/>
  <c r="AC275" i="1" s="1"/>
  <c r="AB276" i="1"/>
  <c r="AC276" i="1" s="1"/>
  <c r="AB277" i="1"/>
  <c r="AC277" i="1" s="1"/>
  <c r="AB278" i="1"/>
  <c r="AC278" i="1" s="1"/>
  <c r="AB279" i="1"/>
  <c r="AC279" i="1" s="1"/>
  <c r="AB280" i="1"/>
  <c r="AC280" i="1" s="1"/>
  <c r="AB281" i="1"/>
  <c r="AC281" i="1" s="1"/>
  <c r="AB282" i="1"/>
  <c r="AC282" i="1" s="1"/>
  <c r="AB283" i="1"/>
  <c r="AC283" i="1" s="1"/>
  <c r="AB284" i="1"/>
  <c r="AC284" i="1" s="1"/>
  <c r="AB285" i="1"/>
  <c r="AC285" i="1" s="1"/>
  <c r="AB286" i="1"/>
  <c r="AC286" i="1" s="1"/>
  <c r="AB287" i="1"/>
  <c r="AC287" i="1" s="1"/>
  <c r="AB288" i="1"/>
  <c r="AC288" i="1" s="1"/>
  <c r="AB289" i="1"/>
  <c r="AC289" i="1" s="1"/>
  <c r="AB290" i="1"/>
  <c r="AC290" i="1" s="1"/>
  <c r="AB291" i="1"/>
  <c r="AC291" i="1" s="1"/>
  <c r="AB292" i="1"/>
  <c r="AC292" i="1" s="1"/>
  <c r="AB293" i="1"/>
  <c r="AC293" i="1" s="1"/>
  <c r="AB294" i="1"/>
  <c r="AC294" i="1" s="1"/>
  <c r="AB295" i="1"/>
  <c r="AC295" i="1" s="1"/>
  <c r="AB296" i="1"/>
  <c r="AC296" i="1" s="1"/>
  <c r="AB297" i="1"/>
  <c r="AC297" i="1" s="1"/>
  <c r="AB298" i="1"/>
  <c r="AC298" i="1" s="1"/>
  <c r="AB299" i="1"/>
  <c r="AC299" i="1" s="1"/>
  <c r="AB300" i="1"/>
  <c r="AC300" i="1" s="1"/>
  <c r="AB301" i="1"/>
  <c r="AC301" i="1" s="1"/>
  <c r="AB302" i="1"/>
  <c r="AC302" i="1" s="1"/>
  <c r="AB303" i="1"/>
  <c r="AC303" i="1" s="1"/>
  <c r="AB304" i="1"/>
  <c r="AC304" i="1" s="1"/>
  <c r="AB305" i="1"/>
  <c r="AC305" i="1" s="1"/>
  <c r="AB306" i="1"/>
  <c r="AC306" i="1" s="1"/>
  <c r="AB307" i="1"/>
  <c r="AC307" i="1" s="1"/>
  <c r="AB308" i="1"/>
  <c r="AC308" i="1" s="1"/>
  <c r="AB309" i="1"/>
  <c r="AC309" i="1" s="1"/>
  <c r="AB310" i="1"/>
  <c r="AC310" i="1" s="1"/>
  <c r="AB311" i="1"/>
  <c r="AC311" i="1" s="1"/>
  <c r="AB312" i="1"/>
  <c r="AC312" i="1" s="1"/>
  <c r="AB313" i="1"/>
  <c r="AC313" i="1" s="1"/>
  <c r="AB314" i="1"/>
  <c r="AC314" i="1" s="1"/>
  <c r="AB315" i="1"/>
  <c r="AC315" i="1" s="1"/>
  <c r="AB316" i="1"/>
  <c r="AC316" i="1" s="1"/>
  <c r="AB317" i="1"/>
  <c r="AC317" i="1" s="1"/>
  <c r="AB318" i="1"/>
  <c r="AC318" i="1" s="1"/>
  <c r="AB319" i="1"/>
  <c r="AC319" i="1" s="1"/>
  <c r="AB320" i="1"/>
  <c r="AC320" i="1" s="1"/>
  <c r="AB321" i="1"/>
  <c r="AC321" i="1" s="1"/>
  <c r="AB322" i="1"/>
  <c r="AC322" i="1" s="1"/>
  <c r="AB323" i="1"/>
  <c r="AC323" i="1" s="1"/>
  <c r="AB324" i="1"/>
  <c r="AC324" i="1" s="1"/>
  <c r="AB325" i="1"/>
  <c r="AC325" i="1" s="1"/>
  <c r="AB326" i="1"/>
  <c r="AC326" i="1" s="1"/>
  <c r="AB327" i="1"/>
  <c r="AC327" i="1" s="1"/>
  <c r="AB328" i="1"/>
  <c r="AC328" i="1" s="1"/>
  <c r="AB329" i="1"/>
  <c r="AC329" i="1" s="1"/>
  <c r="AB330" i="1"/>
  <c r="AC330" i="1" s="1"/>
  <c r="AB331" i="1"/>
  <c r="AC331" i="1" s="1"/>
  <c r="AB332" i="1"/>
  <c r="AC332" i="1" s="1"/>
  <c r="AB333" i="1"/>
  <c r="AC333" i="1" s="1"/>
  <c r="AB334" i="1"/>
  <c r="AC334" i="1" s="1"/>
  <c r="AB335" i="1"/>
  <c r="AC335" i="1" s="1"/>
  <c r="AB336" i="1"/>
  <c r="AC336" i="1" s="1"/>
  <c r="AB337" i="1"/>
  <c r="AC337" i="1" s="1"/>
  <c r="AB338" i="1"/>
  <c r="AC338" i="1" s="1"/>
  <c r="AB339" i="1"/>
  <c r="AC339" i="1" s="1"/>
  <c r="AB340" i="1"/>
  <c r="AC340" i="1" s="1"/>
  <c r="AB341" i="1"/>
  <c r="AC341" i="1" s="1"/>
  <c r="AB342" i="1"/>
  <c r="AC342" i="1" s="1"/>
  <c r="AB343" i="1"/>
  <c r="AC343" i="1" s="1"/>
  <c r="AB344" i="1"/>
  <c r="AC344" i="1" s="1"/>
  <c r="AB345" i="1"/>
  <c r="AC345" i="1" s="1"/>
  <c r="AB346" i="1"/>
  <c r="AC346" i="1" s="1"/>
  <c r="AB347" i="1"/>
  <c r="AC347" i="1" s="1"/>
  <c r="AB348" i="1"/>
  <c r="AC348" i="1" s="1"/>
  <c r="AB349" i="1"/>
  <c r="AC349" i="1" s="1"/>
  <c r="AB350" i="1"/>
  <c r="AC350" i="1" s="1"/>
  <c r="AB351" i="1"/>
  <c r="AC351" i="1" s="1"/>
  <c r="AB352" i="1"/>
  <c r="AC352" i="1" s="1"/>
  <c r="AB353" i="1"/>
  <c r="AC353" i="1" s="1"/>
  <c r="AB354" i="1"/>
  <c r="AC354" i="1" s="1"/>
  <c r="AB355" i="1"/>
  <c r="AC355" i="1" s="1"/>
  <c r="AB356" i="1"/>
  <c r="AC356" i="1" s="1"/>
  <c r="AB357" i="1"/>
  <c r="AC357" i="1" s="1"/>
  <c r="AB358" i="1"/>
  <c r="AC358" i="1" s="1"/>
  <c r="AB359" i="1"/>
  <c r="AC359" i="1" s="1"/>
  <c r="AB360" i="1"/>
  <c r="AC360" i="1" s="1"/>
  <c r="AB361" i="1"/>
  <c r="AC361" i="1" s="1"/>
  <c r="AB362" i="1"/>
  <c r="AC362" i="1" s="1"/>
  <c r="AB363" i="1"/>
  <c r="AC363" i="1" s="1"/>
  <c r="AB364" i="1"/>
  <c r="AC364" i="1" s="1"/>
  <c r="AB365" i="1"/>
  <c r="AC365" i="1" s="1"/>
  <c r="AB366" i="1"/>
  <c r="AC366" i="1" s="1"/>
  <c r="AB367" i="1"/>
  <c r="AC367" i="1" s="1"/>
  <c r="AB368" i="1"/>
  <c r="AC368" i="1" s="1"/>
  <c r="AB369" i="1"/>
  <c r="AC369" i="1" s="1"/>
  <c r="AB370" i="1"/>
  <c r="AC370" i="1" s="1"/>
  <c r="AB371" i="1"/>
  <c r="AC371" i="1" s="1"/>
  <c r="AB372" i="1"/>
  <c r="AC372" i="1" s="1"/>
  <c r="AB373" i="1"/>
  <c r="AC373" i="1" s="1"/>
  <c r="AB374" i="1"/>
  <c r="AC374" i="1" s="1"/>
  <c r="AB375" i="1"/>
  <c r="AC375" i="1" s="1"/>
  <c r="AB376" i="1"/>
  <c r="AC376" i="1" s="1"/>
  <c r="AB377" i="1"/>
  <c r="AC377" i="1" s="1"/>
  <c r="AB378" i="1"/>
  <c r="AC378" i="1" s="1"/>
  <c r="AB379" i="1"/>
  <c r="AC379" i="1" s="1"/>
  <c r="AB380" i="1"/>
  <c r="AC380" i="1" s="1"/>
  <c r="AB381" i="1"/>
  <c r="AC381" i="1" s="1"/>
  <c r="AB382" i="1"/>
  <c r="AC382" i="1" s="1"/>
  <c r="AB383" i="1"/>
  <c r="AC383" i="1" s="1"/>
  <c r="AB384" i="1"/>
  <c r="AC384" i="1" s="1"/>
  <c r="AB385" i="1"/>
  <c r="AC385" i="1" s="1"/>
  <c r="AB386" i="1"/>
  <c r="AC386" i="1" s="1"/>
  <c r="AB387" i="1"/>
  <c r="AC387" i="1" s="1"/>
  <c r="AB388" i="1"/>
  <c r="AC388" i="1" s="1"/>
  <c r="AB389" i="1"/>
  <c r="AC389" i="1" s="1"/>
  <c r="AB390" i="1"/>
  <c r="AC390" i="1" s="1"/>
  <c r="AB391" i="1"/>
  <c r="AC391" i="1" s="1"/>
  <c r="AB392" i="1"/>
  <c r="AC392" i="1" s="1"/>
  <c r="AB393" i="1"/>
  <c r="AC393" i="1" s="1"/>
  <c r="AB394" i="1"/>
  <c r="AC394" i="1" s="1"/>
  <c r="AB395" i="1"/>
  <c r="AC395" i="1" s="1"/>
  <c r="AB396" i="1"/>
  <c r="AC396" i="1" s="1"/>
  <c r="AB397" i="1"/>
  <c r="AC397" i="1" s="1"/>
  <c r="AB398" i="1"/>
  <c r="AC398" i="1" s="1"/>
  <c r="AB399" i="1"/>
  <c r="AC399" i="1" s="1"/>
  <c r="AB400" i="1"/>
  <c r="AC400" i="1" s="1"/>
  <c r="AB401" i="1"/>
  <c r="AC401" i="1" s="1"/>
  <c r="AB402" i="1"/>
  <c r="AC402" i="1" s="1"/>
  <c r="AB403" i="1"/>
  <c r="AC403" i="1" s="1"/>
  <c r="AB404" i="1"/>
  <c r="AC404" i="1" s="1"/>
  <c r="AB405" i="1"/>
  <c r="AC405" i="1" s="1"/>
  <c r="AB406" i="1"/>
  <c r="AC406" i="1" s="1"/>
  <c r="AB407" i="1"/>
  <c r="AC407" i="1" s="1"/>
  <c r="AB408" i="1"/>
  <c r="AC408" i="1" s="1"/>
  <c r="AB409" i="1"/>
  <c r="AC409" i="1" s="1"/>
  <c r="AB410" i="1"/>
  <c r="AC410" i="1" s="1"/>
  <c r="AB411" i="1"/>
  <c r="AC411" i="1" s="1"/>
  <c r="AB412" i="1"/>
  <c r="AC412" i="1" s="1"/>
  <c r="AB413" i="1"/>
  <c r="AC413" i="1" s="1"/>
  <c r="AB414" i="1"/>
  <c r="AC414" i="1" s="1"/>
  <c r="AB415" i="1"/>
  <c r="AC415" i="1" s="1"/>
  <c r="AB416" i="1"/>
  <c r="AC416" i="1" s="1"/>
  <c r="AB417" i="1"/>
  <c r="AC417" i="1" s="1"/>
  <c r="AB418" i="1"/>
  <c r="AC418" i="1" s="1"/>
  <c r="AB419" i="1"/>
  <c r="AC419" i="1" s="1"/>
  <c r="AB420" i="1"/>
  <c r="AC420" i="1" s="1"/>
  <c r="AB421" i="1"/>
  <c r="AC421" i="1" s="1"/>
  <c r="AB422" i="1"/>
  <c r="AC422" i="1" s="1"/>
  <c r="AB423" i="1"/>
  <c r="AC423" i="1" s="1"/>
  <c r="AB424" i="1"/>
  <c r="AC424" i="1" s="1"/>
  <c r="AB425" i="1"/>
  <c r="AC425" i="1" s="1"/>
  <c r="AB426" i="1"/>
  <c r="AC426" i="1" s="1"/>
  <c r="AB427" i="1"/>
  <c r="AC427" i="1" s="1"/>
  <c r="AB428" i="1"/>
  <c r="AC428" i="1" s="1"/>
  <c r="AB429" i="1"/>
  <c r="AC429" i="1" s="1"/>
  <c r="AB430" i="1"/>
  <c r="AC430" i="1" s="1"/>
  <c r="AB431" i="1"/>
  <c r="AC431" i="1" s="1"/>
  <c r="AB432" i="1"/>
  <c r="AC432" i="1" s="1"/>
  <c r="AB433" i="1"/>
  <c r="AC433" i="1" s="1"/>
  <c r="AB434" i="1"/>
  <c r="AC434" i="1" s="1"/>
  <c r="AB435" i="1"/>
  <c r="AC435" i="1" s="1"/>
  <c r="AB436" i="1"/>
  <c r="AC436" i="1" s="1"/>
  <c r="AB437" i="1"/>
  <c r="AC437" i="1" s="1"/>
  <c r="AB438" i="1"/>
  <c r="AC438" i="1" s="1"/>
  <c r="AB439" i="1"/>
  <c r="AC439" i="1" s="1"/>
  <c r="AB440" i="1"/>
  <c r="AC440" i="1" s="1"/>
  <c r="AB441" i="1"/>
  <c r="AC441" i="1" s="1"/>
  <c r="AB442" i="1"/>
  <c r="AC442" i="1" s="1"/>
  <c r="AB443" i="1"/>
  <c r="AC443" i="1" s="1"/>
  <c r="AB444" i="1"/>
  <c r="AC444" i="1" s="1"/>
  <c r="AB445" i="1"/>
  <c r="AC445" i="1" s="1"/>
  <c r="AB446" i="1"/>
  <c r="AC446" i="1" s="1"/>
  <c r="AB447" i="1"/>
  <c r="AC447" i="1" s="1"/>
  <c r="AB448" i="1"/>
  <c r="AC448" i="1" s="1"/>
  <c r="AB449" i="1"/>
  <c r="AC449" i="1" s="1"/>
  <c r="AB450" i="1"/>
  <c r="AC450" i="1" s="1"/>
  <c r="AB451" i="1"/>
  <c r="AC451" i="1" s="1"/>
  <c r="AB452" i="1"/>
  <c r="AC452" i="1" s="1"/>
  <c r="AB453" i="1"/>
  <c r="AC453" i="1" s="1"/>
  <c r="AB454" i="1"/>
  <c r="AC454" i="1" s="1"/>
  <c r="AB455" i="1"/>
  <c r="AC455" i="1" s="1"/>
  <c r="AB456" i="1"/>
  <c r="AC456" i="1" s="1"/>
  <c r="AB457" i="1"/>
  <c r="AC457" i="1" s="1"/>
  <c r="AB458" i="1"/>
  <c r="AC458" i="1" s="1"/>
  <c r="AB459" i="1"/>
  <c r="AC459" i="1" s="1"/>
  <c r="AB460" i="1"/>
  <c r="AC460" i="1" s="1"/>
  <c r="AB461" i="1"/>
  <c r="AC461" i="1" s="1"/>
  <c r="AB462" i="1"/>
  <c r="AC462" i="1" s="1"/>
  <c r="AB463" i="1"/>
  <c r="AC463" i="1" s="1"/>
  <c r="AB464" i="1"/>
  <c r="AC464" i="1" s="1"/>
  <c r="AB465" i="1"/>
  <c r="AC465" i="1" s="1"/>
  <c r="AB466" i="1"/>
  <c r="AC466" i="1" s="1"/>
  <c r="AB467" i="1"/>
  <c r="AC467" i="1" s="1"/>
  <c r="AB468" i="1"/>
  <c r="AC468" i="1" s="1"/>
  <c r="AB469" i="1"/>
  <c r="AC469" i="1" s="1"/>
  <c r="AB470" i="1"/>
  <c r="AC470" i="1" s="1"/>
  <c r="AB471" i="1"/>
  <c r="AC471" i="1" s="1"/>
  <c r="AB472" i="1"/>
  <c r="AC472" i="1" s="1"/>
  <c r="AB473" i="1"/>
  <c r="AC473" i="1" s="1"/>
  <c r="AB474" i="1"/>
  <c r="AC474" i="1" s="1"/>
  <c r="AB475" i="1"/>
  <c r="AC475" i="1" s="1"/>
  <c r="AB476" i="1"/>
  <c r="AC476" i="1" s="1"/>
  <c r="AB477" i="1"/>
  <c r="AC477" i="1" s="1"/>
  <c r="AB478" i="1"/>
  <c r="AC478" i="1" s="1"/>
  <c r="AB479" i="1"/>
  <c r="AC479" i="1" s="1"/>
  <c r="AB480" i="1"/>
  <c r="AC480" i="1" s="1"/>
  <c r="AB481" i="1"/>
  <c r="AC481" i="1" s="1"/>
  <c r="AB482" i="1"/>
  <c r="AC482" i="1" s="1"/>
  <c r="AB483" i="1"/>
  <c r="AC483" i="1" s="1"/>
  <c r="AB484" i="1"/>
  <c r="AC484" i="1" s="1"/>
  <c r="AB485" i="1"/>
  <c r="AC485" i="1" s="1"/>
  <c r="AB486" i="1"/>
  <c r="AC486" i="1" s="1"/>
  <c r="AB487" i="1"/>
  <c r="AC487" i="1" s="1"/>
  <c r="AB488" i="1"/>
  <c r="AC488" i="1" s="1"/>
  <c r="AB489" i="1"/>
  <c r="AC489" i="1" s="1"/>
  <c r="AB490" i="1"/>
  <c r="AC490" i="1" s="1"/>
  <c r="AB491" i="1"/>
  <c r="AC491" i="1" s="1"/>
  <c r="AB492" i="1"/>
  <c r="AC492" i="1" s="1"/>
  <c r="AB493" i="1"/>
  <c r="AC493" i="1" s="1"/>
  <c r="AB494" i="1"/>
  <c r="AC494" i="1" s="1"/>
  <c r="AB495" i="1"/>
  <c r="AC495" i="1" s="1"/>
  <c r="AB496" i="1"/>
  <c r="AC496" i="1" s="1"/>
  <c r="AB497" i="1"/>
  <c r="AC497" i="1" s="1"/>
  <c r="AB498" i="1"/>
  <c r="AC498" i="1" s="1"/>
  <c r="AB499" i="1"/>
  <c r="AC499" i="1" s="1"/>
  <c r="AB500" i="1"/>
  <c r="AC500" i="1" s="1"/>
  <c r="AB501" i="1"/>
  <c r="AC501" i="1" s="1"/>
  <c r="AB502" i="1"/>
  <c r="AC502" i="1" s="1"/>
  <c r="AB503" i="1"/>
  <c r="AC503" i="1" s="1"/>
  <c r="AB504" i="1"/>
  <c r="AC504" i="1" s="1"/>
  <c r="AB505" i="1"/>
  <c r="AC505" i="1" s="1"/>
  <c r="AB506" i="1"/>
  <c r="AC506" i="1" s="1"/>
  <c r="AB507" i="1"/>
  <c r="AC507" i="1" s="1"/>
  <c r="AB508" i="1"/>
  <c r="AC508" i="1" s="1"/>
  <c r="AB509" i="1"/>
  <c r="AC509" i="1" s="1"/>
  <c r="AB510" i="1"/>
  <c r="AC510" i="1" s="1"/>
  <c r="AB511" i="1"/>
  <c r="AC511" i="1" s="1"/>
  <c r="AB512" i="1"/>
  <c r="AC512" i="1" s="1"/>
  <c r="AB513" i="1"/>
  <c r="AC513" i="1" s="1"/>
  <c r="AB514" i="1"/>
  <c r="AC514" i="1" s="1"/>
  <c r="AB515" i="1"/>
  <c r="AC515" i="1" s="1"/>
  <c r="AB516" i="1"/>
  <c r="AC516" i="1" s="1"/>
  <c r="AB517" i="1"/>
  <c r="AC517" i="1" s="1"/>
  <c r="AB518" i="1"/>
  <c r="AC518" i="1" s="1"/>
  <c r="AB519" i="1"/>
  <c r="AC519" i="1" s="1"/>
  <c r="AB520" i="1"/>
  <c r="AC520" i="1" s="1"/>
  <c r="AB521" i="1"/>
  <c r="AC521" i="1" s="1"/>
  <c r="AB522" i="1"/>
  <c r="AC522" i="1" s="1"/>
  <c r="AB523" i="1"/>
  <c r="AC523" i="1" s="1"/>
  <c r="AB524" i="1"/>
  <c r="AC524" i="1" s="1"/>
  <c r="AB525" i="1"/>
  <c r="AC525" i="1" s="1"/>
  <c r="AB526" i="1"/>
  <c r="AC526" i="1" s="1"/>
  <c r="AB527" i="1"/>
  <c r="AC527" i="1" s="1"/>
  <c r="AB528" i="1"/>
  <c r="AC528" i="1" s="1"/>
  <c r="AB529" i="1"/>
  <c r="AC529" i="1" s="1"/>
  <c r="AB530" i="1"/>
  <c r="AC530" i="1" s="1"/>
  <c r="AB531" i="1"/>
  <c r="AC531" i="1" s="1"/>
  <c r="AB532" i="1"/>
  <c r="AC532" i="1" s="1"/>
  <c r="AB533" i="1"/>
  <c r="AC533" i="1" s="1"/>
  <c r="AB534" i="1"/>
  <c r="AC534" i="1" s="1"/>
  <c r="AB535" i="1"/>
  <c r="AC535" i="1" s="1"/>
  <c r="AB536" i="1"/>
  <c r="AC536" i="1" s="1"/>
  <c r="AB537" i="1"/>
  <c r="AC537" i="1" s="1"/>
  <c r="AB538" i="1"/>
  <c r="AC538" i="1" s="1"/>
  <c r="AB539" i="1"/>
  <c r="AC539" i="1" s="1"/>
  <c r="AB540" i="1"/>
  <c r="AC540" i="1" s="1"/>
  <c r="AB541" i="1"/>
  <c r="AC541" i="1" s="1"/>
  <c r="AB542" i="1"/>
  <c r="AC542" i="1" s="1"/>
  <c r="AB543" i="1"/>
  <c r="AC543" i="1" s="1"/>
  <c r="AB544" i="1"/>
  <c r="AB545" i="1"/>
  <c r="AB546" i="1"/>
  <c r="AB547" i="1"/>
  <c r="AC547" i="1" s="1"/>
  <c r="AB548" i="1"/>
  <c r="AC548" i="1" s="1"/>
  <c r="AB549" i="1"/>
  <c r="AC549" i="1" s="1"/>
  <c r="AB550" i="1"/>
  <c r="AC550" i="1" s="1"/>
  <c r="AB551" i="1"/>
  <c r="AC551" i="1" s="1"/>
  <c r="AB552" i="1"/>
  <c r="AC552" i="1" s="1"/>
  <c r="AB553" i="1"/>
  <c r="AC553" i="1" s="1"/>
  <c r="AB554" i="1"/>
  <c r="AC554" i="1" s="1"/>
  <c r="AB555" i="1"/>
  <c r="AC555" i="1" s="1"/>
  <c r="AB556" i="1"/>
  <c r="AC556" i="1" s="1"/>
  <c r="AB557" i="1"/>
  <c r="AC557" i="1" s="1"/>
  <c r="AB558" i="1"/>
  <c r="AC558" i="1" s="1"/>
  <c r="AB570" i="1"/>
  <c r="AC570" i="1" s="1"/>
  <c r="AB571" i="1"/>
  <c r="AC571" i="1" s="1"/>
  <c r="F19" i="8"/>
  <c r="O546" i="1"/>
  <c r="O545" i="1"/>
  <c r="O544" i="1"/>
  <c r="F20" i="8"/>
  <c r="F18" i="8"/>
  <c r="F17" i="8"/>
  <c r="F15" i="8"/>
  <c r="F5" i="8"/>
  <c r="F6" i="8"/>
  <c r="F7" i="8"/>
  <c r="F8" i="8"/>
  <c r="F9" i="8"/>
  <c r="F10" i="8"/>
  <c r="F11" i="8"/>
  <c r="F12" i="8"/>
  <c r="F13" i="8"/>
  <c r="F14" i="8"/>
  <c r="F4" i="8"/>
  <c r="AB2" i="1"/>
  <c r="AC2" i="1" s="1"/>
  <c r="AC545" i="1" l="1"/>
  <c r="AC544" i="1"/>
  <c r="AC5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PERSONAL</author>
    <author>DELL</author>
  </authors>
  <commentList>
    <comment ref="AB607" authorId="0" shapeId="0" xr:uid="{C3F22DDF-DDC6-4D80-9763-486C660448F0}">
      <text>
        <r>
          <rPr>
            <b/>
            <sz val="9"/>
            <color indexed="81"/>
            <rFont val="Tahoma"/>
            <family val="2"/>
          </rPr>
          <t>PERSONAL:</t>
        </r>
        <r>
          <rPr>
            <sz val="9"/>
            <color indexed="81"/>
            <rFont val="Tahoma"/>
            <family val="2"/>
          </rPr>
          <t xml:space="preserve">
validar desp de seman santa con carlos la entrega de 3 actas de comité semanal</t>
        </r>
      </text>
    </comment>
    <comment ref="Z1123" authorId="1" shapeId="0" xr:uid="{00000000-0006-0000-0000-000002000000}">
      <text>
        <r>
          <rPr>
            <sz val="9"/>
            <color rgb="FF000000"/>
            <rFont val="Tahoma"/>
            <family val="2"/>
          </rPr>
          <t xml:space="preserve">se cambia a cero, porque fue devuelta
</t>
        </r>
      </text>
    </comment>
  </commentList>
</comments>
</file>

<file path=xl/sharedStrings.xml><?xml version="1.0" encoding="utf-8"?>
<sst xmlns="http://schemas.openxmlformats.org/spreadsheetml/2006/main" count="9911" uniqueCount="2784">
  <si>
    <t>Número acción</t>
  </si>
  <si>
    <t>Fuente</t>
  </si>
  <si>
    <t>Plan</t>
  </si>
  <si>
    <t>Descripción</t>
  </si>
  <si>
    <t>Fecha reporte</t>
  </si>
  <si>
    <t>Proceso</t>
  </si>
  <si>
    <t>Tipificación</t>
  </si>
  <si>
    <t>Tipo acción</t>
  </si>
  <si>
    <t>Verificador</t>
  </si>
  <si>
    <t>Responsable formular acción</t>
  </si>
  <si>
    <t>Causas</t>
  </si>
  <si>
    <t>Actividad</t>
  </si>
  <si>
    <t>Unidad de medida</t>
  </si>
  <si>
    <t>Meta</t>
  </si>
  <si>
    <t>Peso</t>
  </si>
  <si>
    <t>Fecha inicio</t>
  </si>
  <si>
    <t>Fecha fin</t>
  </si>
  <si>
    <t>Plazo en semanas</t>
  </si>
  <si>
    <t>Responsable</t>
  </si>
  <si>
    <t>Correción</t>
  </si>
  <si>
    <t>Corrección propuesta</t>
  </si>
  <si>
    <t>Responsable de la corrección</t>
  </si>
  <si>
    <t>descripcion_avance</t>
  </si>
  <si>
    <t>avance</t>
  </si>
  <si>
    <t>fecha</t>
  </si>
  <si>
    <t>Auditorias Internas ACI</t>
  </si>
  <si>
    <t>A50 SISBEN IV</t>
  </si>
  <si>
    <t>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t>
  </si>
  <si>
    <t>GERENCIA Y GESTIÓN DE PROYECTOS</t>
  </si>
  <si>
    <t>Observación</t>
  </si>
  <si>
    <t>Acción preventiva</t>
  </si>
  <si>
    <t>dtorres2</t>
  </si>
  <si>
    <t>wvela</t>
  </si>
  <si>
    <t>Falta de personal en FONADE para el tramite de los pagos y analisis de la informacion.</t>
  </si>
  <si>
    <t>Realizar el seguimiento a los desembolsos al interior de la Entidad con la áreas de apoyo involucradas presupuesto contabilidad y pagaduría para desembolsar los recursos en los plazos establecidos por la Entidad.</t>
  </si>
  <si>
    <t>Informe trimestral de los radicados y Radicado del tramite de desembolso</t>
  </si>
  <si>
    <t>acardozo</t>
  </si>
  <si>
    <t>NO</t>
  </si>
  <si>
    <t>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t>
  </si>
  <si>
    <t>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t>
  </si>
  <si>
    <t>Informes trimestrales de la gestión realizada con los municipios para realizar el desembolso</t>
  </si>
  <si>
    <t>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t>
  </si>
  <si>
    <t>Observación N. 2. Demoras en la presentación o generación de los informes de gestión del convenio 216220. Se han presentado demoras entre 22 y 71 días hábiles en la radicación de los informes trimestrales de gestión al cliente correspondientes al año 2018.</t>
  </si>
  <si>
    <t>Demora por parte del cliente para revision y aprobacion del informe trimestral</t>
  </si>
  <si>
    <t>Acompañamiento por parte de los supervisores para la recepcion de la infromacion técnica por parte de los municipios y nuestro cliente DNP.</t>
  </si>
  <si>
    <t>Informes trimestrales radicados dentro del mes siguiente al vencimiento del trimestre de acuerdo con lo pactado con nuestro cliente DNP</t>
  </si>
  <si>
    <t>Acción correctiva</t>
  </si>
  <si>
    <t>Acordar con el cliente DNP la revisión preliminar del Informe de Gestión para evitar reprocesos y se acordó radicarlo previo su visto bueno.</t>
  </si>
  <si>
    <t>Acta de reunion para validacion y ajuste de informe trimestral de gestion</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</si>
  <si>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t>
  </si>
  <si>
    <t>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t>
  </si>
  <si>
    <t>No uso de los formatos establecidos por el sistema de Gestión de Fonade para el registro de la información de la contratación derivada de los convenios</t>
  </si>
  <si>
    <t>Verificar el registro de la informacion de contracion derivada en el formato actual utilizado en el convenio con el objetivo que cumpla todos los temas relevanes de la informacion solictada en los formatos de Enterritorio.</t>
  </si>
  <si>
    <t>formato de la contratacion derivada</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</si>
  <si>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t>
  </si>
  <si>
    <t>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t>
  </si>
  <si>
    <t>Falta de recursos y compromiso por parte de los municipios para dar cumplimiento del objeto contractual por parte de los mismos.</t>
  </si>
  <si>
    <t>Orientar en la fase precontractual a los municipios para los nuevos convenios sobre el impacto en el recursos que tiene el no cumplimiento de la meta.</t>
  </si>
  <si>
    <t>Actas de asistencia de las socialicaciones con los muinicipios por departamento</t>
  </si>
  <si>
    <t>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t>
  </si>
  <si>
    <t>Existe un vacío procedimental en la Clausula Quinta párrafo tercero cuando el porcentaje de ejecución es inferior al 75 porciento</t>
  </si>
  <si>
    <t>Reforzar las actividades de seguimiento por parte de la supervisión hacia los municipios.</t>
  </si>
  <si>
    <t>informe de las actividades de seguimiento. Correos de aviso y alerta respecto al porcentaje parcial de avance.</t>
  </si>
  <si>
    <t>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t>
  </si>
  <si>
    <t>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</si>
  <si>
    <t>Falta de clausulas en las minutas de los contratos que obliguen a cumplir el objeto del contrato.</t>
  </si>
  <si>
    <t>Reforzar por parte de los supervisores las actividades de apoyo hacia el municipio para la elaboración de dichos informes.</t>
  </si>
  <si>
    <t>Informes trimestrales con la relacion de las solicitudes realizadas</t>
  </si>
  <si>
    <t>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t>
  </si>
  <si>
    <t>Falta de seguimiento por parte del Gerente y Supervisores del Convenio y la toma de acciones correspondiente en los tiempos establecidos</t>
  </si>
  <si>
    <t>Orientar a los municipios en la fase precontractual en la oportunidad en la entrega del informe final asi como la consistencia frente los soportes.</t>
  </si>
  <si>
    <t>Remitir por parte de la supervision de manera oportuna los soportes requeridos por parte de ENTerritorio para que el municipio remita de manera oportuna también los informes finales.</t>
  </si>
  <si>
    <t>Informe con los correos del supervisor al municipio con el informe finaciero y ficha del DNP</t>
  </si>
  <si>
    <t>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t>
  </si>
  <si>
    <t>Observación N. 6. Identificación de riesgos emergentes y evaluación de la efectividad de implementación de los controles. Producto de la auditoría se estableció una efectividad promedio de 51.6 por ciento en la implementación para los 5 controles evaluados.</t>
  </si>
  <si>
    <t>GESTIÓN DEL RIESGO</t>
  </si>
  <si>
    <t>Todas las identificadas en la auditoría.</t>
  </si>
  <si>
    <t>Planeación y gestión de riesgos</t>
  </si>
  <si>
    <t>Perfil de riesgos actualizado 2019</t>
  </si>
  <si>
    <t>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t>
  </si>
  <si>
    <t>A51 TIQUETES</t>
  </si>
  <si>
    <t>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t>
  </si>
  <si>
    <t>csanchez2</t>
  </si>
  <si>
    <t>aalvarez2</t>
  </si>
  <si>
    <t>Todas las identificadas en la auditoria</t>
  </si>
  <si>
    <t>Actualizar perfil de riesgo 2019</t>
  </si>
  <si>
    <t>Perfil de Riesgo 2019 actualizado</t>
  </si>
  <si>
    <t>Se culminó la actualización del perfil de riesgo operativo y corrupción de todos los procesos documentados en la Entidad de acuerdo a los Decretos 495 y 496 de 2019.</t>
  </si>
  <si>
    <t>Realizar el reporte de los Eventos de Riesgos por cada observación en el marco de la auditoría.</t>
  </si>
  <si>
    <t>"FAP806 Registro de eventos de riesgo operativo"</t>
  </si>
  <si>
    <t>Se anexa FAP806 Registro de eventos de riesgo operativo</t>
  </si>
  <si>
    <t>A46 29 FAB</t>
  </si>
  <si>
    <t>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t>
  </si>
  <si>
    <t>Todos los identificados en la auditoría</t>
  </si>
  <si>
    <t>Actualizar el mapa de riesgos institucional incorporando los riesgos emergentes y definiendo los controles asociados</t>
  </si>
  <si>
    <t>Perfil de riesgos actualizado</t>
  </si>
  <si>
    <t>Envia mediante correo electrónico el preliminar del formato de actualización de perfil del mapa de riesgos. Formato de actualización del perfil del mapa de riesgos.</t>
  </si>
  <si>
    <t>A41 217009 Coldeportes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</si>
  <si>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</si>
  <si>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GESTIÓN DE PROVEEDORES</t>
  </si>
  <si>
    <t>msuarez</t>
  </si>
  <si>
    <t>oalfonso</t>
  </si>
  <si>
    <t>Inoportunidad de la actualización del estado de los tiquetes por parte de los viajeros y seguimiento por parte del supervisor inmediato</t>
  </si>
  <si>
    <t>Revisar y generar acta de liquidación del convenio 217009</t>
  </si>
  <si>
    <t>Proyecto de acta de Liquidacion entregada a Gerencia de Convenio</t>
  </si>
  <si>
    <t>Se observa documento acta de liquidación firmada por gerencia del convenio y Gerente de unidad para firma del cliente carpeta de soportes ACI Coldeportes</t>
  </si>
  <si>
    <t>Falta de la depuración por parte de supervisor de contrato de tiquetes ajustes reintegros para generar los balances economicos definitivos o actualizados</t>
  </si>
  <si>
    <t>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</si>
  <si>
    <t>valvarez</t>
  </si>
  <si>
    <t>amarin</t>
  </si>
  <si>
    <t>Inexperencia o falta de competencias de la mano de obra contratada.</t>
  </si>
  <si>
    <t>Gestionar solicitud de incumplimiento por parte de Gerencia de Fábricas del contrato de interventoría</t>
  </si>
  <si>
    <t>Radicado de solicitud</t>
  </si>
  <si>
    <t>Se adjunta Ofico de salida bajo radicado 20182700334721 en el cual se hace la solicitud al DPS acerca de posibles incumplimientos para los proyectos 879 de la fabrica Union Temporal de Café Memorando 20192700031111 del 13 de febrero de 2019</t>
  </si>
  <si>
    <t>Falta de seguimiento por parte del interventor a los procesos constructivos</t>
  </si>
  <si>
    <t>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</si>
  <si>
    <t>Procesos contractuales ejecutados sin el estado de maduración requerido</t>
  </si>
  <si>
    <t>Solicitar al DPS el requerimiento de incumplimiento del contrato de interventoría INFRAESTRUCTURA 2013 N 2131906</t>
  </si>
  <si>
    <t>Se adjunta Ofico de salida bajo radicado 20182700348691 en el cual se hace la solicitud al DPS acerca de posibles incumplimientos para los proyectos C 495 y C 506 de la fabrica Infraestructura 2013.</t>
  </si>
  <si>
    <t>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</si>
  <si>
    <t>Falta de seguimiento de la Gerencia de fábricas a la realización de los pagos autorizados y fondeados por el Contratista</t>
  </si>
  <si>
    <t>Revisar la procedencia de iniciar un trámite de conciliación por parte de FONADE</t>
  </si>
  <si>
    <t>Ficha de conciliación</t>
  </si>
  <si>
    <t>Se adjunta Ficha Técnica Cociliacion GC.CA Jul.2018 la cual el dia de realizacion de la audicencia de conciliacion no fue aceptada por tanto se declaro fallida por lo cual estamos en espera de la demanda contenciosa donde FONADE se pronunciara al respecto</t>
  </si>
  <si>
    <t>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</si>
  <si>
    <t>jmelo</t>
  </si>
  <si>
    <t>Error humano por actividades manuales sin controles efectuados por el área</t>
  </si>
  <si>
    <t>Descontar de la liquidación del contrato de obra  el valor del saldo por pagar para compensar el valor de 23 milllones</t>
  </si>
  <si>
    <t>Anexo del acta de liquidación</t>
  </si>
  <si>
    <t>aalvarez</t>
  </si>
  <si>
    <t>Gestionar la conciliación por el valor de diferencia entre el valor que se adeuda y el recuperable por saldo de cuentas por pagar</t>
  </si>
  <si>
    <t>Ficha de conciliación presentada en comité</t>
  </si>
  <si>
    <t>Se adjunta la ficha de conciliación.</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</si>
  <si>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</si>
  <si>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Ausencia de puntos de control de aspectos financieros en el desarrollo de los contratos.</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</si>
  <si>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</si>
  <si>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Documento soporte de Conciliación</t>
  </si>
  <si>
    <t>Conciliación de contratos Corte 3 Conciliación de fábricas consorcios 213906 213908 2131909 2150546 2150608 2150617 2150831 2151386 2151400 2152104</t>
  </si>
  <si>
    <t>Formato de Conciliación contratos 2160398 2151381 2160406 2161534 2161570 2161614 2161690 2170772 y 2170769</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</si>
  <si>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</si>
  <si>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mibanez</t>
  </si>
  <si>
    <t>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t>
  </si>
  <si>
    <t>Memorando radicado</t>
  </si>
  <si>
    <t>jreyes3</t>
  </si>
  <si>
    <t>No reporta actividad de avance No reporta actividad de avance Memorando radicado 20192700089403 de 30 04 2019</t>
  </si>
  <si>
    <t>szarate</t>
  </si>
  <si>
    <t>El Grupo de presupuesto hará el ajuste presupuestal de acuerdo con las solicitud de la Subgerencia Técnica</t>
  </si>
  <si>
    <t>Soporte de ajustes</t>
  </si>
  <si>
    <t>scadena1</t>
  </si>
  <si>
    <t>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t>
  </si>
  <si>
    <t>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t>
  </si>
  <si>
    <t>aruiz1</t>
  </si>
  <si>
    <t>Rotación de personal de la gerencia de fábricas y/o de convenios</t>
  </si>
  <si>
    <t>Determinar qué contratos de fábricas se pueden liquidar de los 27 terminados y tipificar las causales de no liquidación.</t>
  </si>
  <si>
    <t>Balance de liquidaciones</t>
  </si>
  <si>
    <t>1.Se adjunta Acta de reunion con Ger de Liquidaciones. 2. Archivo excel con fechas prevista de liquidacion.</t>
  </si>
  <si>
    <t>Los Gerentes de Convenio y Supervisores no han firmado los Balances Financieros Resumidos requisito indispensable para la liquidación de contratos</t>
  </si>
  <si>
    <t>Determinar qué contratos de fábricas de los 27 terminados han presentado conciliación y con que pretensiones</t>
  </si>
  <si>
    <t>Balance de estados de conciliaciones</t>
  </si>
  <si>
    <t>Consolidación a fecha de Noviembre del estado actual de las fabricas que han solicitado conciliaciones determinado el valor de la pretensión el valor conciliado y el estado actual de cada conciliación.</t>
  </si>
  <si>
    <t>Observación No.8. Mayor valor pagado en 5 actas de servicio en el contrato 2151397. En 5 actas de servicio de un contrato de fábricas se pagó un mayor valor por 41.026.718 pesos.</t>
  </si>
  <si>
    <t>Carencia de puntos de control presupuestal durante la ejecución contractual en la Gerencia de fábricas</t>
  </si>
  <si>
    <t>Gestionar el descuento por mayor valor pagado de 41.026.718 pesos en conciliación</t>
  </si>
  <si>
    <t>Ficha de conciliación con desagregado de esta cifra</t>
  </si>
  <si>
    <t>1. Ficha Tecnica de Conciliacion de CYH. 2. Excel en donde se discrimina los valores pagados y valores pendientes por pagar de las AS.</t>
  </si>
  <si>
    <t>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t>
  </si>
  <si>
    <t>GESTIÓN FINANCIERA</t>
  </si>
  <si>
    <t>Falta de monitoreo por parte de la Subgerencia Técnica.</t>
  </si>
  <si>
    <t>Ajuste en el cuadro de control de presupuesto de la gerencia</t>
  </si>
  <si>
    <t>Cuadro ajustado</t>
  </si>
  <si>
    <t>Se adjunta Archivo excel con informacion base de toda la fabrica</t>
  </si>
  <si>
    <t>Observación No. 10. Deficiente información consolidada de la Gerencia de Fábricas para el Contrato 2131908. Para el contrato 2131908 la Gerencia de Fábricas no tiene en su balance 5 Actas de Servicio por valor de 3.173.181.074 pesos las cuales tienen acta de terminación FMI 027.</t>
  </si>
  <si>
    <t>Rotación de personal y carencia de informes de entrega con información consolidada</t>
  </si>
  <si>
    <t>Construir un balance general de seguimiento de la fábrica</t>
  </si>
  <si>
    <t>Balance general de la fábrica</t>
  </si>
  <si>
    <t>Se adjunta Archivo excel con informacion base de toda la fábrica que incluye las 5 actas pendientes el detalle de los pagos se adjuntará con la conciliación de la fábrica el 30.09.2019</t>
  </si>
  <si>
    <t>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t>
  </si>
  <si>
    <t>Falta de Conciliación de las cifras aportadas por la Gerencia de Fábricas la Gerencia del Convenio y el Fondo de Ejecución</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</si>
  <si>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</si>
  <si>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Conciliación por cada contrato de fábrica</t>
  </si>
  <si>
    <t>Rotación de personal y carencia de informes de entrega con información consolidada.</t>
  </si>
  <si>
    <t>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t>
  </si>
  <si>
    <t>Generar respuesta de las 46 solicitudes pendientes de respuesta</t>
  </si>
  <si>
    <t>Anexo de radicados con respuestas asociadas</t>
  </si>
  <si>
    <t>Se relacionan los Radicados de respuesta a 37 comunicaciones 4 no corresponden a Gerencia de fábricas 4 no requirieron respuesta 1 no se encontro en el ORFEO</t>
  </si>
  <si>
    <t>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</si>
  <si>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Requerir al contratista de obra para corregir las deficiencias en la calidad de la obra.</t>
  </si>
  <si>
    <t>Radicado del requerimiento</t>
  </si>
  <si>
    <t>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t>
  </si>
  <si>
    <t>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</si>
  <si>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Dar alcance del incumplimiento gestionado dependeindo la respuesta del contratista en los temas de calidad de la obra</t>
  </si>
  <si>
    <t>Radicado en la subgerencia de contratación Alcance incumplimiento</t>
  </si>
  <si>
    <t>Radicado en la subgerencia de contratación Alcance incumplimiento 20182700212683</t>
  </si>
  <si>
    <t>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t>
  </si>
  <si>
    <t> Inexperencia o falta de competencias de la mano de obra contratada.</t>
  </si>
  <si>
    <t>Actualizar el perfil de riesgos y establecer controles para minimizar la probabilidad de ocurrencia y el impacto de la omisión de normas técnicas y de diseño aplicables en los contratos de obra e interventoría.</t>
  </si>
  <si>
    <t>Control documentado</t>
  </si>
  <si>
    <t>Acta de Gerencia firmada y el perfil actualizado que ya se encuentra publicado en el catalogo documental</t>
  </si>
  <si>
    <t>Dar alcance a la solicitud de incumplimiento al contratista de obra del contrato N 2160563</t>
  </si>
  <si>
    <t>Oficio radicado con el alcance</t>
  </si>
  <si>
    <t>Alcance incumplimiento 20182700212683 19 noviembre de 2018</t>
  </si>
  <si>
    <t>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</si>
  <si>
    <t>Deficiencias por parte de la supervisión en la revisión de integralidad de la información entregada por el interventor.</t>
  </si>
  <si>
    <t>No se han terminado al 100 porciento las actividades o compromisos contractuales por parte del contratista de obra.</t>
  </si>
  <si>
    <t>Establecer contra soporte documental el balance económico respecto a los 43 millones identificados para descontar incluido el valor del AIU y el IVA sobre la utilidad</t>
  </si>
  <si>
    <t>Balance económico final de recursos a recuperar</t>
  </si>
  <si>
    <t>El balance económico genera un valor por descontar de 17 millones incluido el valor del AIU y el IVA sobre la utilidad</t>
  </si>
  <si>
    <t>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t>
  </si>
  <si>
    <t>La operación de los equipos de bombeo EBAR que impulsan las aguas residuales a la laguna de oxidación no se garantiza por parte de su operador Aguas del Sinú S.A. ESP.</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</si>
  <si>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</si>
  <si>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Radicado de gestión de incumplimiento</t>
  </si>
  <si>
    <t>Gestionar los estudios previos para la contratación de la nueva interventoria</t>
  </si>
  <si>
    <t>Radicado de estudios previos</t>
  </si>
  <si>
    <t>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t>
  </si>
  <si>
    <t>Pérdida de la información y su trazabilidad por la alta rotación de los supervisores.</t>
  </si>
  <si>
    <t>Gestionar la conciliación contrato de interventoría infraestructura 2013 .</t>
  </si>
  <si>
    <t>Se adjunta Acta de conciliación en procudaduria para la Fábrica Infraestructura 2013</t>
  </si>
  <si>
    <t>Debilidades en el control de los fondos de cada Registro Presupuestal correspondiente a los convenios.</t>
  </si>
  <si>
    <t>Conciliar cifras con los 6 casos de los interventores para establecer de manera exacta los valores pendientes de pago por servicios ejecutados y así evitar reclamos y procesos por valores que no correspondan.</t>
  </si>
  <si>
    <t>Balance para los seis contratos de fábricas</t>
  </si>
  <si>
    <t>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t>
  </si>
  <si>
    <t>A48 197060 MEN</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</si>
  <si>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</si>
  <si>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ariano</t>
  </si>
  <si>
    <t>fariza</t>
  </si>
  <si>
    <t>Falta de precisión en los estudios previos y/o reglas de participación en lo relacionado con la descripción de trámites licencias y permisos</t>
  </si>
  <si>
    <t>Realizar reporte de evento de riesgo de la observación No.4</t>
  </si>
  <si>
    <t>FAP806 Registro de evento de riesgo operativo</t>
  </si>
  <si>
    <t>hceron</t>
  </si>
  <si>
    <t>FAP806 Registro de evento de riesgo operativo ID 2019201900080</t>
  </si>
  <si>
    <t>No tramitar los Análisis de precios unitarios de ítems no previstos</t>
  </si>
  <si>
    <t>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</si>
  <si>
    <t>Falta de precisión en el alcance de las obligaciones de los entes territoriales</t>
  </si>
  <si>
    <t>Realizar reporte de evento de riesgo de la observación No.5</t>
  </si>
  <si>
    <t>FAP806 Registro de evento de riesgo operativo ID 2019201900091</t>
  </si>
  <si>
    <t>A59 ANH 216140</t>
  </si>
  <si>
    <t>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</si>
  <si>
    <t>dossa</t>
  </si>
  <si>
    <t>acastro3</t>
  </si>
  <si>
    <t>Falta de diligenciamiento del FMI054 Cuadro de control y trazabilidad de acciones del proyecto</t>
  </si>
  <si>
    <t>Iniciar con el tramite de la solicitud del posible incumplimiento ante la subgerencia de operaciones.</t>
  </si>
  <si>
    <t>Radicado del trámite de incumplimiento.</t>
  </si>
  <si>
    <t>mospina</t>
  </si>
  <si>
    <t>En consulta con la abogada y la Subgerencia de Operaciones se determinó no procedente la radicación del incumplimiento al interior de la entidad ya que cursa demanda de controversia contra GEOFIZYKA TORUN y al sera vía judicial se pierde competencia en la Entidad.</t>
  </si>
  <si>
    <t>Desconocimiento de la normatividad aplicable por parte del supervisor</t>
  </si>
  <si>
    <t>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t>
  </si>
  <si>
    <t>fmorales2</t>
  </si>
  <si>
    <t>Ausencia de lineamientos e instancias para analizar el objeto el alcance la forma de pago los riesgo identificados y como se van a mitigar</t>
  </si>
  <si>
    <t>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t>
  </si>
  <si>
    <t>Comunicación solicitud de concepto</t>
  </si>
  <si>
    <t>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t>
  </si>
  <si>
    <t>A57 CONTRATACIÓN DIRECTA</t>
  </si>
  <si>
    <t>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t>
  </si>
  <si>
    <t>No disponibilidad de un plan de contingencia que garantice la publicidad de los documentos precontractuales</t>
  </si>
  <si>
    <t>Validar y formalizar los documentos que se deben publicar junto con el contrato en los procesos que se adelantan bajo la modalidad de contratación directa y conforme a la plataforma vigente dispuesta por colombia Compra Eficinete</t>
  </si>
  <si>
    <t>Manual de contratacion formalizado en el catalogo documental</t>
  </si>
  <si>
    <t>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t>
  </si>
  <si>
    <t>Observación No. 2 Incumplimiento en el plazo de expedición de las garantías En 14 de los 30 contratos adjudicados se evidencian desviaciones entre 1 y 28 días hábiles en la expedición de las garantías por parte del contratista</t>
  </si>
  <si>
    <t>No hay un mecanismo que conmine al oferente para que cumpla con la oportunidad en la expedición y radicación de las pólizas en los plazos establecidos en el Manual de contratación MDI720</t>
  </si>
  <si>
    <t>Generar un control en el que se recuerde al contratista las obligaciones pactadas en el contrato frente a la entreaga oprtuna de las garantias</t>
  </si>
  <si>
    <t>Documento suscrito por el contratista en el que se comprometa a la entrega oportuna de las garantias</t>
  </si>
  <si>
    <t>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t>
  </si>
  <si>
    <t>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</si>
  <si>
    <t>No existe un procedimiento para la solicitud y aprobación de los plazos de radicación de las ofertas</t>
  </si>
  <si>
    <t>Establecer la adenda como unico documento para otorgar plazo al oferente para radicar la oferta en los procesos que se adelanten mediante la modalidad de Contratación Directa</t>
  </si>
  <si>
    <t>Adenda al proceso</t>
  </si>
  <si>
    <t>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t>
  </si>
  <si>
    <t>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t>
  </si>
  <si>
    <t>Posibles fallas en los controles o inexistencia de los mismos en la etapa precontractual para la contratación directa</t>
  </si>
  <si>
    <t>Realizar un analisis de las modificaciones que se requieran e incluirlas en la estandarización de los documentos - Términos y condiciones</t>
  </si>
  <si>
    <t>Proyecto de Estandarización de documuentos Terminos y condiciones</t>
  </si>
  <si>
    <t>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t>
  </si>
  <si>
    <t>A52 INCUMPLIMIENTOS</t>
  </si>
  <si>
    <t>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t>
  </si>
  <si>
    <t>aocampo</t>
  </si>
  <si>
    <t>bavila</t>
  </si>
  <si>
    <t>Desactualización de la base de datos de los procesos de incumplimiento</t>
  </si>
  <si>
    <t>Creación de un nuevo Grupo de Trabajo denominado Gestión Contractual con el fin de fortalecer el equipo de trabajo de incumplimientos.</t>
  </si>
  <si>
    <t>Resolución restructuración grupos de trabajo</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</si>
  <si>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t>
  </si>
  <si>
    <t>Deficiente priorización de la Entidad de estos trámites con efectos legales y económicos</t>
  </si>
  <si>
    <t>Determinar la viabilidad de ajustar los ANS en tramite de incumplimientos</t>
  </si>
  <si>
    <t>Acta de reunión</t>
  </si>
  <si>
    <t>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t>
  </si>
  <si>
    <t>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t>
  </si>
  <si>
    <t>Realizar taller dirigido a la distintas Subgerencias de la entidad para la correcta estimación de perjuicios</t>
  </si>
  <si>
    <t>Control de Asistencia y Presentación</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</si>
  <si>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</si>
  <si>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Realizar mesa de trabajo con las distintas gerencias de convenio con el fin de revisar la problemática objeto de presunto incumplimiento y validar la priorización realizada.</t>
  </si>
  <si>
    <t>Control de Asistencia</t>
  </si>
  <si>
    <t>Se realizaron mesas de trabajo con las gerencias de los convenios con la finalidad de priorizar los procesos y realizar un acompañamiento en los mismos. Soporte Listas de asistencia</t>
  </si>
  <si>
    <t>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</si>
  <si>
    <t>Omisión en la aplicación del control para incorporar los resultados de la evaluación de proveedores en la selección de contratistas</t>
  </si>
  <si>
    <t>Establecer metodologia para realizar la evaluación de proveedores en la modalidad de contratos de Prestación de servicios.</t>
  </si>
  <si>
    <t>Informe Metodologia</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</si>
  <si>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</si>
  <si>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Implementar la evaluación de Provedores en la modalidad de Contratos de Prestación de Servicios.</t>
  </si>
  <si>
    <t>Evaluaciones realizadas</t>
  </si>
  <si>
    <t>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t>
  </si>
  <si>
    <t>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t>
  </si>
  <si>
    <t>Desconocimiento del procedimiento y guía para hacer reclamaciones ante aseguradora</t>
  </si>
  <si>
    <t>Realizar taller dirigido a la distintas Subgerencias de la entidad para la correcta solicitud de tramites de incumplimientos</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</si>
  <si>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</si>
  <si>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t>
  </si>
  <si>
    <t>lcardena</t>
  </si>
  <si>
    <t>Omisión no justificada del resultado de los indicadores requeridos en el análisis del sector para la elaboración de los estudios previos y las reglas de participación.</t>
  </si>
  <si>
    <t>Adoptar en el marco del Sistema Integral de Gestión el documento LISTA DE CHEQUEO REVISION DOCUMENTO ESTUDIOS PREVIOS integrando el componente de validación de indicadores producto del análisis del sector.</t>
  </si>
  <si>
    <t>LISTA DE CHEQUEO REVISION DOCUMENTO ESTUDIOS PREVIOS formalizada en el sistema de gestión de calidad</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</si>
  <si>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t>
  </si>
  <si>
    <t>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t>
  </si>
  <si>
    <t>Presentar el formato LISTA DE CHEQUEO REVISION DOCUMENTO ESTUDIOS PREVIOS . al grupo de profesionales mediante correo electrónico o mesa de trabajo.</t>
  </si>
  <si>
    <t>Correo electrónico o FAP 601 Control de asistencia . socialización del documento</t>
  </si>
  <si>
    <t>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t>
  </si>
  <si>
    <t>Observación No.5 Error en el número de contrato 20171072 En 5 documentos contractuales se evidenció un error de transcripción en el número del contrato. registrando 2017072 y 2017107</t>
  </si>
  <si>
    <t>Falta verificación de las áreas responsables por premuras en la solicitud de los trámites requeridos.</t>
  </si>
  <si>
    <t>Crear y adoptar en el sistema Integral de Gestión de calidad el documento lista de chequeo novedades contractuales</t>
  </si>
  <si>
    <t>Documento Lista de chequeo de Novedades publicado</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</si>
  <si>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t>
  </si>
  <si>
    <t>Falta de planeación y errores de digitación por parte del área solicitante de las novedades del contrato</t>
  </si>
  <si>
    <t>Realizar una mesa de trabajo con los profesionales de la Subgerencia de operaciones para dar a conocer las situaciones presentadas y las recomendaciones generadas. con el fin de mitigar la probabilidad que se repitan los errores evidenciados.</t>
  </si>
  <si>
    <t>FAP 601 CONTROL DE ASISTENCIA</t>
  </si>
  <si>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</si>
  <si>
    <t>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t>
  </si>
  <si>
    <t>Debilidades en el seguimiento y control por parte del supervisor frente a requisitos tales como licencias y permisos especiales según objeto del contrato</t>
  </si>
  <si>
    <t>Crear e implementar documento lista de chequeo novedades contractuales. incluyendo el ítem de revisión de la normatividad. licencias y permisos especiales según aplique.</t>
  </si>
  <si>
    <t>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t>
  </si>
  <si>
    <t>Falta de controles y verificación de requisitos de forma previa a la suscripción de las novedades</t>
  </si>
  <si>
    <t>Presentar el formato lista de chequeo novedades contractuales. al grupo de profesionales de la Subgerencia de Operaciones mediante correo electrónico o mesa de trabajo.</t>
  </si>
  <si>
    <t>Correo electrónico o FAP 601 Control de asistencia. socialización del documento</t>
  </si>
  <si>
    <t>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t>
  </si>
  <si>
    <t>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</si>
  <si>
    <t>No hay un procedimiento para la cesión de contratos con responsables. productos y tiempos de entrega</t>
  </si>
  <si>
    <t>Actualizar el PDI722 Elaboración. firma y legalización del contrato y sus novedades incluyendo un capitulo y o actividades para cesión de contratos en concordancia con la Circular interna No. 2 de 2018</t>
  </si>
  <si>
    <t>Cesion de Derechos económicos y posición contractual. ajustado y publicado</t>
  </si>
  <si>
    <t>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t>
  </si>
  <si>
    <t>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</si>
  <si>
    <t>Falta de definición requisitos específicos asociados a la cláusula de pagos al contratista</t>
  </si>
  <si>
    <t>Gestionar el incumplimiento al contratista CALITOUR para la entrega de los informes</t>
  </si>
  <si>
    <t>Memorando de solicitud de incumplimiento</t>
  </si>
  <si>
    <t>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</si>
  <si>
    <t>Falta de aplicación periódica de controles asociados a las obligaciones de las partes.</t>
  </si>
  <si>
    <t>A49 216169 PVGII</t>
  </si>
  <si>
    <t>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</si>
  <si>
    <t>Deficiencias de validación en el proceso precontractual</t>
  </si>
  <si>
    <t>Implementar control de validación de la coherencia del estudio previo frente a lo solicitado por la Gerencia del convenio o Gerencia de contrato.</t>
  </si>
  <si>
    <t>Formato FDI642 LISTA DE CHEQUEO REVISION DOCUMENTO ESTUDIOS PREVIOS</t>
  </si>
  <si>
    <t>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t>
  </si>
  <si>
    <t>Envia mediante correo electrónico el preliminar del formato de actualización de perfil del mapa de riesgos.</t>
  </si>
  <si>
    <t>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t>
  </si>
  <si>
    <t>GESTIÓN ADMINISTRATIVA</t>
  </si>
  <si>
    <t>arojas3</t>
  </si>
  <si>
    <t>Omisión de las alertas del aplicativo ORFEO por parte de la Gerencia de convenio y Gerente de grupo de trabajo.</t>
  </si>
  <si>
    <t>Envío de correos electronicos a los usuarios que presenten PQRD próximas a vencer o que hayan incumplido los términos.</t>
  </si>
  <si>
    <t>Reporte de correos electrónicos enviados</t>
  </si>
  <si>
    <t>clopez4</t>
  </si>
  <si>
    <t>Se remite archivo con 22 correos electronicos enviados a los usuarios que presentaron PQRD próximas a vencer durante los meses de diciembre 2019 y enero a marzo 2020.</t>
  </si>
  <si>
    <t>Deficiencias en la aplicación del control CTRGADM169</t>
  </si>
  <si>
    <t>Socializar a los responsables los cambios realizados.</t>
  </si>
  <si>
    <t>Soporte de pieza de comunicación y Control de asistencia</t>
  </si>
  <si>
    <t>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t>
  </si>
  <si>
    <t>Modificar el PAP301 Trámite de peticiones quejas reclamos y denuncias en Colocar punto de control de asiganción para revisión de todas las PQRD asignada al administrador.</t>
  </si>
  <si>
    <t>Procedimiento publicado en el catalogo documental.</t>
  </si>
  <si>
    <t>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t>
  </si>
  <si>
    <t>A55 ICBF Y FND</t>
  </si>
  <si>
    <t>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t>
  </si>
  <si>
    <t>Falta de gestión de la interventoría de los contratos</t>
  </si>
  <si>
    <t>Adicionar el contrato No. 2018882 suscrito con QTECH S.A.S con el fin de adquirir nuevos equipos de escaner que pemitan atender las necesidades de unidad de correspondencia.</t>
  </si>
  <si>
    <t>Minuta de prorroga y adición del contrato suscrito con QTECH S.A.S.</t>
  </si>
  <si>
    <t>Se suscribió prórroga 1 el 3 de septiembre de 2019 hasta 31 mayo de 2020 con el fin de ejectutar el saldo pendiente 408746584 y garantizar el servicio de fotocopiado impresión y scaneo. Soportes ADICIÓN REDUCCIÓN MODIFICACIÓN CONTRATO 2018882 y PRORROGA 2018882.</t>
  </si>
  <si>
    <t>Falta de trazabilidad de la información</t>
  </si>
  <si>
    <t>Retrasos en la digitalización de las transferencias documentales</t>
  </si>
  <si>
    <t>A56 CONTINGENCIAS</t>
  </si>
  <si>
    <t>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</si>
  <si>
    <t>Falta de seguimiento a los planes de recuperación por parte de los Gerentes de Unidad y de Convenio</t>
  </si>
  <si>
    <t>Presentar a la junta directiva la solicitud de castigo</t>
  </si>
  <si>
    <t>Acta de la Junta Directiva y presentación</t>
  </si>
  <si>
    <t>csalazar2</t>
  </si>
  <si>
    <t>se tienen identificados esos 10 casos: 196028, 212011, 192005 195041 195073 191145 196021 197040 193017 100810 a presentar y los cuales se están en proceso de diligenciamiento de ficha de castigo,</t>
  </si>
  <si>
    <t>Falta de gestión y seguimiento por parte del comité de seguimiento y castigo de activos</t>
  </si>
  <si>
    <t>Evaluación y definición en el comité de seguimiento y castigo de activos del castigo de cartera para ser presentada y aprobada por la Junta Directiva</t>
  </si>
  <si>
    <t>Acta de comité</t>
  </si>
  <si>
    <t>e tienen identificados esos 10 casos: 196028, 212011, 192005 195041 195073 191145 196021 197040 193017 100810 a presentar y los cuales se están en proceso de diligenciamiento de ficha de castigo, los cuales se van a presentar a comité de seguimiento y castigo de activos</t>
  </si>
  <si>
    <t>Observación 3. Funciones no realizadas del Comité de Seguimiento y Castigo de Activos Durante el periodo julio de 2017 a septiembre de 2019 el comité de Seguimiento y Castigo de Activos ha dejado de reunirse con periodicidad trimestral durante 8 sesiones</t>
  </si>
  <si>
    <t>Cambios estructurales en las áreas o grupos de trabajo de la entidad que no garantizan la continuidad de las actividades asociadas al proceso</t>
  </si>
  <si>
    <t>Convocar y reactivar las sesiones periódicas del comité de seguimiento y castigo de activos</t>
  </si>
  <si>
    <t>Actas de comité de seguimiento y castigo de activos</t>
  </si>
  <si>
    <t>Se presenta la solicitud de activiacion del comité por correo electrónico y memorand 2020200055903 del 31 de marzo de 2020. acta de comité de castigo de activos numero 17 y 18 del 8 de mayo de 2020 y del 01 de junio de 2020. Acta 19 de 2 julio de 2020</t>
  </si>
  <si>
    <t>Falta de claridad en el alcance de las funciones roles y forma de operación del comité</t>
  </si>
  <si>
    <t>Observación No. 11 Evaluación de la efectividad de implementación de los controles. Producto de la auditoría se evaluaron 8 riesgos y 8 controles para los cuales se estableció una efectividad promedio de 522 por ciento en su implementación.</t>
  </si>
  <si>
    <t>Todas los identificadas en la auditoría</t>
  </si>
  <si>
    <t>El grupo de planeación y gestión de riesgos remitió el memorando número 20191300060743 del programa de trabajo para la actualizacón de perfil de riesgos operativos del 2019</t>
  </si>
  <si>
    <t>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t>
  </si>
  <si>
    <t>cgonzal1</t>
  </si>
  <si>
    <t>Diseñar e implementar nuevos controles para el riesgo RGFIN104 Impacto económico para la Entidad debido a que no se cuente con información financiera completa . solo cuenta con un control.</t>
  </si>
  <si>
    <t>FAP601 control de asistencia a mesas de trabajo</t>
  </si>
  <si>
    <t>Acta de REUNIÓN INTERNA con radicado N.20191300003236. En el perfil riesgo 2019 el RGFIN104 se unificó con el RGFIN105 este último quedo asociado a dos controles el CTRGFIN209 y el CTRGFIN205 y se actualizaron las causas.</t>
  </si>
  <si>
    <t>Perfil de riesgo actualizado</t>
  </si>
  <si>
    <t>Por correo electrónico del 29 de enero de 2020 se allegó el perfil de riesgo actualizado por parte del grupo de Planeación y gestión de Riesgos.</t>
  </si>
  <si>
    <t>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</si>
  <si>
    <t>Falta de verificación de la veracidad y autenticidad de los documentos habilitantes.</t>
  </si>
  <si>
    <t>Implentar un control de verificación y evaluación de documentos para los procesos de selección en los casos que haya una posible de falsedad remitir el documento a la oficina Asesora jurídica.</t>
  </si>
  <si>
    <t>Aplicación del control en los procesos realizados</t>
  </si>
  <si>
    <t>dcaicedo</t>
  </si>
  <si>
    <t>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</si>
  <si>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</si>
  <si>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Estudios previos</t>
  </si>
  <si>
    <t>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t>
  </si>
  <si>
    <t>Respuesta por parte del área de Planeación Contractual a la Subgerencia de Desarrollo de Proyectos donde se acoge la solicitud realizada</t>
  </si>
  <si>
    <t>Memorando de respuesta a la Subgerencia de Desarrollo de Proyectos</t>
  </si>
  <si>
    <t>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</si>
  <si>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</si>
  <si>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Inobservancia de la trazabilidad del estado contractual</t>
  </si>
  <si>
    <t>Realizar por parte del abogado encargado de revisar las novedades contractuales consulta al profesional de incumplimientos sobre incumplimientos del contrato antes de legalizar la novedad</t>
  </si>
  <si>
    <t>Correos eléctronicos por parte del abogado y respuesta del profesional de incumplimientos</t>
  </si>
  <si>
    <t>Se evidencian 12 correos electrónicos por parte del profesional de gestión contractual y respuesta del profesional de incumplimientos donde se solicita informar si los contratistas presentan procesos de incumplimiento</t>
  </si>
  <si>
    <t>Desconocimiento u omisión de normatividad aplicable referente a novedades contractuales</t>
  </si>
  <si>
    <t>Realizar reporte de evento de riesgo de la observación No.6</t>
  </si>
  <si>
    <t>Se realizó el reporte del evento de riesgo de la observación No. 6 en formato de registro de eventos de riesgo opertivo FAP 806 el 16 oct 2019</t>
  </si>
  <si>
    <t>A40 USPEC</t>
  </si>
  <si>
    <t>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</si>
  <si>
    <t>Elaboración de reglas de participación sin considerar referentes clave de procesos anteriores.</t>
  </si>
  <si>
    <t>Generar un documento formal con los ANS establecidos según conclusiones de las mesas de trabajo</t>
  </si>
  <si>
    <t>Documento suscrito por las partes aprobado con ANS</t>
  </si>
  <si>
    <t>El dia 28 de mayo de 2019 la Subgerencia de Operaciones generó la circular interna No. 5 con el asunto ANS Subgerencia de Operaciones dirigida a la Gerencia General Subgetrencias Gerencias de grupo y Oficinas Asesoras.</t>
  </si>
  <si>
    <t>Toma de decisiones en los procesos contractuales sin fundamento en la especialidad técnica</t>
  </si>
  <si>
    <t>Realizar mesas de trabajo con la subgerencia tecnica para la revisión de la necesidad y de los insumos que requiere el grupo de planeacion contractual para la elaboracion del documento correspondiente.</t>
  </si>
  <si>
    <t>FAP601 control de asistencia</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</si>
  <si>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t>
  </si>
  <si>
    <t>Observación No.6 Para el proceso CPU022 que duplica el POE del proceso CPU018 se disminuyó el ILR Índice de liquidez requerido y la CI Cobertura de intereses en 1 punto frente a la recomendación del análisis del sector 2 puntos y del requerido para el CPU018.</t>
  </si>
  <si>
    <t>Falta de identificación y aplicación de controles en el proceso</t>
  </si>
  <si>
    <t>Crear un formato o lista de chequeo donde se permita verificar que los resultados de los análisis de los indices financieros presentados como anexos correspondan con los indicados en el documento de Estudio Previo. Planeacion Contractual</t>
  </si>
  <si>
    <t>Formato de revision con visto Bueno del Profesional que realiza la revision</t>
  </si>
  <si>
    <t>Aporta el area de planeacion contractual 7 formatos denominados Formato de revisión del estudio previo</t>
  </si>
  <si>
    <t>A35 13 Fábricas</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</si>
  <si>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</si>
  <si>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Omisión de gestiones administrativas para el cumplimiento de las directrices internas adoptadas en Junta Directiva.</t>
  </si>
  <si>
    <t>Incorporar en el manual de contratación la posiblidad de liquidación parcial de contratos de fábricas con el fin de liberar recursos para la devolución a FONADE o pagos pendientes a contratistas sujeto a lista de chequeo de la Subgerencia de Contratación</t>
  </si>
  <si>
    <t>Manual de Contratación actualizado</t>
  </si>
  <si>
    <t>MDI720 Manual de contratación v.10. ARTÍCULO 29 TIPOS DE LIQUIDACIÓN</t>
  </si>
  <si>
    <t>Falta de seguimiento y control a la ejecución financiera de los contratos de fábricas y de los convenios</t>
  </si>
  <si>
    <t>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</si>
  <si>
    <t>Carencia de puntos de control durante la ejecución contractual en lo correspondiente a pagos</t>
  </si>
  <si>
    <t>Incorporar en el manual de contratación la posiblidad de liquidación parcial de contratos de fábricas con el fin de liberar recursos para la devolución a FONADE o pagos pendientes a contratistas</t>
  </si>
  <si>
    <t>MDI720 Manual de contratación v.10 ARTÍCULO 29 TIPOS DE LIQUIDACIÓN</t>
  </si>
  <si>
    <t>Debilidades en el control de los fondos de cada Registro Presupuestal correspondiente a los convenios</t>
  </si>
  <si>
    <t>A54 DPS3</t>
  </si>
  <si>
    <t>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</si>
  <si>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La normativa técnica descrita en el estudio previo fue con base en los estudios y diseños disponibles desactualizados</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</si>
  <si>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</si>
  <si>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Estudios previos con texto incluido referente a normativa</t>
  </si>
  <si>
    <t>dgamboa</t>
  </si>
  <si>
    <t>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t>
  </si>
  <si>
    <t>Omisión de revisión y verificación técnica de los estudios previos por el área solicitante y planeación contractual</t>
  </si>
  <si>
    <t>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t>
  </si>
  <si>
    <t>consolidado mesas de trabajo</t>
  </si>
  <si>
    <t>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t>
  </si>
  <si>
    <t>Incluir en el correo electrónico de citación a la mesa de trabajo enviado por el Grupo de Planeación Contractual que el grupo solicitante deberá traer revisado los componentes técnicos y jurídicos necesarios para la revisión de la necesidad de estudio previo.</t>
  </si>
  <si>
    <t>Correo de citación a la mesa de trabajo</t>
  </si>
  <si>
    <t>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t>
  </si>
  <si>
    <t>Reportar el evento de riesgo de la observación No. 5</t>
  </si>
  <si>
    <t>FAP 806 Reporte de evento de riesgo operativo</t>
  </si>
  <si>
    <t>FAP 806 Reporte del evento de riesgo de la observación No. 5 el 15 de octubre de 2019 Id evento 201900152</t>
  </si>
  <si>
    <t>A22 N-H-C</t>
  </si>
  <si>
    <t>dgonzal2</t>
  </si>
  <si>
    <t>Falta de revisión del coordinador del comite de acoso laboral del procedimiento aplicado a cada caso de acoso laboral para evidenciar las normas que ya estan derogadas y que ya no corresponde hacer uso de las mismas.</t>
  </si>
  <si>
    <t>Revisar y ajustar el Procedimiento Solicitud y trámite de vacaciones PAP603 incluyendo la revisión y aprobación por parte de la Gerente del Área de Organización y Métodos.</t>
  </si>
  <si>
    <t>Procedimiento actualizado</t>
  </si>
  <si>
    <t>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</si>
  <si>
    <t>Falta de actualización normativa de los funcionarios que ejecutan el procedimiento para trámite de quejas por acoso laboral</t>
  </si>
  <si>
    <t>A20 AL</t>
  </si>
  <si>
    <t>2. Realizar el ajuste y revisión del porcedimiento hasta la aprobación por parte del Gerente de Organización y Métodos.</t>
  </si>
  <si>
    <t>Versión final del Procedimiento PAP623 Trámite de Queja por Acoso Laboral.</t>
  </si>
  <si>
    <t>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t>
  </si>
  <si>
    <t>1.Realizar la solicitud de modificación al Procedimiento PAP 623 Trámite de Queja por Acoso Laboral.</t>
  </si>
  <si>
    <t>Solicitud de modificación en el CIC del Procedimiento PAP623 trámite de Queja por Acoso Laboral.</t>
  </si>
  <si>
    <t>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t>
  </si>
  <si>
    <t>Estudiar la pertinencia de establecer un nuevo Reglamento para el CCL o por el contrario de continuar con el actual adoptándolo dentro del PAP 623 Trámite de Queja por Acoso Laboral.</t>
  </si>
  <si>
    <t>Acta de CCL con decisión adoptada por sus miembros.</t>
  </si>
  <si>
    <t>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</si>
  <si>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t>Falta de actualización normativa del Reglamento de Trabajo de Fonade</t>
  </si>
  <si>
    <t>2. Aprobar por parte de la Alta Gerencia.</t>
  </si>
  <si>
    <t>Reglamento de Trabajo de FONADE aprobado</t>
  </si>
  <si>
    <t>Se adjunta reglamento interno de trabajo publicado y aprobado el 21 de diciembre de 2020</t>
  </si>
  <si>
    <t>2. Incluir en el Procedimiento PAP 623 Trámite de Queja por Acoso Laboral controles para garantizar la integridad de los documentos relacionados con el CCL cargados en el ORFEO.</t>
  </si>
  <si>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t>
  </si>
  <si>
    <t>Incluir en el procedimiento PAP 623 Trámite de Queja por Acoso Laboral controles para propender por la oportunidad para realizar las reuniones ordinarias y las extraordinarias.</t>
  </si>
  <si>
    <t>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</si>
  <si>
    <t>2. Incluir en el Procedimiento PAP 623 Trámite de Queja por Acoso Laboral controles para que se presenten los informes anuales de la gestión del Comité de Convivencia Laboral a la alta dirección.</t>
  </si>
  <si>
    <t>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t>
  </si>
  <si>
    <t>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t>
  </si>
  <si>
    <t>dleon</t>
  </si>
  <si>
    <t>Todas los identificadas en la auditoría.</t>
  </si>
  <si>
    <t>Reportar eventos de riesgo por cada observacion en formato establecido a Planeación y gestión de riesgos</t>
  </si>
  <si>
    <t>FAP806 Eventos de riesgo operativo</t>
  </si>
  <si>
    <t>Se observa el formato FAP806 Con el reporte del evento de riesgo</t>
  </si>
  <si>
    <t>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t>
  </si>
  <si>
    <t>GESTIÓN DE LAS TECNOLOGÍAS DE LA INFORMACIÓN</t>
  </si>
  <si>
    <t>jamaya</t>
  </si>
  <si>
    <t>No se identifica un lineamiento para la entrega de la información al supervisor inmediato una vez terminado los contratos de prestación de servicios en función convenio</t>
  </si>
  <si>
    <t>Generar y enviar a los usuarios piezas comunicacionales referentes al backup de usuario final</t>
  </si>
  <si>
    <t>Piezas comunicacionales enviadas</t>
  </si>
  <si>
    <t>dpineros</t>
  </si>
  <si>
    <t>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t>
  </si>
  <si>
    <t>No existe una herramienta tecnológica para consolidar la información de los convenios</t>
  </si>
  <si>
    <t>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t>
  </si>
  <si>
    <t>Memorando proyectado y enviado</t>
  </si>
  <si>
    <t>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t>
  </si>
  <si>
    <t>A58 DEPURACIÓN CGR</t>
  </si>
  <si>
    <t>H17 Liquidación Contratos- informe de CGR 2016. pag 199</t>
  </si>
  <si>
    <t>Falta de continuidad en la ejecución de las acciones establecidas</t>
  </si>
  <si>
    <t>Solicituar mediante memorando a la subgerencia de operaciones incluir en las metas de liquidaciones de 2020 los convenios 194065 195078 195089 196012 196028 197012 197038 y 193074</t>
  </si>
  <si>
    <t>Memorando radicado a la subgerencia de operaciones</t>
  </si>
  <si>
    <t>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t>
  </si>
  <si>
    <t>Definición de acciones genéricas sin impacto específico sobre el hallazgo o sin productos funcionales</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</si>
  <si>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</si>
  <si>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Omisión en las reuniones posteriores respecto a la creación del fondo.</t>
  </si>
  <si>
    <t>Presentar en Junta Directiva los recursos dispuestos por FONADE no recuperados en el marco de la ejecución de los contratos de fábricas.</t>
  </si>
  <si>
    <t>Acta de Junta Directiva</t>
  </si>
  <si>
    <t>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</si>
  <si>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</si>
  <si>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No hay información confiable ni trazabilidad de la misma que evidencie el estado real de ejecución y pago de todas las actas de servicio costos fijos y variables para cada Contrato.</t>
  </si>
  <si>
    <t>Definir las actas de servicio ejecutadas así no estén firmadas que cuentan con los soportes de ejecución sin CDP y RP para gestionar el pago vía comité de conciliación 3 contratos - origen FONADE</t>
  </si>
  <si>
    <t>Fichas de casos en comité de conciliación</t>
  </si>
  <si>
    <t>Se presentaron 4 Fichas de Conciliación VIP BOMA GC CA y PEYCO</t>
  </si>
  <si>
    <t>Deficiencias en el seguimiento y control por parte de la Subgerencia Técnica Gerencia de Fábricas y la Gerencia de convenio según aplica de las obligaciones contractuales de los contratistas de fábricas Interventoría a obra a diseños y fábricas de diseños</t>
  </si>
  <si>
    <t>Iniciar acciones de incumplimiento a los contratista de fábricas afectando póliza de cumplimiento o calidad según aplique 11 contratos</t>
  </si>
  <si>
    <t>Soporte trámite incumplimiento</t>
  </si>
  <si>
    <t>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t>
  </si>
  <si>
    <t>Definir las actas de servicio ejecutadas así no estén firmadas que cuentan con los soportes de ejecución CDP y RP para gestionar el pago a los contratistas 13 contratos</t>
  </si>
  <si>
    <t>soporte trámite de pagos</t>
  </si>
  <si>
    <t>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t>
  </si>
  <si>
    <t>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t>
  </si>
  <si>
    <t>Alta rotación de personal responsable de la gestión de estos contratos Vacíos procedimentales y contractuales para el manejo de recursos en el esquema de contratación de Fábricas y en el manual de presupuesto</t>
  </si>
  <si>
    <t>Gestionar con cada cliente cuyo convenio está vigente la devolución de los recursos 17 convenios para 10 contratos de fábricas</t>
  </si>
  <si>
    <t>Desembolsos</t>
  </si>
  <si>
    <t>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t>
  </si>
  <si>
    <t>Conciliar las cifras entre el Fondo de Ejecución de Proyectos y Gerencia de Fábricas a partir del insumo de la auditoría hoja OBSV 4 Y 5 para establecer la cifra objeto de devolución por cada contrato de fábrica</t>
  </si>
  <si>
    <t>Archivo de conciliación</t>
  </si>
  <si>
    <t>Se realizó la conciliación con corte a Junio 30 2018conciliacion de cifras presupuesto vrs fabricas.xls. Saldos por convenios.xls. Archivo excel informe ejecución de fabricas audit CI junio 30 2018- recibido por correo el 10 oct 2018 del usuario szarate. FAP601 LISTAS DE ASISTENCIA</t>
  </si>
  <si>
    <t>Determinar la vigencia de los convenios y tipificarlos para establecer de cuáles se pueden recuperar recursos y qué valores</t>
  </si>
  <si>
    <t>Archivo clasificación convenios</t>
  </si>
  <si>
    <t>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t>
  </si>
  <si>
    <t>Prorratear el valor de los costos fijos y otros que no están asociados a convenios entre los convenios beneficiarios por cada contrato de fábrica 3 contratos</t>
  </si>
  <si>
    <t>Cuadro soporte de distribución por contrato</t>
  </si>
  <si>
    <t>Escenarios costos fijos MSD.xls. Escenarios costos fijos VIP.xls. Escenarios costos fijos Fonade2013. Presentaciones ppt para el comité de conciliación del 15 agosto 2018</t>
  </si>
  <si>
    <t>Gestionar con cada cliente cuyo convenio está vigente la devolución de los recursos 31 convenios para 3 contratos de fábricas</t>
  </si>
  <si>
    <t>Total reintegrado 1.072 millones de pesos. En la vigencia 2020 se generan los dos desembolsos pendientes Rad. 20202900140262 del Ctto 2132125 VIP por 25.218.054 del 29 abr 2020. Rad. 20202900140272 del Ctto 2132127 MSD por 16.716.342 del 29 abr 2020.</t>
  </si>
  <si>
    <t>Realizar la liquidación o cierre parcial de los contratos de fábricas que lo requieran con el fin de liberar recursos para la devolución a FONADE o pagos pendientes a contratistas 13 contratos</t>
  </si>
  <si>
    <t>Documento soporte del tramite de conciliación liquidación o demanda</t>
  </si>
  <si>
    <t>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t>
  </si>
  <si>
    <t>Reintegrar recursos de convenios vigentes con CDP a FONADE con sustento en la ejecución de las actas de servicio Manual de Presupuesto</t>
  </si>
  <si>
    <t>Comprobante de transacciones</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</si>
  <si>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t>
  </si>
  <si>
    <t>Presentar para aprobación del Comité de Conciliación el esquema de distribución de costos fijos y otros entre Convenios vigentes</t>
  </si>
  <si>
    <t>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t>
  </si>
  <si>
    <t>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</si>
  <si>
    <t>Gestionar con cada gerencia de convenio la devolución de los recursos para estos 3 contratos</t>
  </si>
  <si>
    <t>CDP por convenio y contrato para reintegro de recursos</t>
  </si>
  <si>
    <t>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t>
  </si>
  <si>
    <t>Determinar la vigencia de los convenios y tipificarlos para establecer de cuáles se pueden recuperar recursos y qué valores de estos 3 convenios</t>
  </si>
  <si>
    <t>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t>
  </si>
  <si>
    <t>Realizar la liquidación o cierre parcial de los contratos de fábricas que lo requieran con el fin de liberar recursos para la devolución a FONADE o pagos pendientes a contratistas 3 contratos</t>
  </si>
  <si>
    <t>Documento del tramite de conciliación o demanda</t>
  </si>
  <si>
    <t>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</si>
  <si>
    <t>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</si>
  <si>
    <t>Ausencia de un lineamiento que fije los tiempos de radicación de novedades contractuales frente al término de vencimiento del contrato.</t>
  </si>
  <si>
    <t>Realizar modificación de aclaración de la fecha para el contrato 2160764</t>
  </si>
  <si>
    <t>Modificación</t>
  </si>
  <si>
    <t>Prorroga No.4 al contrato de interventoria 2160764- consideración No.7 se referencia lo la novedad inmediatamente anterior A3 PR4 Y M2 suscrita el 31 julio 2018 . Memorando No.20182700179343 de Gerencia de fabricas a la subgerencia de contratación.</t>
  </si>
  <si>
    <t>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t>
  </si>
  <si>
    <t>Falta de trazabilidad de las novedades asociadas a cada proyecto en cuanto a valor y plazo.</t>
  </si>
  <si>
    <t>Actualizar esta realidad de la ejecución en la liquidación de los 2 contratos</t>
  </si>
  <si>
    <t>Documento soporte del tramite de conciliación o liquidación</t>
  </si>
  <si>
    <t>Se observa el proyecto de Ficha técnica de Solicitud de Conciliación Judicial del Cto 2131063 - PROES de sept 29 de 2019 y el acta de liquidacion contrato 2130952 suscrita por Enterritorio y el contratista Suscrita el 09-Sep-2019</t>
  </si>
  <si>
    <t>Carencia de puntos de control durante la ejecución contractual</t>
  </si>
  <si>
    <t>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t>
  </si>
  <si>
    <t>Actualizar esta realidad de la ejecución en la liquidación del contrato</t>
  </si>
  <si>
    <t>Documento soporte del tramite de conciliación</t>
  </si>
  <si>
    <t>Se observa la Ficha técnica de Solicitud de Conciliación Judicial del Cto 2131063 - PROES del 29 de septiembre de 2019</t>
  </si>
  <si>
    <t>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t>
  </si>
  <si>
    <t>Pérdida de la información y su trazabilidad por la alta rotación de los supervisores</t>
  </si>
  <si>
    <t>Iniciar acciones de incumplimiento a los contratista de fábricas afectando póliza de cumplimiento o calidad según aplique 4 contratos</t>
  </si>
  <si>
    <t>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t>
  </si>
  <si>
    <t>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t>
  </si>
  <si>
    <t>Falta de trazabilidad del estado de respuestas de la supervisión</t>
  </si>
  <si>
    <t>Elaborar respuesta de fondo a las solicitudes agregadas de los 7 contratistas</t>
  </si>
  <si>
    <t>archivo con oficios de respuesta integral</t>
  </si>
  <si>
    <t>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t>
  </si>
  <si>
    <t>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t>
  </si>
  <si>
    <t>Falta de monitoreo por parte de la Subgerencia Técnica</t>
  </si>
  <si>
    <t>Definir y adoptar mecanismo de control financiero por convenio vigente mensual</t>
  </si>
  <si>
    <t>Esquema de seguimiento financiero implementado</t>
  </si>
  <si>
    <t>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</si>
  <si>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t>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t>
  </si>
  <si>
    <t>Inoportunidad en las consultas previas con los interesados Quien viabilizada con la comunidad con las entidades intervinientes como las oficinas de registro de instrumentos públicos las empresas prestadoras de servicios entre otros</t>
  </si>
  <si>
    <t>Iniciar acciones de incumplimiento a los contratista de fábricas afectando póliza de cumplimiento o calidad según aplique contrato N.2152105</t>
  </si>
  <si>
    <t>soporte tramite de subsanación con electrificadora</t>
  </si>
  <si>
    <t>La gestión frente a la empresa electrificadora se pudo terminar. Por parte de la supervisión se allega como soporte la escritura del lote incorparada la gestión de desenglobe del mismo</t>
  </si>
  <si>
    <t>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</si>
  <si>
    <t>Falta de control en las cantidades reportadas a favor del contratista en la cuenta de cobro presentada</t>
  </si>
  <si>
    <t>Iniciar acciones de incumplimiento a los contratista de fábricas afectando póliza de cumplimiento o calidad según aplique contrato N.2132125</t>
  </si>
  <si>
    <t>Aclaración de cantidades de obra</t>
  </si>
  <si>
    <t>Esta observacion se aclara ya que un modulo corresponde a dos puestos de venta lo que se puede validar en los formatos FMI026 y 027 allegados y en las actas de recibo parcial de obra.</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</si>
  <si>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t>
  </si>
  <si>
    <t>Gestionar con cada cliente cuyo convenio está vigente la devolución de los recursos 4 convenios para 4 contratos de fábricas</t>
  </si>
  <si>
    <t>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t>
  </si>
  <si>
    <t>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t>
  </si>
  <si>
    <t>Falta de seguimiento y legalización de las novedades asociadas a las actas de servicio</t>
  </si>
  <si>
    <t>Definir las actas de servicio ejecutadas así no estén firmadas que cuentan con los soportes de ejecución CDP y RP para gestionar el pago a los dos contratistas según soportan su ejecución y saldos pendientes de pago ver archivos de auditoría</t>
  </si>
  <si>
    <t>Archivo de analisis</t>
  </si>
  <si>
    <t>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t>
  </si>
  <si>
    <t>Observación No. 17. Sobreejecución del contrato 2132127 frente al valor final presupuestado Se sobreejecutó el valor del contrato 2132127 Consorcio MSD en 6 porciento frente al valor final establecido al superar en 449 millones el valor final del contrato 7.710 millones.</t>
  </si>
  <si>
    <t>Evaluar si aplica el descuento del valor sobreejecutado en la liquidación del contrato mediante un CDP y dejar nota aclaratoria en el acta de liquidación.</t>
  </si>
  <si>
    <t>Ficha Técnica Cociliacion MSD_V3 de Jul.2019.pdf</t>
  </si>
  <si>
    <t>Realizar mesas de trabajo mensuales con la Gerencia de Unidad con el fin de revisar temas que deban ser atendidas con prioridad con la participación de la gerencia de Fabricas en la cual se analizará el estado general de los contratos de Fabricas.</t>
  </si>
  <si>
    <t>Actas de mesas de trabajo</t>
  </si>
  <si>
    <t>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t>
  </si>
  <si>
    <t>Solicitar al Grupo de Servicios Administrativos sensibilización en transferencia documental y ORFEO</t>
  </si>
  <si>
    <t>Solicitud de capacitación y control de asistencia</t>
  </si>
  <si>
    <t>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t>
  </si>
  <si>
    <t>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t>
  </si>
  <si>
    <t>Ausencia de lineamientos sobre el alcance de las líneas de negocio</t>
  </si>
  <si>
    <t>Reunión de socialización de los gerentes de convenio y supervisores en relación con el manejo de anticipo.</t>
  </si>
  <si>
    <t>Control de asistencia presentación evaluación de los asistentes</t>
  </si>
  <si>
    <t>Se verificó frente a la presentación evaluaciones de conocimiento y tabulación de resultados que se llevó a cabo la sencibilización del manejo de anticipos para los gerentes de convenio supervisores y profesionales de apoyo obteniendose en promedio una calificación de 46.</t>
  </si>
  <si>
    <t>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t>
  </si>
  <si>
    <t>roviedo</t>
  </si>
  <si>
    <t>Inefectividad de los controles asociados a las visitas de campo y a los comités de seguimiento operativo y de obra</t>
  </si>
  <si>
    <t>Llevar a cabo reunión entre la gerencia del convenio y la gerencia de fabricas a fin de evaluar la posibilidad de inicar acciones judiciales en contra de los contratos de fabricas de interventoria</t>
  </si>
  <si>
    <t>Control de asistencia</t>
  </si>
  <si>
    <t>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t>
  </si>
  <si>
    <t>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t>
  </si>
  <si>
    <t>Deficiencias en el seguimiento al cumplimiento de las obligaciones contractuales por parte de la Gerencia de convenio</t>
  </si>
  <si>
    <t>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t>
  </si>
  <si>
    <t>Acta de liquidación</t>
  </si>
  <si>
    <t>Se evidenciaron las actas de liquidación de los siguientes contratos 216194 2131670 Departamento de Boyacá 2131673 Departamento de Guainía entrega de los Centros de Desarrollo Infantil CDI en Orito y PuertoAsis Putumayo.</t>
  </si>
  <si>
    <t>Observación No. 6 Evaluación de la efectividad de implementación de los controles. Producto de la auditoría se evaluaron 6 riesgos y 7 controles para los cuales se estableció una efectividad promedio de 653 por ciento en su implementación.</t>
  </si>
  <si>
    <t>Reporte de eventos de riesgo operativo al grupo de planeación y gestión del riesgo.</t>
  </si>
  <si>
    <t>"Formato FAP806 Registro de eventos de riesgo operativo"</t>
  </si>
  <si>
    <t>Se adjuntan los 5 formatos diligenciados de reporte eventos de riesgo por cada observación de la auditoría</t>
  </si>
  <si>
    <t>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t>
  </si>
  <si>
    <t>Omisión en la aplicación del control CTRGPPE003</t>
  </si>
  <si>
    <t>Solicitar a las interventorias el ajuste de los perfiles para su estricto cumplimiento de acuerdo a los establecido en la minuta del contrato 216169.</t>
  </si>
  <si>
    <t>Actas de aprobación de personal</t>
  </si>
  <si>
    <t>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t>
  </si>
  <si>
    <t>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</si>
  <si>
    <t>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t>
  </si>
  <si>
    <t>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t>
  </si>
  <si>
    <t>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t>
  </si>
  <si>
    <t>OBSERVACIÓN No. 14. Evaluación de la efectividad de implementación de los controles. Producto de la auditoría se evaluaron 11 riesgos y 13 controles para los cuales se estableció una efectividad promedio de 586 por ciento en su implementación.</t>
  </si>
  <si>
    <t>Reporte de eventos de riesgo materializados al Grupo de Trabajo de Planeación y Gestión de Riesgos.</t>
  </si>
  <si>
    <t>Se adjunta FAP806 Eventos de riesgo operativo</t>
  </si>
  <si>
    <t>Incluir en los insumos tecnicos que soportan las novedades contractuales las controversias contractuales existentes e incumplimientos</t>
  </si>
  <si>
    <t>Ficha Solicitud de novedades contractuales de contratación derivada</t>
  </si>
  <si>
    <t>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</si>
  <si>
    <t>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t>
  </si>
  <si>
    <t>No disponibilidad de herramientas tecnológicas que permitan visualizar los diseños y estudios técnicos .programas de diseño. y programación de obra.</t>
  </si>
  <si>
    <t>Diseñar el formato de CONTROL DE DISPOSICIÓN FINAL DE ESCOMBROS Y SOBRANTES DE EXCAVACIONES</t>
  </si>
  <si>
    <t>Formato diseñado de CONTROL DE DISPOSICIÓN FINAL DE ESCOMBROS Y SOBRANTES DE EXCAVACIONES</t>
  </si>
  <si>
    <t>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</si>
  <si>
    <t>Debilidades en la revisión y verificación de la información entregada por el contratista como soporte para el pago por parte de la interventoría</t>
  </si>
  <si>
    <t>Incluir al sistema de gestion de calidad Catalogo documental del formato diseñado para el seguimiento y control de los movimientos de tierra. El formato debe ser utilizado cada vez que se realice una excavacion sin tener en cuenta el tamaño del araea a intervenir.</t>
  </si>
  <si>
    <t>Formato publicado en el catálogo documental</t>
  </si>
  <si>
    <t>formato FMI088 Planilla de gestión integral de residuos de construcción y demolición RCD v.1 del 19 nov 2019</t>
  </si>
  <si>
    <t>Reconstruir la información del convenio relacionada con planes operativos cuentas de cobro soportes de desembolsos realizados por el cliente y solicitud de liquidación bilateral de 7 convenios interadministrativos</t>
  </si>
  <si>
    <t>Documentacion digitalizada en el expediente virtual</t>
  </si>
  <si>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</si>
  <si>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</si>
  <si>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jarevalo</t>
  </si>
  <si>
    <t>No entrega de información por parte del contratista CALITOUR. necesaria para la construcción de las bases de datos por convenio.</t>
  </si>
  <si>
    <t>Conciliar mensualmente a partir de julio de 2019 la información entregada por el Grupo de Presupuesto del 10 al 12 de cada mes y la información disponible del grupo de Tiquetes aclarando diferencias.</t>
  </si>
  <si>
    <t>Informe de conciliación mensual por convenio y centro de costo y retroalimentación de las diferencias identificadas</t>
  </si>
  <si>
    <t>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t>
  </si>
  <si>
    <t>Falta de metodología para realizar la conciliación entre las áreas y grupos de trabajo</t>
  </si>
  <si>
    <t>Elaborar la conciliación acumulada por convenio del contrato para el periodo de agosto 2017 a junio 2019 de acuerdo con la información entregada por Presupuesto.</t>
  </si>
  <si>
    <t>Informe de conciliación del contrato de tiquetes</t>
  </si>
  <si>
    <t>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</si>
  <si>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</si>
  <si>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No uso de las herramientas disponibles para el control presupuestal de los convenios Discoverer y aplicativo de tiquetes</t>
  </si>
  <si>
    <t>Realizar mesa de trabajo con el grupo de presupuesto y la Gerencia del Convenio 215050 y 216146 para la conciliación de la ejecución presupuestal respecto de las diferencias evidenciadas por la auditoría.</t>
  </si>
  <si>
    <t>Informes de conciliación convenio 215050 y 216146</t>
  </si>
  <si>
    <t>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</si>
  <si>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t>
  </si>
  <si>
    <t>Entregar con periodicidad trimestral un informe de ejecución del contrato. incluyendo las novedades de los tiquetes por parte de la supervisión del contrato. a los responsables de la ejecución de los recursos.</t>
  </si>
  <si>
    <t>Informe trimestral de ejecución presupuestal por convenio. enviado a las Gerencias de Unidad</t>
  </si>
  <si>
    <t>El 09-12-2019. se remite correo a todas las gerencias de convenio y unidad el informe de ejecución total del contrato 20171072. en el cual tambien se evidencian los valores reintegrados correspondientes a tiquetes no volados. se adjunta correo.</t>
  </si>
  <si>
    <t>Validar y gestionar las inconsistencias detectadas según informe trimestral. ante servicios administrativos yo presupuesto</t>
  </si>
  <si>
    <t>Memorando de solicitud de ajustes yo aclaraciones por parte de la gerencia de convenio Gerencias de unidad</t>
  </si>
  <si>
    <t>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</si>
  <si>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t>
  </si>
  <si>
    <t>No marcación del estado de los tiquetes en el aplicativo por parte de los viajeros</t>
  </si>
  <si>
    <t>Presentar el informe de los recursos ejecutados no recuperados al cliente y a la gerencia general de ENTerritorio. definiendo acciones a seguir.</t>
  </si>
  <si>
    <t>Memorando al cliente con informe de recursos no recuperados y a la gerencia de ENTerritorio</t>
  </si>
  <si>
    <t>Se adjunta memorando No. 20194300221413 del 9 de dic 2019. en donde se informa a la GG los recursos recuperados de tiquetes no volados del contrato 20171072.</t>
  </si>
  <si>
    <t>Elaborar el informe de los recursos ejecutados no recuperados. identificando el valor real y los responsables.</t>
  </si>
  <si>
    <t>Informe de los recursos ejecutados no recuperados</t>
  </si>
  <si>
    <t>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t>
  </si>
  <si>
    <t>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t>
  </si>
  <si>
    <t>Procedimiento PAP 333 Tiquetes aéreos actualizado.</t>
  </si>
  <si>
    <t>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t>
  </si>
  <si>
    <t>Realizar seguimiento a la entrega oportuna de informes del contratista de tiquetes. según obligaciones contractuales.</t>
  </si>
  <si>
    <t>Reunión de seguimiento</t>
  </si>
  <si>
    <t>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t>
  </si>
  <si>
    <t>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t>
  </si>
  <si>
    <t>lmejia1</t>
  </si>
  <si>
    <t>Falta de verificación por parte del supervisor de los tiempos establecidos para la emisión de tiquetes por parte de la agencia de viajes.</t>
  </si>
  <si>
    <t>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t>
  </si>
  <si>
    <t>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t>
  </si>
  <si>
    <t>arodriguez</t>
  </si>
  <si>
    <t>Sensibilizar y dar lineamientos a los supervisores en las obligaciones y manuales de la entidad relacionadas con el procedimiento a seguir ante un posible incumplimiento.</t>
  </si>
  <si>
    <t>jbermude</t>
  </si>
  <si>
    <t>Se adjuntó memorando de invitación 20192000208863 18-11-2019 a toda la Subgerencia de Desarrollo de Proyectos asi como listas de asistencia a la semana de la supervisión en las que se trató el tema.</t>
  </si>
  <si>
    <t>Sluna</t>
  </si>
  <si>
    <t>Radicar la solicitud de posible incumplimiento ante la Subgerencia de Operaciones.</t>
  </si>
  <si>
    <t>Memorando de solicitud</t>
  </si>
  <si>
    <t>Se adjuntó memorando solicitud Proceso de Incumplimiento Contrato No. 2180899 dirigido a Subgerente de operaciones sin firma ni radicado sin embargo el grupo de Desarrollo de proyectos 4 remitió demanda de controversia contractual contra GEOFIZYKA TORUN radicado 20191100309591.</t>
  </si>
  <si>
    <t>Actualizar el estado de los contratos del convenio en FOCUS.</t>
  </si>
  <si>
    <t>Reporte del aplicativo focus convenio actualizado.</t>
  </si>
  <si>
    <t>Entrega en excel avance Matriz Fto Matriz contractual</t>
  </si>
  <si>
    <t>Control de asistencia a capacitaciones</t>
  </si>
  <si>
    <t>Se adjuntan los listados de asistencia a la semana de la supervisión desarrollada entre el 26-11-2019 y el 29-11-2019 en la que sensibilizaron todos los temas incluyendo incumplimientos.</t>
  </si>
  <si>
    <t>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t>
  </si>
  <si>
    <t>Sondeo de mercado para proyecto del pozo estratigráfico por encima del Presupuesto Oficial Estimado POE.</t>
  </si>
  <si>
    <t>Actualizar el formato FMI007 plan operativo en concordancia con la novedad contractual que aplique.</t>
  </si>
  <si>
    <t>Plan Operativo modificado</t>
  </si>
  <si>
    <t>El 28 de febrero de 2020 ANH remite el plan operativo aprobado y firmado con cronograma concordante con la novedad contractual. Radicado nro. 20204300086492 en Enterritorio el 3 de marzo de 2020</t>
  </si>
  <si>
    <t>Observación No. 4. Sesiones no realizadas del comité operativo Durante los meses de junio y julio de 2019 el Comité Operativo no realizó las sesiones ordinarias mensuales pactadas contratctualmente por las partes.</t>
  </si>
  <si>
    <t>Falta de seguimiento a las obligaciones contractuales por parte de la ANH y Enterritorio.</t>
  </si>
  <si>
    <t>Designación para representación al Comité Operativo a la Gerente de Convenio.</t>
  </si>
  <si>
    <t>Acta de designaciòn</t>
  </si>
  <si>
    <t>Se encuentra el radicado 20192400276291 en los soportes de seguimiento de diciembre 2019 con el acta de designación adjunta</t>
  </si>
  <si>
    <t>Mesa de trabajo con los grupos de trabajo Gestión Contractual la Gerencia del convenio y Oficina Asesora Jurídica para determinar la viabilidad de las pretenciones de la interventoría e implementar las decisiones.</t>
  </si>
  <si>
    <t>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t>
  </si>
  <si>
    <t>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t>
  </si>
  <si>
    <t>El 26 de marzo de 2020 se remitió correo a Eventos Riesgo Operativo eventos RO@enterritorio.gov.co con el formato FAP806 Reporte de eventos de Riesgo Operativo</t>
  </si>
  <si>
    <t>Radicar ante el cliente el acta de liquidación para firmas</t>
  </si>
  <si>
    <t>Documento soporte de entrega ante el cliente o acta de liquidación firmada por el cliente</t>
  </si>
  <si>
    <t>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t>
  </si>
  <si>
    <t>Radicar la carpeta con la documentacion necesaria para la liquidacion del convenio 217009 en el grupo de gestion postcontractual Formato FDI760</t>
  </si>
  <si>
    <t>Ficha de liquidacion con recibido grupo post contractual</t>
  </si>
  <si>
    <t>Se adjunta ficha de liquidación con el recibido de la entrega de la carpeta al grupo de Gestión Post contractual para iniciar proceso de liquidación del convenio 217009. 6 de diciembre de 2018</t>
  </si>
  <si>
    <t>cmayorga</t>
  </si>
  <si>
    <t>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t>
  </si>
  <si>
    <t>Acuerdo de Niveles de Servicio</t>
  </si>
  <si>
    <t>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</si>
  <si>
    <t>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t>
  </si>
  <si>
    <t>Solicitud del cliente en el cambio de supervisores específicamente grupo 2</t>
  </si>
  <si>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</si>
  <si>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Comunicado a la Gerencia General</t>
  </si>
  <si>
    <t>mhincapi</t>
  </si>
  <si>
    <t>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t>
  </si>
  <si>
    <t>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t>
  </si>
  <si>
    <t>Debilidades en la proyección de los ingresos mensuales de FONADE</t>
  </si>
  <si>
    <t>Gestionar por parte de la Gerencia General ante el Consorcio la pertinencia y cumplimiento contractual de realizar los pagos pendientes radicados ante el Consorcio Alianza Colpatria.</t>
  </si>
  <si>
    <t>Comunicado de la Gerencia</t>
  </si>
  <si>
    <t>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t>
  </si>
  <si>
    <t>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t>
  </si>
  <si>
    <t>Falta de oportunidad en la gestión del cliente Consorcio Alianza Colpatria- Ministerio</t>
  </si>
  <si>
    <t>Enviar comunicación al consorcio reiterando los incumplimientos. Dar trámite a las solicitudes de presunto incumplimiento enviadas por la interventoria al contratante.</t>
  </si>
  <si>
    <t>Comunicado al Consorcio Alianza Colpatria</t>
  </si>
  <si>
    <t>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t>
  </si>
  <si>
    <t>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</si>
  <si>
    <t>Incumplimiento de requisitos a cargo de la gestión del Ente Territorial.</t>
  </si>
  <si>
    <t>Enviar los comunicados de tasación de los incumplimientos y terminación anticipada al consorcio Alianza Colpatria.</t>
  </si>
  <si>
    <t>Comunicados al contratista Alianza Colpatria</t>
  </si>
  <si>
    <t>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t>
  </si>
  <si>
    <t>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t>
  </si>
  <si>
    <t>Demora en la aprobación del modelo del acta de liquidación por parte del comité de supervisión del contrato.</t>
  </si>
  <si>
    <t>Reiterar al Comité de supervisión la aprobacion del modelo del acta de liquidacion y del informe final de interventoría de cada proyecto.</t>
  </si>
  <si>
    <t>Acta de comité de seguimiento de contrato.</t>
  </si>
  <si>
    <t>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t>
  </si>
  <si>
    <t>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t>
  </si>
  <si>
    <t>Falta de oportunidad en la entrega de la modificación a la póliza por parte del contratista.</t>
  </si>
  <si>
    <t>Comunicado mediante correo electrónico sobre la legalización de la novedad contractual al interventor.</t>
  </si>
  <si>
    <t>Correo electrónico</t>
  </si>
  <si>
    <t>Comunicado mediante correo electrónico sobre la legalización de la novedad contractual al interventor. No se han generado novedades contractuales</t>
  </si>
  <si>
    <t>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t>
  </si>
  <si>
    <t>Dar respuesta a radicado No. 201900187443 10 oct 2019 de la oficina asesora jurídica respecto a solicitud de inicio de acciones judiciales</t>
  </si>
  <si>
    <t>Memorando de respuesta a la Oficina asesora Juridica</t>
  </si>
  <si>
    <t>Memorando No. 20202700048663 12 marzo 2020 como respuesta al radicado 20191100187443 inicio acción judicial contrato 2130593- chipaque</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</si>
  <si>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</si>
  <si>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Demoras en la apertura de los procesos de contratación por parte de la entidad terrritorial</t>
  </si>
  <si>
    <t>Generar memorando al grupo que corresponda sobre estado del tramite del inicio de acción judicial FAP900 Estudio fáctico para el inicio de acción judicial</t>
  </si>
  <si>
    <t>Memorando enviado al area correspondiente</t>
  </si>
  <si>
    <t>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t>
  </si>
  <si>
    <t>Dar alcance al FAP900 Estudio fáctico para el inicio de acción judicial radicado el 14 de marzo de 2019 al grupo de Gestión Postcontractual precisando la situación presentada sobre el concepto de viabilidad tecnica emitida por el ministerio de vivienda</t>
  </si>
  <si>
    <t>memorando de alcance al FAP900 Estudio fáctico</t>
  </si>
  <si>
    <t>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t>
  </si>
  <si>
    <t>Generar propuesta de modificación del FMI015 Acta de inicio y FMI016 Acta de iniciación de proyecto donde se mencione los requisitos propios para el inicio de cada contrato y los soportes verificados por las partes que lo suscriben.</t>
  </si>
  <si>
    <t>Propuesta de formatos FMI015 Acta de inicio y FMI016 Acta de iniciación de proyecto</t>
  </si>
  <si>
    <t>Mediante correo electrónico el grupo de desarrollo territorial aporta los editables de los formatos FMI015 y FMI016 los cuales estan en proceso de ajuste Se cierra la actividad y se valida la actualización y publicación con la siguiente actividad</t>
  </si>
  <si>
    <t>Gestionar la aprobación y publicación de los formatos FMI015 Acta de inicio y FMI016 Acta de iniciación de proyecto</t>
  </si>
  <si>
    <t>Publicación de formatos actualizados FMI015 y FMI016</t>
  </si>
  <si>
    <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t>
  </si>
  <si>
    <t>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</si>
  <si>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Falta de trazabilidad de información de los proyectos</t>
  </si>
  <si>
    <t>Ubicar y transferir al expediente del acta de servicio del contrato de interventoria los soportes del detalle del pago realizado por 262 millones y demas información relevante de existir Aplica actividad de sensibilización de la observacion No. 2</t>
  </si>
  <si>
    <t>No Radicado de la transferencia en orfeo</t>
  </si>
  <si>
    <t>radicado No20192700383117 transferencia al expediente de contrato de interventoría CONSORCIO FABRICAS MMC030 No 2150609 ACTA DE SERVICIO 1155</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</si>
  <si>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</si>
  <si>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Transferir la información recopilada en la auditoria al expediente del acta de servicio del contrato de interventoria.</t>
  </si>
  <si>
    <t>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</si>
  <si>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</si>
  <si>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t>
  </si>
  <si>
    <t>Actas de Reunión Interna</t>
  </si>
  <si>
    <t>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t>
  </si>
  <si>
    <t>A53 DPS1</t>
  </si>
  <si>
    <t>Reprocesos y represamiento por las correcciones realizadas al desembolso en las diferentes áreas que anteceden al área de pagaduria por el incumplimiento de los requisitos minimos.</t>
  </si>
  <si>
    <t>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</si>
  <si>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</si>
  <si>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Informes correos electrónicos</t>
  </si>
  <si>
    <t>Se adjuntan los correos electrónicos remitidos por el profesional de la Subgerencia con el resultado del indicador de flujo de caja mensual. Cuatro Correos del 15 Noviembre de 2019 a los Gerentes de Unidad de Grupos</t>
  </si>
  <si>
    <t>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</si>
  <si>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Demoras en el envío por parte del área de contabilidad del insumo base para proyectar el informe financiero por parte de la gerencia del convenio.</t>
  </si>
  <si>
    <t>Verificar el cumplimiento de los compromisos adquiridos contra la radicación real de los informes financieros al cliente.</t>
  </si>
  <si>
    <t>Informes radicados</t>
  </si>
  <si>
    <t>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t>
  </si>
  <si>
    <t>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t>
  </si>
  <si>
    <t>Demora por parte del contratista de obra a cargo del municipio en la entrega de documentos requeridos para el inicio de cada etapa</t>
  </si>
  <si>
    <t>Falta de seguimiento del supervisor del contrato de interventoría al cumplimiento de los plazos establecidos para la entrega de los informes semanales.</t>
  </si>
  <si>
    <t>Comunicaciones</t>
  </si>
  <si>
    <t>Se observa oficio con las firma de recibido de los supervisores de proyectos con Rdicado 201292700287001. Se adjuntan comunicaciones remitidas a los supervisiores donde se reiteran las obligaciones establecidas en el Manual de Supervisión e Interventoria.</t>
  </si>
  <si>
    <t>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t>
  </si>
  <si>
    <t>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t>
  </si>
  <si>
    <t>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</si>
  <si>
    <t>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</si>
  <si>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</si>
  <si>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Se adjunta memorando con radicado No. 20192700187083 del 10 de octubre de 2019 y 20192700209093 del 18 de noviembre de 2019 donde se solicita estado de tramites radicados en Asesoria Juridica.</t>
  </si>
  <si>
    <t>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t>
  </si>
  <si>
    <t>Falta de control por parte del supervisor e interventor a la inversión del anticipo.</t>
  </si>
  <si>
    <t>Memorando Solicitud de estado proceso</t>
  </si>
  <si>
    <t>Se adjunta memorando donde se amortizó la totalidad del anticipo Desembolso No Radicado20194300546172</t>
  </si>
  <si>
    <t>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t>
  </si>
  <si>
    <t>Suspensión del contrato en aras de dar cumplimento a la normativa de salubridad del municipio.</t>
  </si>
  <si>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</si>
  <si>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t>Comunicación</t>
  </si>
  <si>
    <t>Se adjunta acta del perfil de riesgos del proceso actualizado para el año 2019 con el perfil absoluto y residual y remiten reporte de asociason de controles por proceso</t>
  </si>
  <si>
    <t>Observación No. 7. Evaluación de la efectividad de implementación de los controles y riesgos emergentes.</t>
  </si>
  <si>
    <t>Todo lo observado en la auditoria</t>
  </si>
  <si>
    <t>Anexa el formato de reporte de riesgos FAP806. Seguimiento en diciembre 2019 El grupo infroma que estan realizando los reportes correspondientes pero no anexan el soporte idoneo.</t>
  </si>
  <si>
    <t>Anexan en correo del 6 de abril de 2020 el formato de reporte de riesgos FAP806 con de descubrimiento del evento de 30 de julio de 2019.En diciembre de 2019 el grupo infroma que estan realizando los reportes correspondientes pero no anexan el soporte idoneo.</t>
  </si>
  <si>
    <t>Solicitar a la Subgerencia de Desarrollo de Proyectos la priorizacion de los contratos que se encuentran en trámite de incumplimiento así como la información respecto la eventual superación de los hechos materia de incumplimiento.</t>
  </si>
  <si>
    <t>Base de datos con la relacion de tramites de incumplimiento priorizados</t>
  </si>
  <si>
    <t>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t>
  </si>
  <si>
    <t>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</si>
  <si>
    <t>Omisión de la normatividad técnica que aplica al contrato de interventoría</t>
  </si>
  <si>
    <t>Realizar evaluaciones bimensuales a los supervisores sobre el manejo y la aplicación del Manual de Supervisión e Interventoría y sus formatos asociados.</t>
  </si>
  <si>
    <t>Informe de evaluaciones</t>
  </si>
  <si>
    <t>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t>
  </si>
  <si>
    <t>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t>
  </si>
  <si>
    <t>jtalero</t>
  </si>
  <si>
    <t>Cambio en los requerimientos técnicos destinación de recursos y/o cambios de alcance una vez iniciado el proceso de estudios previos</t>
  </si>
  <si>
    <t>Definir en el memorando de solicitud de estudios previos el tiempo máximo entre la finalización de una etapa y el inicio de la siguiente en los proyectos que cuentan con diferentes etapas para su desarrollo</t>
  </si>
  <si>
    <t>Memorando de solicitud de estudios previos</t>
  </si>
  <si>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t>
  </si>
  <si>
    <t>Establecer y-o complementar la herramienta de seguimiento que permita generar las alertas en las etapas precontractual ejecución y liquidación.</t>
  </si>
  <si>
    <t>Matriz de seguimiento</t>
  </si>
  <si>
    <t>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t>
  </si>
  <si>
    <t>Incorporar en el memorando de solicitud de estudios previos requisitos cómo experiencia que debe tener el proponente frente a la logistica y costos asociados para la ejecución de proyectos en centros penitenciarios o la tipologia que corresponda.</t>
  </si>
  <si>
    <t>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t>
  </si>
  <si>
    <t>eceron</t>
  </si>
  <si>
    <t>Socializar los ANS establecidos con la subgerencia de contratación con los grupos de trabajo adscritos</t>
  </si>
  <si>
    <t>Memorando interno a los resposables de los grupos adscritos a la subgerencia tecnica</t>
  </si>
  <si>
    <t>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t>
  </si>
  <si>
    <t>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t>
  </si>
  <si>
    <t>Falta de revisión y definición de la variedad de rubros estándar aplicables al manejo del anticipo en obras civiles</t>
  </si>
  <si>
    <t>Establecer y modificar el FMI013 Plan de inversión del anticipo con los item aplicables para la ejecución de proyectos de construcción de obra.</t>
  </si>
  <si>
    <t>Formato FMI013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</si>
  <si>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t>
  </si>
  <si>
    <t>Socializar con los supervisores e interventores el FMI013 Plan de inversión del anticipo ajustado.</t>
  </si>
  <si>
    <t>Control de asistencia FAP601 supervisores</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</si>
  <si>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t>
  </si>
  <si>
    <t>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</si>
  <si>
    <t>Desconocimiento por parte interventor y del supervisor de los requisitos particulares requeridos para el pago a los contratistas</t>
  </si>
  <si>
    <t>Establecer como control al interior del convenio una lista de chequeo por cada contrato con los requisitos para pago citados en la cláusula correspondiente.</t>
  </si>
  <si>
    <t>Lista de chequeo por desembolso</t>
  </si>
  <si>
    <t>Se observa lista de chequeo con los requisitos verificados para el contrato N2180873 según lo establecido en la cláusula forma de pago. Para el contrato 2172011 se observan descritas las clausulas que hacen referencia a la forma de pago.</t>
  </si>
  <si>
    <t>Incluir en los expedientes Orfeo de pago del anticipo de los contratos 2172026 2172010 y 2172351 los documentos faltantes Aprobación por parte de la interventoría del cronograma de obra</t>
  </si>
  <si>
    <t>Radicados en orfeo de los pagos de anticipos</t>
  </si>
  <si>
    <t>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t>
  </si>
  <si>
    <t>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</si>
  <si>
    <t>Falta de monitoreo y capacitación durante la ejecución de los proyectos en el Manual de Supervisión e Interventoría</t>
  </si>
  <si>
    <t>Actualizar el FMI017 Informe semanal de interventoría de acuerdo a las necesidades de ejecución de los proyectos.</t>
  </si>
  <si>
    <t>Formato FMI017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</si>
  <si>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t>
  </si>
  <si>
    <t>Socializar con los supervisores e interventores el formato FMI017 Informe semanal de interventoría según actualizado</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</si>
  <si>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t>
  </si>
  <si>
    <t>Observación N. 7 Producto de la auditoría se identificaron 4 riesgos emergentes no caracterizados en el mapa de riesgos operativos y se estableció un promedio de 55 porciento en la efectividad de la operación de los 6 controles evaluados para los 6 riesgos.</t>
  </si>
  <si>
    <t>Realizar revisión de los riesgos y controles asociados al convenio y al proceso de Gerencia de Proyectos con el fin de incluir y ajustar los perfiles de riesgo en cada caso.</t>
  </si>
  <si>
    <t>Perfiles de Riesgo del proceso y convenio actualizados</t>
  </si>
  <si>
    <t>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t>
  </si>
  <si>
    <t>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t>
  </si>
  <si>
    <t>Errores en la parametrización de la plataforma Gauss Profit o sistemas de información de apoyo</t>
  </si>
  <si>
    <t>Realizar reporte de evento de riesgo de la observación No.3</t>
  </si>
  <si>
    <t>mlopez1</t>
  </si>
  <si>
    <t>Archivo accion 5-REPORTE REGISTRO RIESGOS.pdf id evento 201900078</t>
  </si>
  <si>
    <t>Ejecutar plan de trabajo generado según caso CIC registrado</t>
  </si>
  <si>
    <t>Estado de resultados del convenio 197060 corregido</t>
  </si>
  <si>
    <t>Archivo acción 4- estado resultados.xlsx se registra el rubro Multas y Sanciones Litigios por 6.077.612.466 pesos</t>
  </si>
  <si>
    <t>Registrar un CIC en la herramienta de gestión Aranda para gestionar con el área de TI el ajuste en el sistema Gauss-costos- periodo 2017 del rubro de multas sanciones y litigios</t>
  </si>
  <si>
    <t>No. CIC registrado</t>
  </si>
  <si>
    <t>Caso RF-51084-1-4913 AJUSTE A CUENTAS DE MULTAS SANCIONES Y SERVICIOS AÑO 2017. Archivo acción 3 -PlanTrabajo.xlsx</t>
  </si>
  <si>
    <t>A31 Comunicaciones</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</si>
  <si>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</si>
  <si>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GESTIÓN DE LAS COMUNICACIONES</t>
  </si>
  <si>
    <t>muscateg</t>
  </si>
  <si>
    <t>No se reflejan en la resolución 411 de 2017 como área de trabajo</t>
  </si>
  <si>
    <t>Actualizar el Manual de Crisis manual de imagen corporativa y manual de comunicaciones.</t>
  </si>
  <si>
    <t>Manual actualizado</t>
  </si>
  <si>
    <t>mmendoza1</t>
  </si>
  <si>
    <t>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t>
  </si>
  <si>
    <t>Elaborar propuesta borrador sobre las funciones del Equipo de Comunicaciones de ENTerritorio para ser incluido en el acto administrativo como Grupo de Trabajo</t>
  </si>
  <si>
    <t>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t>
  </si>
  <si>
    <t>Elaborar el protocolo para la validación y publicación de información a través de Comunicados y Redes Sociales que cumplan los estándares técnicos mitigando así posibles impactos en la reputación por publicación de información imprecisa.</t>
  </si>
  <si>
    <t>Propuesta de creación del equipo como área</t>
  </si>
  <si>
    <t>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t>
  </si>
  <si>
    <t>Ejecutar 10 talleres o capacitaciones a Directivos sobre habilidades de comunicación y protocolo de Comunicaciones</t>
  </si>
  <si>
    <t>Talleres</t>
  </si>
  <si>
    <t>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</si>
  <si>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</si>
  <si>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No existe aprobación de la estrategia o plan de comunicaciones por parte de la Gerencia General</t>
  </si>
  <si>
    <t>Presentación de la propuesta a la Gerencia para su aprobación</t>
  </si>
  <si>
    <t>Plan de Comunicaciones aprobado</t>
  </si>
  <si>
    <t>Se presentó en reunión con Gerencia en la fecha establecida. Se adjunta copia de listdo de asistencia y estrategia</t>
  </si>
  <si>
    <t>Ajustar la propuesta teniendo en cuenta lo solicitado por la Gerencia General.</t>
  </si>
  <si>
    <t>Se presentó en reunión con Gerencia en la fecha establecida. Se adjunta copia de listado de asistencia y estrategia.</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</si>
  <si>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</si>
  <si>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Falta de unificación en los criteriors que rigen la Política de Comunicaciones de la Entidad</t>
  </si>
  <si>
    <t>Publicar el Manual de Comunicaciones</t>
  </si>
  <si>
    <t>Manual de Comunicaciones Publicado</t>
  </si>
  <si>
    <t>Se publicó en el catálogo documental el Manual de Comunicaciones MDI010 Versión 7. httpwww.fonade.gov.co-CatalogoDocumental-procesos-subversion-SGC-Documentos-7_Manuales-MDI010V7.pdf</t>
  </si>
  <si>
    <t>Ajustar y aprobar la documentación del Manual de Comunicaciones</t>
  </si>
  <si>
    <t>Se ajustó el manual de Comunicaciones y el Manual de Manejo de Redes Sociales. Se solicitó al área de organización y métodos su publicación.Caso RF-31063-2-332. publicado CHG-31631-1-229</t>
  </si>
  <si>
    <t>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t>
  </si>
  <si>
    <t>GESTIÓN JURÍDICA</t>
  </si>
  <si>
    <t>amontene</t>
  </si>
  <si>
    <t>" Priorizar y tramitar las solicitudes de inicio de acción judicial enviadas por las áreas según hace varios meses radicados 20192700062373 20195400124693 20195000021143 y 20195400086273"</t>
  </si>
  <si>
    <t>Reporte trimestral en excel con solicitudes y gestión por parte de la OAJ . dic 2019 y marzo 2020</t>
  </si>
  <si>
    <t>mpatino</t>
  </si>
  <si>
    <t>Archivo excel con avance de los procesos a diciembre 2019 y marzo 2020 se indica el proyecto abogado estado y avances a cada corte. Se hace mención que desde 16 de marzo 2020 hay suspension de términos en todos los Juzgados. archivo seguimiento acciones judiciales 04 02 2020.xls</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</si>
  <si>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</si>
  <si>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Desconocimiento del trámite y los términos para resolver las solicitudes de acción judicial por parte del responsable de la gestión documental en la Oficina Asesora jurídica</t>
  </si>
  <si>
    <t>Solicitar a los grupos competentes con el objeto de reconstruir la información de inicio de acción judicial con las fichas técnicas dado que en el acervo documental en el Sistema ORFEO no permite contar con los elementos necesarios para dar inicio a la Acción judicial</t>
  </si>
  <si>
    <t>Oficio de requerimiento de reconstrucción de la información</t>
  </si>
  <si>
    <t>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t>
  </si>
  <si>
    <t>Una vez analizada la documentación enviada por los grupos competentes se analizará la viabilidad de adelantar el proceso judicial o no.</t>
  </si>
  <si>
    <t>Demanda radicada</t>
  </si>
  <si>
    <t>La oficina Asesora Jurídica aportó demanda contra el Departamento de la Guajira radicada el 31 octubre de 2018 ante el tribunal administrativo de la Guajira así mismo adjuntó el auto admisorio del 15 marzo de 2019 de la demanda por parte de este tribunal despacho 03.</t>
  </si>
  <si>
    <t>OBSERVACIÓN No 3 Acciones judiciales sin asignación de abogado para trámite de estudio. En el perido comprendido entre 11-05-2018 y 18-02-2019 se identificaron 10 procesos sin asignación de abogado interno o externo para estudio y formulación de demanda.</t>
  </si>
  <si>
    <t>Falta de control y seguimiento de las solicitudes realizadas por las áreas técnicas</t>
  </si>
  <si>
    <t>Reconstruir la información de inicio de acción judicial presentada en los contratos de la muestra.</t>
  </si>
  <si>
    <t>Expediente de procesos reconstruido</t>
  </si>
  <si>
    <t>Se verificó el cumplimiento frente a las demandas instauradas ante las instancias competentes de los contratos 2161440 2162855 2017624 2162856 2162858 2162859 2162857 2152146.</t>
  </si>
  <si>
    <t>Elaborar y adoptar un proceso de asignación de procesos judiciales que incluya el inicio de acciones de incumplimiento.</t>
  </si>
  <si>
    <t>Documento procedimental de asignación de procesos</t>
  </si>
  <si>
    <t>Se evidenció el emvío de acciones judiciales diarias mediante correo electrónico en el mes de noviembre. 16 archivos Matriz CONTROL CORREO DE NOTIFICACIONES JUDICIALES. Xlsx.</t>
  </si>
  <si>
    <t>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t>
  </si>
  <si>
    <t>Desconocimiento del procedimiento PDI761 Procedimiento para solicitar acciones contractuales por presunto incumplimiento</t>
  </si>
  <si>
    <t>Formalización de los formatos en el Sistema de Gestión de Calidad.</t>
  </si>
  <si>
    <t>Formatos publicados</t>
  </si>
  <si>
    <t>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t>
  </si>
  <si>
    <t>Determinar la viabilidad de simplificar la información contenida en los formatos Fap 900 y 901.</t>
  </si>
  <si>
    <t>Propuesta modificación formatos</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</si>
  <si>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</si>
  <si>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t>
  </si>
  <si>
    <t>Falta de depuración y rectificación de la información de Ekogui</t>
  </si>
  <si>
    <t>Aplicar el protocolo yo procedimiento señalado por la Agencia Nacional de Defensa Jurídica del Estado ANDJE para ajustar corregir y depurar información del sistema.</t>
  </si>
  <si>
    <t>Base de datos depurada y conciliada</t>
  </si>
  <si>
    <t>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t>
  </si>
  <si>
    <t>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</si>
  <si>
    <t>Falta de gestión del responsable de entrega de información con las dependencias/aplicativos/archivo fuente o insumo de la misma</t>
  </si>
  <si>
    <t>Consolidar la información de los procesos judiciales con el detalle actualizado</t>
  </si>
  <si>
    <t>Informe consolidado de procesos</t>
  </si>
  <si>
    <t>Se adjuntó el consolidado de la información actualizada de los procesos judiciales. Soportes base de datos en excel Base datos de procesos judiciales. Demandado y demandante.</t>
  </si>
  <si>
    <t>Demoras en la consolidación de la información para realizar el estudio factico .fap900.</t>
  </si>
  <si>
    <t>Socializar la aplicación del PAP902 SOLICITUD E INICIO DE ACCIONES JUDICIALES con los Gerentes de convenio supervisores y personal de apoyo de la subgerencia tecnica</t>
  </si>
  <si>
    <t>FAP 601 Control de asistencia</t>
  </si>
  <si>
    <t>Memorando N. 20201100054453 de la Oficina Asesora Jurídica al Subgerente de desarrollo de proyectos a los gerentes de Desarrollo de proyectos 1 2 3 y 4 y a los gerentes de convenio socializando el Procedimiento PAP902 referente a la Solicitud de Inicio de Acciones Judiciales</t>
  </si>
  <si>
    <t>Definir y socializar tiempos de respuesta de la Asesoría Jurídica ante las solicitudes de los grupos de trabajo .inicio de acciones judiciales conceptos otros.</t>
  </si>
  <si>
    <t>Acuerdos de niveles de servicio .ANS.</t>
  </si>
  <si>
    <t>PAP902 SOLICITUD E INICIO DE ACCIONES JUDICIALES v.6 16 abril 2020 numeral 5.3 y actividad 5. Socializado a todos los colaboradores de la entidad por correo electrónico por parte de desarrollo organizacional el 16 de abril 2020</t>
  </si>
  <si>
    <t>Omisión en las reuniones posteriores respecto a la creación del fondo</t>
  </si>
  <si>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</si>
  <si>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Lista de Chequeo</t>
  </si>
  <si>
    <t>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</si>
  <si>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</si>
  <si>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dherrera</t>
  </si>
  <si>
    <t>Desconocimiento de la regulación aplicable a los convenios de asociación.</t>
  </si>
  <si>
    <t>Realizar un diagnostico evaluar de conocimiento a los profesionales del área de planeación contractual</t>
  </si>
  <si>
    <t>Documento diagnostico con temas priorizados a capacitar</t>
  </si>
  <si>
    <t>Adjuntaron el diagnostico con los temas priorizados en el Seguimiento a junio de 2019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</si>
  <si>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</si>
  <si>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Capacitar trimestralmente a los profesionales de planeación contractual según temas priorizados</t>
  </si>
  <si>
    <t>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</si>
  <si>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</si>
  <si>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Evaluar cada semestre a los profesionales del área planeación contractual</t>
  </si>
  <si>
    <t>consolidado de evaluaciones realizadas anexos</t>
  </si>
  <si>
    <t>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</si>
  <si>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t>
  </si>
  <si>
    <t>Desconocimiento de las obligaciones de la Gerencia del convenio</t>
  </si>
  <si>
    <t>Generar la ultima semana de cada mes un correo electrónico de alerta para los gerentes de convenio que reporte la programación del flujo de caja ingresos para el mes siguiente</t>
  </si>
  <si>
    <t>Reporte de correos electróncos enviados a los Gerentes de convenio y sus anexos</t>
  </si>
  <si>
    <t>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</si>
  <si>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</si>
  <si>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Posibles sugerencias o recomendaciones del cliente para contratar con entidades privadas en el marco de los convenios de asociación las cuales fueron acogidas por Fonade</t>
  </si>
  <si>
    <t>Remiten el documento de diagnostico con temas priorizados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</si>
  <si>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</si>
  <si>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Se observa el consolidado de las evaluaciones así 4 profesionales del 25 de julio periodo evaluado 1 enero al 17 julio de 2019.</t>
  </si>
  <si>
    <t>Se observó Acta de asistencia de capacitación 13 y 14 de agosto de 2019 y envian los temas priorizados a estudio</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</si>
  <si>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</si>
  <si>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Realizar mesa de trabajo con el Grupo de Planeación y Gestión de riesgos y las areas de la entidad.</t>
  </si>
  <si>
    <t>Perfil de Riesgo actualizado</t>
  </si>
  <si>
    <t>Para la vigencia 2018 se actualizó el perfil de riegos del proceso de gerencia de proyectos se adjunta perfil actualizado</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</si>
  <si>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</si>
  <si>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Manejo segmentado de la información por grupos de trabajo</t>
  </si>
  <si>
    <t>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t>
  </si>
  <si>
    <t>Documentos actualizados y formalizados</t>
  </si>
  <si>
    <t>nobando</t>
  </si>
  <si>
    <t>Verificar el estado de las contingencias radicadas en trámite de presunto incumplimiento o en reclamación por vía judicial FAP900 y FAP901</t>
  </si>
  <si>
    <t>Base de datos con registro actualizado.</t>
  </si>
  <si>
    <t>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t>
  </si>
  <si>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</si>
  <si>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t>Base de datos</t>
  </si>
  <si>
    <t>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</si>
  <si>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</si>
  <si>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</si>
  <si>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t>Carpeta Compartida con la información de cada convenio</t>
  </si>
  <si>
    <t>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t>
  </si>
  <si>
    <t>Resultado de la base de datos consolidada presentar un resumen con el estado actual de las contingencias para que se pueda definir el castigo de cartera.</t>
  </si>
  <si>
    <t>Base de datos consolidada</t>
  </si>
  <si>
    <t>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t>
  </si>
  <si>
    <t>Revisar modificar y formalizar el procedimiento PMI017 AFECTACIÓN Y GESTION PARA LA RECUPERACIÓN DE RECURSOS DE CONTINGENCIAS acorde con la estructura actual de la Entidad y definir responsables y plazos de ejecución de las actividades.</t>
  </si>
  <si>
    <t>Procedimiento adoptado en el catálogo documental</t>
  </si>
  <si>
    <t>Procedimiento PMI017 se publicó yadoptó en el catalogodocumental</t>
  </si>
  <si>
    <t>Presentar a los miembros del comité Integral de Riesgos la propuesta de unificar en uno solo el Comité de seguimiento y castigo de Activos y el Comité Integral de Riesgos.</t>
  </si>
  <si>
    <t>Acta de comité integral de Riesgos</t>
  </si>
  <si>
    <t>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t>
  </si>
  <si>
    <t>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t>
  </si>
  <si>
    <t>Deficiencias en la efectividad de los comités operativos y visitas de obra así como el se seguimiento a los problemas evidenciados en la ejecución de los proyectos en estas instancias</t>
  </si>
  <si>
    <t>Revisar los perfiles de los Gerentes y.o Supervisores de los convenios y contratos con el fin de garantizar que cumplan con los requisitos mínimos requeridos para el desarrollo de su actividad.</t>
  </si>
  <si>
    <t>Documento de validación de los Perfiles de Gerentes de Convenio y Supervisores</t>
  </si>
  <si>
    <t>Se observan 6 perfiles de Gerentes de convenio y supervisores con el analisis de los requisitos del cargo alineado con las obligaciones delegadas No presenta avance</t>
  </si>
  <si>
    <t>Elaborar las matrices de riesgos por cada uno de los proyectos para su identificación asignación y seguimiento y trasladar el resultado de las mismas al negocio Plazos presupuesto Diseños ubicación geográfica entre otros.</t>
  </si>
  <si>
    <t>Matrices de riesgos por cada uno de los proyectos</t>
  </si>
  <si>
    <t>Se presenta refromulacion en plazo de la actividad Ubicación carpeta compartida Mireya lópez Chaparro - Asesoría CI . PM ACI . SOPORTES AÑO 2020 . Soportes marzo 2020 . A56 CONTINGENCIAS</t>
  </si>
  <si>
    <t>Elaborar las matrices de riesgos por cada uno de los proyectos para su identificación asignación y seguimiento y trasladar el resultado de las mismas al negocio validando la afectación en plazo presupuesto diseños ubicación geográfica entre otros criterios.</t>
  </si>
  <si>
    <t>Matrices de riesgos por proyecto y.o por convenio nuevo suscrito</t>
  </si>
  <si>
    <t>Se allegaron las matrices de riesgo de los convenios a cargo de los grupos de Desarrollo de proyectos 1 2 3 y 4.</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</si>
  <si>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</si>
  <si>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Se remite como avance la versión final del Manual de Supervisión, la Guía se encuentra en modificación de acuerdo con la reingeniería institucional, se solicitará ampliación en la fecha de cumplimiento.</t>
  </si>
  <si>
    <t>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t>
  </si>
  <si>
    <t>cumana</t>
  </si>
  <si>
    <t>Actualizar el perfil de riesgo</t>
  </si>
  <si>
    <t>Actualizacion perfil de riesgo</t>
  </si>
  <si>
    <t>Por correo electrónico del 29 de enero 2020 se allegó el perfil de riesgo actualizado por parte del grupo de Planeación y gestión de Riesgos</t>
  </si>
  <si>
    <t>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</si>
  <si>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Omisión de controles por parte de la supervisión para la aprobación de pagos a contratistas</t>
  </si>
  <si>
    <t>Realizar sensibilización para toda la Subgerencia de Desarrollo de Proyectos sobre la responsabilidad de la supervisión en el tramite de los pagos aprobados por la interventoria Lecciones aprendidas</t>
  </si>
  <si>
    <t>FAP601 Control de Asistencia</t>
  </si>
  <si>
    <t>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t>
  </si>
  <si>
    <t>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t>
  </si>
  <si>
    <t>Omisión de las alertas generadas por el aplicativo FOCUS frente al avance de los proyectos para los Gerentes de grupos de trabajo Gerentes de convenio y supervisores</t>
  </si>
  <si>
    <t>Realizar seguimiento quincenal del avance en el cargue de información en el aplicativo FOCUS.</t>
  </si>
  <si>
    <t>Control de Asistencia reunion con los grupos de trabajo</t>
  </si>
  <si>
    <t>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t>
  </si>
  <si>
    <t>Incluir como requisito para el desembolso de los Gerentes de Convenio un por ciento de cumplimiento frente al cargue de información en FOCUS de acuerdo a los reportes de la Subgerencia.</t>
  </si>
  <si>
    <t>Memorando remitido por el Subgerente de Desarrollo de Proyectos</t>
  </si>
  <si>
    <t>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t>
  </si>
  <si>
    <t>Generar un memorando desde la Subgerencia de desarrollo de proyectos donde se recuerde a las gerencias de convenio la importancia de cumplir con las evaluaciones de proveedores según lo establecido en el Manual de supervisíon e interventoría.</t>
  </si>
  <si>
    <t>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t>
  </si>
  <si>
    <t>Observación No.1 Incumplimiento en las fechas pactadas para los desembolsos del convenio . En 23 de los 25 desembolsos realizados por el cliente se presentaron desviaciones entre 97 y 232 días frente a las fechas pactadas en cada una de las novedades suscritas.</t>
  </si>
  <si>
    <t>Falta de seguimiento por parte de la Gerencia del convenio a la clausula QUINTA FORMA DE PAGO</t>
  </si>
  <si>
    <t>Ejecutar y hacer seguimiento al plan de tratamiento TRATGFIN1801 -Fortalecimiento en la efectividad del flujo de caja en el 2019</t>
  </si>
  <si>
    <t>Informe de seguimiento al plan de tratamiento No. TRATGFIN1801</t>
  </si>
  <si>
    <t>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t>
  </si>
  <si>
    <t>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t>
  </si>
  <si>
    <t>Falta de claridad en los requisitos establecidos en la minuta de la clausula forma de pago cuota de gerencia</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</si>
  <si>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</si>
  <si>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Memorando de solicitud dirigido al Grupo de Planeación Contractual</t>
  </si>
  <si>
    <t>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</si>
  <si>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</si>
  <si>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t>
  </si>
  <si>
    <t>Memorando</t>
  </si>
  <si>
    <t>Memorando N.20192200174673 del 17 de septiembre de 2019 la subgerencia de Desarrollo de Proyectos solicita a los grupos de trabajo Incluir en los insumos tecnicos que soportan las novedades contractuales las controversias contractuales existentes e incumplimientos.</t>
  </si>
  <si>
    <t>Socializar con los grupos de la Subgerencia de Desarrollo de Proyectos la implementación del formato.</t>
  </si>
  <si>
    <t>Correos electronicos FAP601 Control de Asistencia</t>
  </si>
  <si>
    <t>Se evidenció FAP601 Control de Asisitencia en la que se socializa el FMI088 Planilla de gestion integral de residuos de construccion y demolicion RDC del 16 de diciembre de 2019</t>
  </si>
  <si>
    <t>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t>
  </si>
  <si>
    <t>Memorando de socialización</t>
  </si>
  <si>
    <t>Memorando No 20192000213243 del 26-11-2019 enviado por correo electrónico a cada una de las Gerencia y adicional se firmó recibido del correo con socialización del formato FMI088</t>
  </si>
  <si>
    <t>Observación No.9. Mayor valor pagado en 8 actas de servicio en los contratos 2131063 Proes y 2132125 VIP En 8 actas de servicio de dos contratos de fábricas se pagó un mayor valor por 14 millones</t>
  </si>
  <si>
    <t>Carencia de puntos de control durante la ejecución contractual.</t>
  </si>
  <si>
    <t>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t>
  </si>
  <si>
    <t>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t>
  </si>
  <si>
    <t>Actualizar el mapa de riesgos en los procesos de gestión de proveedores gerencia de proyectos y gestión financiera</t>
  </si>
  <si>
    <t>Perfil de riesgo absoluto y residual actualizados</t>
  </si>
  <si>
    <t>Perfil de riesgo actualizado 2018</t>
  </si>
  <si>
    <t>A45 Fonsecon</t>
  </si>
  <si>
    <t>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</si>
  <si>
    <t>respitia</t>
  </si>
  <si>
    <t>Deficiencia por parte de FONADE en la estructuración de la cobertura en los negocios cuando recibe estudios y diseños de obra por parte de terceros. clientes entes territoriales y otros.</t>
  </si>
  <si>
    <t>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t>
  </si>
  <si>
    <t>Memorando de solicitud a la subgerencia comercial y-o subgerencia de contratación</t>
  </si>
  <si>
    <t>amoncada</t>
  </si>
  <si>
    <t>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t>
  </si>
  <si>
    <t>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</si>
  <si>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Circular y Pieza de comunicación</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</si>
  <si>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</si>
  <si>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</si>
  <si>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Posibles deficiencias en la selección de los oferentes</t>
  </si>
  <si>
    <t>Validar en los informes de interventoría el cumplimiento de los programas entregados por el contratista Programación detallada en la observación entregados el 28 de diciembre de 2018 radicado 20184300718802.</t>
  </si>
  <si>
    <t>Formato de aprobación de informe de interventoría y pronunciamiento en el cumplimiento de los programas</t>
  </si>
  <si>
    <t>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</si>
  <si>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Solicitar a la subgerencia de contratación la inclusión de la clausula de los contratos el cumplimiento de entrega previa de los documentos requisito del contrato de obra.</t>
  </si>
  <si>
    <t>Memorando de solicitud a la subgerencia de contratación</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</si>
  <si>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</si>
  <si>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</si>
  <si>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</si>
  <si>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</si>
  <si>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</si>
  <si>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Posible insuficiencia de recursos por parte del contratista para culminar el proyecto no evidenciada en la etapa de precontractual</t>
  </si>
  <si>
    <t>Entrega de FMI052 Acta de entrega de recibo de bienes y servicios a satisfacción del cliente</t>
  </si>
  <si>
    <t>FMI052 Acta de entrega de recibo de bienes y servicios a satisfacción del cliente. Estación de Policía Hatonuevo Guajira</t>
  </si>
  <si>
    <t>El proyecto se entrego mediante acta de entrega de bienes yo servicios al cliente.</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</si>
  <si>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</si>
  <si>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t>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t>
  </si>
  <si>
    <t>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</si>
  <si>
    <t>Omisión por parte del diseñador y del interventor del diseño en el cumplimiento normativo vigente NSR 10</t>
  </si>
  <si>
    <t>Solicitud y respuesta del diseñador del cumplimiento normativo vigente. NSR 10</t>
  </si>
  <si>
    <t>Solicitud formal y respuesta del diseñador</t>
  </si>
  <si>
    <t>La Gerencia del Convenio envió solicitud al interventor el 30.01.2019 20192200018591 del cual se obtuvo respuesta el 08.02.2019 20194300063642 aclarando porque se dio la situación.</t>
  </si>
  <si>
    <t>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</si>
  <si>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Bajo recursos para visitas de obra por parte del supervisor del contrato</t>
  </si>
  <si>
    <t>Solicitar a la subgerencia de contratación la inclusión de la clausula de los contratos el cumplimiento de planes y programas complementarios</t>
  </si>
  <si>
    <t>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</si>
  <si>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Desconocimiento y aplicación por parte del contratista del plan de manejo ambiental y sus normas asociadas</t>
  </si>
  <si>
    <t>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</si>
  <si>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Solicitud y respuesta del contratista al incumplimiento de temas de seguridad en la obra</t>
  </si>
  <si>
    <t>Informe de interventoría de la subsanación</t>
  </si>
  <si>
    <t>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t>
  </si>
  <si>
    <t>Desconocimiento de Circular 124 de 2018 - Sistema de Costos - Estados de Resultados de Convenio y/o contratos interadministrativos</t>
  </si>
  <si>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</si>
  <si>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Informe de tiquetes Ajustado e Informe de Estados de Resultados del Convenio</t>
  </si>
  <si>
    <t>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t>
  </si>
  <si>
    <t>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t>
  </si>
  <si>
    <t>La obligaciones de FONADE se limita al interior al exterior le corresponde al municipio.</t>
  </si>
  <si>
    <t>Solicitud y respuesta del contratista del cumplimiento de la instalación de las especificaciones técnicas del proceso CPU 002 DE 2016 para la construcción de la estación de policía del municipio de San Gil - Santander</t>
  </si>
  <si>
    <t>Solicitud formal y respuesta del contratista</t>
  </si>
  <si>
    <t>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t>
  </si>
  <si>
    <t>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t>
  </si>
  <si>
    <t>Autorización del pago sin validación de ítems recibidos al contratista por parte del interventor.</t>
  </si>
  <si>
    <t>Solicitud y respuesta del contratitas el ítem de mano de obra y la respuesta de la Interventoría</t>
  </si>
  <si>
    <t>se validaron comunicados de respuesta por parte de la interventoría y del contratista de obra según radicado 20194300044232 del 31.01.2019 con lo cual se cumple con la acción establecida en este plan de mejoramiento.</t>
  </si>
  <si>
    <t>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t>
  </si>
  <si>
    <t>Actualizar perfil de riesgo 2018</t>
  </si>
  <si>
    <t>El comité integral de riesgos aprobó la actualización de perfil de riesgos 2018 el 31.01.2019</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</si>
  <si>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</si>
  <si>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Emitir la información correspondiente a la ejecución de las vigencias 2017. 2018. 2019. No. RP. valor inicial. valor ejecutado y saldo disponibles de los Registros presupuestales incluyendo centro costo y No. convenio.</t>
  </si>
  <si>
    <t>Archivo plano de registros presupuestales y ordenes de pago por convenio del contrato de tiquetes con corte a 30 de junio de 2019</t>
  </si>
  <si>
    <t>scadena</t>
  </si>
  <si>
    <t>Mediante correo electrónico se remiten los archivos planos de las vigencias 2017. 2018 y a junio de 2019 en cuanto a compromisos RP y Ordenes de Pago OP para las fuentes de financiación de funcionamiento y contratos interadministrativos.</t>
  </si>
  <si>
    <t>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t>
  </si>
  <si>
    <t>Vacios procedimentales para el manejo de recursos dentro del esquema de contratación de fábricas.</t>
  </si>
  <si>
    <t>Ajustar la cuenta por pagar correspondiente a la orden de pago del contrato 2161614 CEMOSA</t>
  </si>
  <si>
    <t>Copia de CDP y RP del ajuste</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</si>
  <si>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</si>
  <si>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Memorando con acciones adoptadas</t>
  </si>
  <si>
    <t>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t>
  </si>
  <si>
    <t>Hacer seguimiento a la solicitud de ajuste al ORFEO realizada mediante CIC No. 1116 .expedientes en forma masiva.</t>
  </si>
  <si>
    <t>Guia para la clasificación de archivo</t>
  </si>
  <si>
    <t>wcobos</t>
  </si>
  <si>
    <t>El Grupo de Servicios Administravos estable una guia para la clasificación de un archivado correcto describe acciones dentro del sistema de gestión documental para hacer una correcta clasificación y relacionar las comunicaciones al expediente virtual correcto</t>
  </si>
  <si>
    <t>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t>
  </si>
  <si>
    <t>consolidado FAP601 control de asistencia</t>
  </si>
  <si>
    <t>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t>
  </si>
  <si>
    <t>A60 Cantidad obra</t>
  </si>
  <si>
    <t>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t>
  </si>
  <si>
    <t>Falta de coordinación yo comunicación entre el profesional PGIO y el supervisor técnico</t>
  </si>
  <si>
    <t>Verificar la aplicación del formato FMI088 Planilla de gestión integral de residuos de construcción y demolicion -RCD en los proyectos que se encuentran en ejecución.</t>
  </si>
  <si>
    <t>FMI088 Planilla de gestión integral de residuos diligenciada</t>
  </si>
  <si>
    <t>Se remiten 7 Planilla de gestión integral de residuos, con lo cual se da cierre a esta actividad</t>
  </si>
  <si>
    <t>Omisión de la interventoría y la supervisión en la exigencia de la normatividad ambiental aplicable</t>
  </si>
  <si>
    <t>Solicitar la modificación y publicación del formato FMI088 Planilla de gestión integral de residuos de construcción y demolicion -RCD para incluir la vigencia de la licencia de la escombrera.</t>
  </si>
  <si>
    <t>FMI088 Planilla de gestión integral actualizado</t>
  </si>
  <si>
    <t>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t>
  </si>
  <si>
    <t>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t>
  </si>
  <si>
    <t>Premura por cumplir el cronograma de obra</t>
  </si>
  <si>
    <t>Solicitar mediante memorando al grupo de Planeación contractual se incluya dentro del costeo de los proyectos los gastos en los que se debe incurrir por ensayos de laboratorio segun aplique en la Norma NSR10 o demas normativa vigente.</t>
  </si>
  <si>
    <t>Memorando dirigido a Planeación Contratual</t>
  </si>
  <si>
    <t>Se verificó memorando No 20202000081853 del 05 de junio 2020 del Subgerente de Desarrollo de proyectos al Gerente de Planeación contractual socializado por correo el 9 de junio de 2020.</t>
  </si>
  <si>
    <t>Omisión de la interventoría y la supervisión en la exigencia de la normatividad referente al sector de agua potable y saneamiento básico</t>
  </si>
  <si>
    <t>Deficiente aplicación de instrumentos de control y seguimiento FMI035</t>
  </si>
  <si>
    <t>Comunicar a las gerencias de grupos gerencias de convenio y los supervisores se tenga en cuenta dentro del costeo de los proyectos toda la normatividad aplicable en cuanto a concretos aceros redes eléctricas y redes hidrosanitarias de acuerdo a la tipologia del proyecto.</t>
  </si>
  <si>
    <t>Memorando a gerentes de grupo Correo electronico de los gerentes de grupo a los gerentes de convenio y supervisores</t>
  </si>
  <si>
    <t>Se verificó el Memorando 20202000091903 del 29 de junio de 2020 del Subgerente de Desarrollo de proyectos para los Gerentes de grupo solicializado mediante correo electrónico del 30 de junio de 2020.</t>
  </si>
  <si>
    <t>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t>
  </si>
  <si>
    <t>Realizar mesa de trabajo virtual o presencial con los profesionales PGIO o supervisor técnico para reiterar los requisitos e insumos que las interventorías deben presentar en sus informes.</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</si>
  <si>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t>
  </si>
  <si>
    <t>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t>
  </si>
  <si>
    <t>Comunicación remitida a la interventoria respuesta de la Interventoría y sus anexos</t>
  </si>
  <si>
    <t>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t>
  </si>
  <si>
    <t>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t>
  </si>
  <si>
    <t>Falta de lineamientos internos para la revisión de APU detallados para posterior control y seguimiento</t>
  </si>
  <si>
    <t>Realizar mesa de trabajo con gerentes de convenio y el grupo de planeación contractual donde se analice y se definan lineamientos para la estrcturación de los APU e Items no previstos INP.</t>
  </si>
  <si>
    <t>Se remite el acta de la reunión realizada el 03 de agosto con la participación de profesionales de la subgerencia de Desarrollo de proyectos y la Subgerencia de Operaciones y la grabación de la sesión realizada.</t>
  </si>
  <si>
    <t>Realizar sensibilizacion a gerentes de convenio y supervisores sobre los lineamientos definidos en la mesa de trabajo realizada con planeación contractual sobre la estrcturación de los APU e Items no previstos INP.</t>
  </si>
  <si>
    <t>Documento donde se definen lineaminetos-nombre del documento Medio de sensibilización</t>
  </si>
  <si>
    <t>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t>
  </si>
  <si>
    <t>Falta de acciones oportunas y legales motivadas por la supervisión de ENTerritorio</t>
  </si>
  <si>
    <t>Iniciar proceso de afectación de garantías por presunto incumplimiento del contrato 2172437.</t>
  </si>
  <si>
    <t>Memorando solicitud inicio afectación de garantias</t>
  </si>
  <si>
    <t>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t>
  </si>
  <si>
    <t>Deficiente seguimiento y control del interventor al cumplimiento de lo pactado en los APU</t>
  </si>
  <si>
    <t>Ausencia de controles por parte de la supervisión a las obligaciones de seguimiento técnico del interventor</t>
  </si>
  <si>
    <t>Revisar por parte de supervisor en cada acta parcial de obra los 3 items de mayor presupuesto y dejar el soporte correspondiente donde se evidencie el cumplimiento del APU contractual.</t>
  </si>
  <si>
    <t>FMI043 revisadas y con el anexo soporte de la validacion especificaciones vs apu</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</si>
  <si>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t>
  </si>
  <si>
    <t>Iniciar proceso de incumplimiento en contra de la interventoria contrato 2180874.</t>
  </si>
  <si>
    <t>Memorando inicio presunto incumplimieto</t>
  </si>
  <si>
    <t>Se remite a la Subgerencia de Operaciones el Memorando N° 20202700092343, SOLICITUD DE PRESUNTO INCUMPLIMIENTO PARA HACER EFECTIVA LA CLAUSULA PENAL PECUNIARIA DEL CONTRATO DE INTERVENTORIA No. 2180874 ¿ CONSORCIO GAVINCO-ING</t>
  </si>
  <si>
    <t>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t>
  </si>
  <si>
    <t>Falta de coordinación en la ejecución de actividades</t>
  </si>
  <si>
    <t>Presentar por parte del contratista de obra No. 2172264 del proyecto pista de Atletismo respuesta a la solicitud realizada por Enterritorio con el respectivo plan de trabajo.</t>
  </si>
  <si>
    <t>Respuesta por parte del contratista con el plan de trabajo</t>
  </si>
  <si>
    <t>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t>
  </si>
  <si>
    <t>Desfases técnicos durante la ejecución</t>
  </si>
  <si>
    <t>Requerir mediante oficio al contratista de obra No. 2172264 del proyecto pista de Atletismo subsanar las deficiencias de calidad evidenciadas en el marco de la auditoria.</t>
  </si>
  <si>
    <t>Oficio para el contratista con copia a la aseguradora</t>
  </si>
  <si>
    <t>Se verificó el memorando No 20202200113671 asunto SOLICITUD DE PRESUNTO INCUMPLIMIENTO PARA HACER EFECTIVA LA CLAUSULA PENAL PECUNIARIA DEL CONTRATO DE INTERVENTORIA No. 2180874 CONSORCIO GAVINCO ING</t>
  </si>
  <si>
    <t>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t>
  </si>
  <si>
    <t>Baja precisión y rigurosidad en la verificación de cumplimiento de algunos ítems por parte de la interventoría</t>
  </si>
  <si>
    <t>Requerir al contratista de obra del contrato 2172417 para que realice los items pendientes por ejcutar que corresponde a la instalación del gramoquin de concreto y la instalacion de la acometida y tensión por parte del operador electrico y tramite de la certificación RETIE.</t>
  </si>
  <si>
    <t>Comunicación al contratista FMI027 Acta de entrega y recibo final</t>
  </si>
  <si>
    <t>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t>
  </si>
  <si>
    <t>Realizar la entrega del proyecto a la comunidad cliente y entidad territorial a traves de auditoria visible de entrega una vez se cumpla todos los requisitos pendientes.</t>
  </si>
  <si>
    <t>Acta de auditoria visible entrega del proyecto</t>
  </si>
  <si>
    <t>Se verifica acta de entrega y sostenibilidad del 12 nov 2020</t>
  </si>
  <si>
    <t>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t>
  </si>
  <si>
    <t>Posibles fallas en los sistemas yo equipos electricos que opera en el CIC.</t>
  </si>
  <si>
    <t>Presentar por parte del contratista de obra No. 218116 del proyecto CIC Pereira el Acta de entrega por parte de ENTerritorio y recibo de bienes y/o servicios a satisfacción por parte del cliente.</t>
  </si>
  <si>
    <t>Previo al recibo de obra no fue validado el funcionamiento de las pendientes de diseño de la placa de piso de la cancha por parte de la interventoria</t>
  </si>
  <si>
    <t>Requerir mediante oficio al contratista de obra No. 2181116 del proyecto CIC Pereira subsanar las deficiencias de calidad evidenciadas en el marco de la auditoria.</t>
  </si>
  <si>
    <t>Oficio al contratista con copia a la aseguradora</t>
  </si>
  <si>
    <t>Se verificó oficio No 20202200112911 del 29 de mayo de 2020 asunto Requerimiento a realizar observaciones salidas de la auditoría interna. Contrato No. 2181116 dirigido al contratista.</t>
  </si>
  <si>
    <t>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t>
  </si>
  <si>
    <t>Falta de revisión de los costos directos por parte del grupo solicitante.</t>
  </si>
  <si>
    <t>Comunicar a las gerencias de grupos gerencias de convenio y los supervisores la obligatoriedad de analizar la información suministrada por la interventoria para que los insumos y profesiona es requeridos en los costos indirectos no esten incluidos en los costos directos.</t>
  </si>
  <si>
    <t>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t>
  </si>
  <si>
    <t>Falta de control y revision de los costos asociados en la A Administración en la etapa de planeación contractual</t>
  </si>
  <si>
    <t>Incluir en la lista de Chequo Revisión documentos estudios previos -FDI765 la validación con el área solicitante que los insumos y profesionales requeridos para el cálculo de los costos Indirectos no esten incluidos en los costos Directos</t>
  </si>
  <si>
    <t>Lista de Chequo Revisión documentos estudios previos -FDI642 Actualizada</t>
  </si>
  <si>
    <t>Se actualizó el FDI642 Lista de chequeo versión 4 del 12-07-2020 en el numeral 2 se incluyó el item 15 respecto a los costos directos e indirectos.</t>
  </si>
  <si>
    <t>Incluir en el formato de asistencia de mesa de trabajo FAP300 la validacion con el área solicitante que los insumos y profesionales requeridos para el cálculo de los costos Indirectos no esten incluidos en los costos Directos</t>
  </si>
  <si>
    <t>FAP505 Acta de reunión interna</t>
  </si>
  <si>
    <t>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t>
  </si>
  <si>
    <t>A61 Novedades Contractuales</t>
  </si>
  <si>
    <t>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t>
  </si>
  <si>
    <t>evallejo</t>
  </si>
  <si>
    <t>Falta de diligencia por parte del operador que debe realizar la publicación de los documentos en el SECOP</t>
  </si>
  <si>
    <t>Elaborar y ejecutar un plan de choque para publicar los documentos precontractuales y novedades de los 40 contratos de funcionamiento que no se encuentran publicados en el SECOP de conformidad con la observación 1 del informe de auditoría.</t>
  </si>
  <si>
    <t>Plan de choque elaborado</t>
  </si>
  <si>
    <t>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t>
  </si>
  <si>
    <t>Ejecutar plan de choque para publicar los documentos precontractuales y novedades de los 40 contratos de funcionamiento</t>
  </si>
  <si>
    <t>Reporte de Plan de choque ejecutado</t>
  </si>
  <si>
    <t>A 8 de octubre de 2020 el plan se encuentra 100por ciento ejecutado. Se adjuntan pantallazos de la Publicación en SECOP I de los soportes de algunos contratos de funcionamiento y se verificaron aleatoreamente otros contratos publicados en SECOP I</t>
  </si>
  <si>
    <t>Elaborar y adoptar lista de chequeo de los documentos que se deben publicar en SECOP I y SECOP II en sus diferentes etapas de conformidad con la normatividad vigente</t>
  </si>
  <si>
    <t>Lista de chequeo utilizada en un proceso</t>
  </si>
  <si>
    <t>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t>
  </si>
  <si>
    <t>Sensibilizar a los colabores de la Subgerencia de Operaciones que realizan actividades de legalización de contratos sobre los documentos que se deben publicar en el SECOP I y II</t>
  </si>
  <si>
    <t>lista de asistencia</t>
  </si>
  <si>
    <t>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t>
  </si>
  <si>
    <t>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t>
  </si>
  <si>
    <t>Elaborar y ejecutar un plan de choque para publicar los documentos precontractuales y novedades de los 84 contratos derivados que no se encuentran publicados en el SECOP de conformidad con la observación 2 del informe de auditoría.</t>
  </si>
  <si>
    <t>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t>
  </si>
  <si>
    <t>Ejecutar el plan de choque para publicar los documentos precontractuales y novedades de los 84 contratos derivados</t>
  </si>
  <si>
    <t>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t>
  </si>
  <si>
    <t>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t>
  </si>
  <si>
    <t>Entrega tardia al operador del sistema SECOP para la publicación de los documentos contractuales</t>
  </si>
  <si>
    <t>Elaborar Circular interna que contenga los lineamientos para la publicación de los documentos de novedades contractuales en el SECOP I</t>
  </si>
  <si>
    <t>Circular publicada en el catálogo documental</t>
  </si>
  <si>
    <t>Se adjunta la CIRCULAR INTERNA No. 003 expedida y publicada en el catálogo documental sobre los Lineamientos a adoptar para el control y debida publicidad de los documentos contractuales en el SECOP la cual ya fue socializada.</t>
  </si>
  <si>
    <t>A62 Control anticipos</t>
  </si>
  <si>
    <t>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t>
  </si>
  <si>
    <t>Aprobación de otros rubros no contemplados en el plan de inversión del anticipo por parte de la supervisión e interventoría por debilidades en la revisión de los formatos y soportes.</t>
  </si>
  <si>
    <t>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t>
  </si>
  <si>
    <t>FMI013 Plan de inversión del anticipo FMI042 - Informe de inversión y buen manejo del anticipo y FMI047 - Control amortización de anticipos</t>
  </si>
  <si>
    <t>Se presentan como evidencia los soportes de FMI013 Plan de inversión del anticipo FMI042 - Informe de inversión y buen manejo del anticipo y FMI047 - Control amortización de anticipos correspondientes a 5 contratos</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</si>
  <si>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</si>
  <si>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FAP601 Control de Asistencia.</t>
  </si>
  <si>
    <t>Se anexa soporte de capacitación de sensibilización a 71 personas</t>
  </si>
  <si>
    <t>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t>
  </si>
  <si>
    <t>Demora del contratista de obra en la entrega del bien contratado</t>
  </si>
  <si>
    <t>Solicitar por medio de memorando a la oficina asesora jurídica. el inicio o estado de los procesos judiciales tendientes a recuperar los recursos sin amortizar para los contratos relacionados en la observación.</t>
  </si>
  <si>
    <t>Memorando de solicitud. Respuesta de asesoría jurídica o FAP 900 inicio de acción judicial.</t>
  </si>
  <si>
    <t>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t>
  </si>
  <si>
    <t>Informar y-o solicitar el ajuste de estos anticipos a contabilidad y presupuesto. Con base en el resultado de la actividad anterior.</t>
  </si>
  <si>
    <t>Se adjuntó memorando de solicitud de la Gerencia Desarrollo de Proyectos 1 con N 20202200108993 solicitando gestionar la depuración y liberación de saldos en el marco de la auditoria de convenios yo contratos en liquidación - convenio No. 194002 Banco agrario .</t>
  </si>
  <si>
    <t>Solicitar el ajuste y publicación del formato FMI017 Informe Semanal de Interventoria donde se incluya dentro del avance financiero la información correspondiente al anticipo pagado. valor amortizado. saldo por amortizar y estado del anticipo.</t>
  </si>
  <si>
    <t>Publicacion del formato FMI017 - INFORME SEMANAL DE INTERVENTORIA.</t>
  </si>
  <si>
    <t>Se actualizo el formato FMI017 informe semanal de interventoria V10 del 19 de mayo de 2020. el cual contiene los campos anticipo pagado. valor amortizado. saldo por amortizar.</t>
  </si>
  <si>
    <t>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t>
  </si>
  <si>
    <t>Memorando Numero 20202000081383 solicitando a los Gerentes de Unidad la aplicación del nuevo FMI017 con el fin de hacer control al manejo de anticipos. Correos electrónicos de socialización del memorando 20202000081383 con los Gerentes de Convenio y supervisores</t>
  </si>
  <si>
    <t>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t>
  </si>
  <si>
    <t>Omisión de los controles establecidos por parte de la Supervisión. en la aprobación del FMI018 para el desembolso de la interventoría</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</si>
  <si>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</si>
  <si>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Solicitar a las interventorias remitan los soportes correspondientes al informe de inversion y buen manejo del anticipo de los proyectos que se encuentren vigentes incluyendo los proyectos en ejecución auditados Solicitud para 8 proyectos.</t>
  </si>
  <si>
    <t>Comunicación remitida a interventoria</t>
  </si>
  <si>
    <t>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t>
  </si>
  <si>
    <t>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t>
  </si>
  <si>
    <t>Inoportunidad en el envío de la información por parte del grupo de Desarrollo de Proyectos al grupo de presupuesto y contabilidad</t>
  </si>
  <si>
    <t>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t>
  </si>
  <si>
    <t>Reporte Circularización de saldos de anticipos</t>
  </si>
  <si>
    <t>El reporte de circularización se realiza mensualmente se adjunta correo electronico con la información del mes de octubre.</t>
  </si>
  <si>
    <t>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t>
  </si>
  <si>
    <t>Circular de cierre información Financiera</t>
  </si>
  <si>
    <t>Circular interna No. 110 del 31 de julio de 2020. Se reporta un preliminar de la propuesta de modificación de la circular que no incluye todas las actividades de conciliación y certificación de las cifras</t>
  </si>
  <si>
    <t>A63 Auditoría nómina</t>
  </si>
  <si>
    <t>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t>
  </si>
  <si>
    <t>GESTIÓN DEL TALENTO HUMANO</t>
  </si>
  <si>
    <t>Debilidades en el proceso de validación de la información por parte de los profesionales durante la liquidación de la nómina</t>
  </si>
  <si>
    <t>Parametrizar el nuevo sistema de liquidación de nómina de acuerdo con los preceptos enunciados para automatizar la liquidación de prima de vacaciones.</t>
  </si>
  <si>
    <t>Proceso parametrizado en aplicativo</t>
  </si>
  <si>
    <t>Se envía como evidencia matriz de conceptos de nómina y archivo plano de las reglas de código de los conceptos prima de servicios prima de vacaciones y sueldo en vacaciones.</t>
  </si>
  <si>
    <t>Falta de experiencia para procesar la nómina por parte del profesional de apoyo designado</t>
  </si>
  <si>
    <t>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t>
  </si>
  <si>
    <t>Errores en la fórmula utilizada para el cálculo de la liquidación de novedades</t>
  </si>
  <si>
    <t>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t>
  </si>
  <si>
    <t>Debilidades de TH en la validación de los documentos exigidos por la EPS para el reconocimiento de la incapacidad</t>
  </si>
  <si>
    <t>Elaborar un instructivo dentro del proceso de gestión de talento humano para el trámite del reconocimiento económico de las incpacidades por parte de las EPS generando controles asociado al proceso de gestión y pago de nómina</t>
  </si>
  <si>
    <t>Instructivo para la gestión del reconocimiento económico de las incapacidades por parte de las EPS</t>
  </si>
  <si>
    <t>Se evidencia que la guía de Trámite de Incapacidades G-TH-03 se encuentra publicada en el catálogo documental de la entidad</t>
  </si>
  <si>
    <t>Inoportunidad en el trámite de reembolso de incapacidades por parte de Gestión de Talento Humano ante la entidades prestadoras de salud</t>
  </si>
  <si>
    <t>Diseño de estrategia jurídica ante las EPS para el reconocimiento económico de las incapacides pendientes.</t>
  </si>
  <si>
    <t>Documento de estrategia jurídica a implementar con informes trimestrales de avance.</t>
  </si>
  <si>
    <t>Ruta cobro de incapacidades Guia gestión cobro prestación economica incapacidades e Informe trimestral de avance en gestión de cobro de incapacidades pendientes de pago. Se adjunta matriz de seguimiento con avances por caso.</t>
  </si>
  <si>
    <t>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t>
  </si>
  <si>
    <t>Desactualización de parámetros en el sistema</t>
  </si>
  <si>
    <t>Parametrizar liquidación de la prima de servicios en el nuevo aplicativo de nómina</t>
  </si>
  <si>
    <t>Proceso parametrizado en el nuevo aplicativo denómina</t>
  </si>
  <si>
    <t>Talento Humano reporta la parametrización en el nuevo aplicativo</t>
  </si>
  <si>
    <t>Aplicar ajustes correctivos del caso de acuerdo con el analisis jurídico laboral</t>
  </si>
  <si>
    <t>Actos administrativos de ajuste de acuerdo con el análisis jurídico</t>
  </si>
  <si>
    <t>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t>
  </si>
  <si>
    <t>Errores en la parametrización utilizada para el cálculo de la liquidación de novedades</t>
  </si>
  <si>
    <t>Elaborar instructivo de liquidación de nómina que determine los criterios de aplicación de la norma en los casos en los que la misma no establezca especificamente formulas de aplicación</t>
  </si>
  <si>
    <t>Instructivo de liquidación de nómina 2020</t>
  </si>
  <si>
    <t>Envió instructivo de implementación del software SIGEP que contiene el capitulo cálculo de nómina parametrizada en el sistema.</t>
  </si>
  <si>
    <t>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t>
  </si>
  <si>
    <t>Parametrizar liquidación de cesantías en aplicativo de nómina</t>
  </si>
  <si>
    <t>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t>
  </si>
  <si>
    <t>Adelantar la gestión del pago del saldo pendiente con base en los valores liquidados en el acto administrativo emitido para la extrabajadora</t>
  </si>
  <si>
    <t>Comunicación de solicitud de pago gestionado</t>
  </si>
  <si>
    <t>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t>
  </si>
  <si>
    <t>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t>
  </si>
  <si>
    <t>Cálculos manuales no estandarizados</t>
  </si>
  <si>
    <t>Parametrizar liquidación de bonificación de servicios en aplicativo de nómina</t>
  </si>
  <si>
    <t>Proceso parametrizado en el nuevo aplicativo de nómina</t>
  </si>
  <si>
    <t>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t>
  </si>
  <si>
    <t>Aplicación parcial sin estándar y sin criterio del procedimiento</t>
  </si>
  <si>
    <t>Ajuste del procedimiento de comisión de servicios PAP621 y modificación de controles</t>
  </si>
  <si>
    <t>procedimiento PAP621 actualizado</t>
  </si>
  <si>
    <t>Se envía actualización de procedimiento FAP621 firmado y autorizado por la Gerencia bajo el radicado 20204600147253 del 19-10-2020 publicado en el catalogo el 10-12-2020.</t>
  </si>
  <si>
    <t>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t>
  </si>
  <si>
    <t>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t>
  </si>
  <si>
    <t>Parametrizar el nuevo sistema de liquidación de nómina de acuerdo con los preceptos enunciados para automatizar la liquidación prestaciones sociales cuando se presenta cambio de vigencias</t>
  </si>
  <si>
    <t>A64 Liquidaciones</t>
  </si>
  <si>
    <t>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t>
  </si>
  <si>
    <t>alombana</t>
  </si>
  <si>
    <t>Falta de revisión del balance financiero respecto del valor real ejecutado.</t>
  </si>
  <si>
    <t>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t>
  </si>
  <si>
    <t>Memorando dirigido a Contabilidad y presupuesto</t>
  </si>
  <si>
    <t>Liquidación definitiva del convenio con un balance económico preliminar</t>
  </si>
  <si>
    <t>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t>
  </si>
  <si>
    <t>Formato FAP060 Solicitud para traslado de recursos a cuenta acreedora para cada uno de los contratos</t>
  </si>
  <si>
    <t>Se elaboraron y remitieron los formatos F-FI-20, antes FAP060 -Solicitud de traslado de recursos a cuentas acreedoras, se encuentran en firma y aprobación del Subgerente de Desarrollo de Proyectos.</t>
  </si>
  <si>
    <t>OBSERVACION No. 2. VENCIMIENTO DEL PLAZO DE LIQUIDACIÓN PARA 9 CONVENIOS El grupo auditor encontró 9 Convenios con vencimiento del plazo legal para liquidación bilateral y unilateral 197038 193048 194048 194002 213010 213028 200834 215030 y 215093.</t>
  </si>
  <si>
    <t>Falta de cumplimiento del cronograma de ejecucion de los contratos derivados.</t>
  </si>
  <si>
    <t>Presentar ficha de avances yo reportes de seguimiento de las liquidaciones de los convenios yo contratos interadmisnitrativos para el control del vencimiento de plazos para liquidar.</t>
  </si>
  <si>
    <t>Ficha yo reporte de seguimiento mensuales</t>
  </si>
  <si>
    <t>Se remite el reporte del aplicativo Power BI con corte diciembre, de cada uno de los grupos que se encuentran a cargo de la Subgerencia de Desarrollo de Proyectos.</t>
  </si>
  <si>
    <t>Falta de control y seguimiento por parte del de la gerencia del convenio a las solicitudes de liquidación de convenios radicadas ante el Grupo de Gestión Post Contractual</t>
  </si>
  <si>
    <t>Implementar la herramienta de seguimiento creada por la Subgerencia de Desarrollo de proyectos para el seguimiento a las liquidaciones de convenios ejecutados por ésta.</t>
  </si>
  <si>
    <t>Herramienta de seguimiento al estado de las liquidaciones en funcionamiento</t>
  </si>
  <si>
    <t>Se presenta la versión final de la herramienta de seguimiento de liquidaciones implementda por el Grupo de Proyectos Especiales</t>
  </si>
  <si>
    <t>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t>
  </si>
  <si>
    <t>scastell</t>
  </si>
  <si>
    <t>Falta de segumiento a los plazos de vencimiento para liquidacion bilateral de los convenios por parte del Gerente del Convenio y el Supervisor</t>
  </si>
  <si>
    <t>Solicitar mediante memorando a los grupo de presupuesto y contabilidad la liberacion de los recursos comprometidos como impuesto de timbre en marco del contrato derivado No. 2071448.</t>
  </si>
  <si>
    <t>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t>
  </si>
  <si>
    <t>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</si>
  <si>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Control de Asitencia</t>
  </si>
  <si>
    <t>Se realizó el evento SOCIALIZACION BUEN MANEJO DEL ANTICIPO mediante capacitación virtual el 23 de septiembre de 2020 por parte de la Ing. Sonia Castellano la cual se extendió a toda la entidad.</t>
  </si>
  <si>
    <t>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t>
  </si>
  <si>
    <t>Para los contratos del SENA la liquidación esta sujeta a la Resolución de condonación que realiza la Junta Técnica de Fondo Emprender</t>
  </si>
  <si>
    <t>Poner en conocimiento a los supervisores y gerentes de conveniosel procedimiento de liquidación para contratos yo convenios suscritos para la entidad en el marco en las líneas de negocios y su contratación derivada</t>
  </si>
  <si>
    <t>Control de Asistencia Presentación</t>
  </si>
  <si>
    <t>Se presenta la evidencia de cumplimiento del plan</t>
  </si>
  <si>
    <t>Falta de cumplimiento del cronograma de ejecucion de los contratos derivados</t>
  </si>
  <si>
    <t>Elaborar matriz para reconomiento del estado de liquidación de los contratos de cooperación empresarial del Fondo Empreder que se encuentran en proceso de liquidación.</t>
  </si>
  <si>
    <t>Matriz de seguimiento a la terminación de los contratos Fondo Emprender</t>
  </si>
  <si>
    <t>Se adjunta la Matriz de seguimiento a la terminación de los contratos Fondo Emprender</t>
  </si>
  <si>
    <t>Presentar un informe sobre el avance del seguimiento a las liquidaciones de los contratos derivados del Fondo Emprender</t>
  </si>
  <si>
    <t>Infografía de avance en las liquidaciones en Presentación de Power Point</t>
  </si>
  <si>
    <t>Se presentan las evidencias de cumplimiento del plan</t>
  </si>
  <si>
    <t>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t>
  </si>
  <si>
    <t>Falla del control CTRGPRO002</t>
  </si>
  <si>
    <t>Solicitar mediante memorando a la subgerencia de proyectos la aclaracion del acta de cierre</t>
  </si>
  <si>
    <t>Memorando Subgerencia de Desarrollo de Proyectos</t>
  </si>
  <si>
    <t>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t>
  </si>
  <si>
    <t>Realizar por parte de la gerencia la aclaracion al acta de cierre</t>
  </si>
  <si>
    <t>acta de cierre</t>
  </si>
  <si>
    <t>Se adjunta las actas de cierre de los contratos 2171508 y 2170555 con las respectivas aclaraciones</t>
  </si>
  <si>
    <t>Transferir y publicarel documento de aclaracion en el sistema de contratacion</t>
  </si>
  <si>
    <t>documento publicado</t>
  </si>
  <si>
    <t>Se adjunta pantallazo de publicación en el SECOP de las Actas de Cierre y los documentos de las actas de cierre como tal del contrato 2171508 y 2170555</t>
  </si>
  <si>
    <t>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t>
  </si>
  <si>
    <t>Falta seguimiento a los tramites radicados en el Grupo de Gestión Post Contractualanteriormente Liquidaciones y controversias</t>
  </si>
  <si>
    <t>Establecer Plan de trabajo con las areas que intervienen en el proceso de cierre del contrato</t>
  </si>
  <si>
    <t>Plan de trabajo</t>
  </si>
  <si>
    <t>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t>
  </si>
  <si>
    <t>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t>
  </si>
  <si>
    <t>Deficiencias en el seguimiento por parte de los supervisores o gerentes de convenio al cumplimiento de las obligaciones post-contractuales de orden financiero</t>
  </si>
  <si>
    <t>De acuerdo con el diagóstico tramitar las actas de cierre de los convenios que no se encuentren inmersas en trámites judiciales</t>
  </si>
  <si>
    <t>Actas de cierre</t>
  </si>
  <si>
    <t>Falta de gestión del Supervisor y Gerente de convenio para trámitar la liberación de saldos sin ejecución para la liquidación</t>
  </si>
  <si>
    <t>Elaborar el diagnóstico de los convenios que cuentan con saldos por liberar y que se encuentran en término para liquidar vencidos o liquidados con obligaciones poscontractuales relacionadas con la liberación de saldos y devolución de recursos o reintegro de estos.</t>
  </si>
  <si>
    <t>Diagnóstico</t>
  </si>
  <si>
    <t>Se adjuntan los documentos que contienen el diagnóstico y el avance de las liquidaciones</t>
  </si>
  <si>
    <t>A65 219001 DNP</t>
  </si>
  <si>
    <t>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t>
  </si>
  <si>
    <t>Retrasos en las dependencias por fallas de ORFEO o circunstancias específicas que pueden surgir en el proceso de cada desembolso</t>
  </si>
  <si>
    <t>Realizar los ajustes correspondientes en los Acuerdos de Servicios implementados con el cliente incluyendo la justificación y necesidad de cargue en SECOP II como una obligación del contratista para el avance en el proceso de pago.</t>
  </si>
  <si>
    <t>Documento de Acuerdo de Servicios ajustado y aprobado</t>
  </si>
  <si>
    <t>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t>
  </si>
  <si>
    <t>Retrasos ocasionados por demoras de contratistas para cargue de desembolsos en SECOP</t>
  </si>
  <si>
    <t>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t>
  </si>
  <si>
    <t>Formato de seguimiento de desembolsos por áreas del grupo financiero</t>
  </si>
  <si>
    <t>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t>
  </si>
  <si>
    <t>Diseñar e implementar campaña de divulgación a los contratistas del C.I. 219001 sobre la importancia del cargue del desembolso en SECOP II para garantizar el cumplimiento de los tiempos como plazo para el pago .3 a 5 días.</t>
  </si>
  <si>
    <t>Presentaciones con contenido de la campaña de divulgación</t>
  </si>
  <si>
    <t>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t>
  </si>
  <si>
    <t>A66 Normatividad Amb y Social</t>
  </si>
  <si>
    <t>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t>
  </si>
  <si>
    <t>Previo a la apertura del proceso de selección el grupo de planeación contractual no recibió de forma integral en cuatro de los permisos y licencias que permiten establecer la viabilidad del proyecto y su impacto social económico y ambiental.</t>
  </si>
  <si>
    <t>Realizar socialización de los requisitos PGIO Ambiental SST Calidad Social al personal del contrato interadministrativo No. 216144 personal Actual y futuras contrataciones</t>
  </si>
  <si>
    <t>Se adjunta lista de asistencia</t>
  </si>
  <si>
    <t>Falta de análisis integral del proyecto por parte de la gerencia de convenio antes de la solicitud de elaboración de estudios previos</t>
  </si>
  <si>
    <t>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t>
  </si>
  <si>
    <t>Lista de requisitos PGIO anexa al memorando de solicitud de estudios previos</t>
  </si>
  <si>
    <t>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</si>
  <si>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t>
  </si>
  <si>
    <t>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t>
  </si>
  <si>
    <t>Productos asociados al componente ambiental balance de materiales pétreos Certificado de adquisición de materiales pétreos plan de control operativo diligenciado en obra Cronograma de capacitación y soporte de capacitaciones ambientales</t>
  </si>
  <si>
    <t>Se relacionan los radicados con los avales del PGIO V0 de los establecimientos Cúcuta y Bucaramanga 20202700200351 BUCARAMANGA 20202700204801 CUCUTA cuyo contenido incluye los productos acordados</t>
  </si>
  <si>
    <t>Deficiencia en el cargue de los documentos asociados al contrato en el aplicativo de gestión documental Orfeo.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</si>
  <si>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t>
  </si>
  <si>
    <t>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t>
  </si>
  <si>
    <t>Comunicaciones enviadas y respuesta de los contratisas interventoría y obra</t>
  </si>
  <si>
    <t>Incluir en la lista de requisitos PGIO para nuevos contratos de obra e interventoria los perfiles del personal responsable del PGIO durante la ejecucion de los contratos del contrato interadministrativo No. 216144.</t>
  </si>
  <si>
    <t>Se ralcionan los Memorandos de los estudios previos para contratista de obra 20202700140883 20202700120063 e interventoria 20202700135133 que incluyen perfiles del personal responsable PGIO.</t>
  </si>
  <si>
    <t>Publicación del Manual y guia de supervisión e interventoria ajustados</t>
  </si>
  <si>
    <t>Solicitud modificación guia y manual de supervisión e interventoria</t>
  </si>
  <si>
    <t>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t>
  </si>
  <si>
    <t>Debilidades en la supervisión del contrato de consultoría.</t>
  </si>
  <si>
    <t>Iniciar tramite de afectación de garantias del contrato 2172030.</t>
  </si>
  <si>
    <t>Realizar socialización del manual y la guia de supervisión e interventoria con los ajustados realizados a los gerentes de convenio y supervisores de los grupos de la Subgerencia de Desarrollo de proyectos.</t>
  </si>
  <si>
    <t>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t>
  </si>
  <si>
    <t>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t>
  </si>
  <si>
    <t>Falta de gestión permanente al cumplimiento de las obligaciones contractuales del cliente referido a la entrega de licencias y/o permisos a su cargo.</t>
  </si>
  <si>
    <t>El cliente no entregó copia de los permisos de Vertimientos y Concesión de Aprovechamiento de Aguas Manuales de Operación yo Diseños de los proyectos de Plantas de Tratamiento de Agua</t>
  </si>
  <si>
    <t>Remitir comunicación a la Uspec solicitando aumentar la frecuencia de los monitoreos a la calidad del agua servida con el fin de verificar que los vertimientos esten dentro de los parametros permitidos independiente de la tenencia o no del permiso.</t>
  </si>
  <si>
    <t>Comunicación y respuesta por parte de USPEC.</t>
  </si>
  <si>
    <t>Remitir comunicación a la Uspec reiterando la necesidad de disponer del permiso de vertimientos dicha comunicación contará con el visto bueno de la oficina Asesora juridica.</t>
  </si>
  <si>
    <t>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t>
  </si>
  <si>
    <t>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t>
  </si>
  <si>
    <t>Deficiente ejercicio de la interventoría y la supervisión en el seguimiento del cronograma de obra</t>
  </si>
  <si>
    <t>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t>
  </si>
  <si>
    <t>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t>
  </si>
  <si>
    <t>Deficiencias en la validación de los insumos aportados por el cliente necesarios para el inicio y deficinicion del alcance de la etapa precontractual elaboracion de estudios previos estudio de mercado analisis del sector analisis de riesgos y reglas de participación</t>
  </si>
  <si>
    <t>Acta de Reunión y Producto de compromisos</t>
  </si>
  <si>
    <t>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t>
  </si>
  <si>
    <t>Acta de Reunión FAP 505</t>
  </si>
  <si>
    <t>Se incluyeron las preguntas referentes a gestiones trámites y obtención de permisos y licencias en el Formato Acta de Reunión Interna FAP 505 la cual adjunta</t>
  </si>
  <si>
    <t>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t>
  </si>
  <si>
    <t>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t>
  </si>
  <si>
    <t>Se incluyeron las preguntas referentes al Plan de Manejo Arqueológico en el Formato Acta de Reunión Interna FAP 505 adjunta</t>
  </si>
  <si>
    <t>A67 Controles Financieros</t>
  </si>
  <si>
    <t>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t>
  </si>
  <si>
    <t>Debilidades en el monitoreo a la aplicación de los controles por parte de la Subgerencia financiera y el grupo de Planeación y gestión de riesgos</t>
  </si>
  <si>
    <t>Actualización del perfil de riesgo del proceso de la Gestión Financiera</t>
  </si>
  <si>
    <t>Matriz de Riesgos Gestión Financiera 2020 actualizado y aprobado</t>
  </si>
  <si>
    <t>agiraldo</t>
  </si>
  <si>
    <t>Para esta actividad la Matriz de Riesgos Gestión Financiera 2020, se encuentra publicado en el Catálogo Documental de SARO con fecha de aprobación el 28 de enero de 2021 - Riesgos &amp; Controles GFIN2020, CONTROLES GFIN2020 y Listado de Riesgos GFIN2020.</t>
  </si>
  <si>
    <t>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t>
  </si>
  <si>
    <t>Debilidades en la asociación de controles a las causas y riesgos</t>
  </si>
  <si>
    <t>Para esta actividad la Matriz de Riesgos Gestión Financiera 2020, se encuentra publicado en el Catalogo Documental de SARO con fecha de aprobación el 28 de enero de 2021 - Riesgos &amp; Controles GFIN2020,CONTROLES GFIN2020 y Listado de Riesgos GFIN2020.</t>
  </si>
  <si>
    <t>Debilidades en el análisis transversal para determinar la causa raíz en los eventos materializados</t>
  </si>
  <si>
    <t>Mesa de Trabajo con la Subgerencia de Desarrollo de Proyectos Grupo de Pagaduría Grupo de Contabilidad y el Grupo de Planeación y Gestión de Riesgos</t>
  </si>
  <si>
    <t>Lista de asistencia</t>
  </si>
  <si>
    <t>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t>
  </si>
  <si>
    <t>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t>
  </si>
  <si>
    <t>Baja priorización en el reporte de eventos de riesgos frente a las operaciones del día a día</t>
  </si>
  <si>
    <t>Se adelantara el reporte de eventos de riesgos pendientes al Grupo de Planeación y Gestión de Riesgos referente al RGTIN10 RGFIN30 RGFIN34 y RGFIN37</t>
  </si>
  <si>
    <t>Reportes de eventos de riesgos entregados</t>
  </si>
  <si>
    <t>Se reportaron los eventos de riesgo materializados RGTIN10 RGFIN30 RGFIN34 y RGFIN37 mediante el formato Reporte registro de eventos de riesgo operativo al grupo de Planeación y Gestión de riesgos.</t>
  </si>
  <si>
    <t>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t>
  </si>
  <si>
    <t>Radicación de desembolsos por parte de los supervisores en horas no laborales</t>
  </si>
  <si>
    <t>Ajuste aplicativo seguimiento desembolsos a través del ORFEO</t>
  </si>
  <si>
    <t>Correo de aprobación del ajuste al aplicativo de Orfeo</t>
  </si>
  <si>
    <t>Se evidenció reportes del aplicativo ORFEO de los meses de mayo a noviembre respecto al seguimiento de los tiempos establecidos para desembolsos.</t>
  </si>
  <si>
    <t>Actualización al procedimiento para pagos de desembolsos de contratos derivados y contratos interadministrativos de funcionamiento PAP253</t>
  </si>
  <si>
    <t>Procedimiento PAP253</t>
  </si>
  <si>
    <t>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t>
  </si>
  <si>
    <t>A68 Controles SARLAFT</t>
  </si>
  <si>
    <t>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t>
  </si>
  <si>
    <t>enieves</t>
  </si>
  <si>
    <t>cbarrios1</t>
  </si>
  <si>
    <t>Definición de controles sin la participación de los responsables de su ejecución.</t>
  </si>
  <si>
    <t>Actualizar la matriz de riesgos y controles SARLAFT por factores de riesgo con la participación de los ejecutores de los controles acorde con la metodología definida por la entidad.</t>
  </si>
  <si>
    <t>Matriz de riesgo actualizada y publicada en el catálogo documental.</t>
  </si>
  <si>
    <t>El grupo de Cumplimiento reportó la matriz de riesgo correspondiente al tercer trimestre con los ajustes en controles actualizados en la hoja Bateria de Controles</t>
  </si>
  <si>
    <t>Socializar la matriz de riesgos a la organización.</t>
  </si>
  <si>
    <t>Correo electrónico de socialización de publicación de la matriz de riesgo SARLAFT.</t>
  </si>
  <si>
    <t>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t>
  </si>
  <si>
    <t>Observación 2 Aplicación de 5 controles transversales sin cumplir atributos del diseño. De los 25 controles transversales evaluados de la matriz SARLAFT de la Entidad. cinco 20 porciento no cumplen en su aplicación con los soportes establecidos y la descripción del control.</t>
  </si>
  <si>
    <t>Definición de controles sin la participación de los responsables de su ejecución</t>
  </si>
  <si>
    <t>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t>
  </si>
  <si>
    <t>Identificar los servidores públicos que tienen la información desactualizada y requerir al Grupo de Talento Humano su actualización.</t>
  </si>
  <si>
    <t>Memorando de requerimiento</t>
  </si>
  <si>
    <t>Mediante memorando radicado 20201600141513 del 5 de octubre de 2020 el Grupo de Cumplimiento requiere a la Gerencia de Talento Humano para que inicie el proceso de actualización de información de los funcionarios de planta identificados</t>
  </si>
  <si>
    <t>Actualizar la información de los servidores públicos según requerimiento del Oficial de Cumplimiento</t>
  </si>
  <si>
    <t>Informe de actualización de información.</t>
  </si>
  <si>
    <t>Se solicito la actualización a los servidores públicos del formato de vinculación, F-R-01</t>
  </si>
  <si>
    <t>Realizar una mesa de trabajo con el Grupo de Talento Humano y el Grupo de Tecnologías de la Información para definir un control automático que permita alertar sobre la desactualización de los datos de los servidores públicos.</t>
  </si>
  <si>
    <t>Acta de Reunión con las conclusiones.</t>
  </si>
  <si>
    <t>Mediante reunión del 26 de octubre de 2020 y acta con radicado 20201600003526 se acordó con el Grupo de Tecnologías de la Información la forma en la que identifique las personas desactualizadas en el FAP801 en reporte semestral automático.</t>
  </si>
  <si>
    <t>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t>
  </si>
  <si>
    <t>Deficiencias metodológicas en la medición de riesgo residual después de aplicar los controles</t>
  </si>
  <si>
    <t>Actualizar la matriz de riesgo considerando para el efecto la aplicación de la metodología de valoración de los controles.</t>
  </si>
  <si>
    <t>Matriz de riesgo SARLAFT con comparativo del perfil entre riesgo inherente y residual.</t>
  </si>
  <si>
    <t>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t>
  </si>
  <si>
    <t>Ausencia de parametros de validación de la información financiera por parte de los supervisores.</t>
  </si>
  <si>
    <t>Definir un criterio de consistencia de la información en donde incluya una referencia al patrimonio negativo</t>
  </si>
  <si>
    <t>Informe de calidad de información.</t>
  </si>
  <si>
    <t>Deficiencias en el proceso de segmentación establecido para la Entidad frente a la detección de señales de alerta</t>
  </si>
  <si>
    <t>Capacitar a verificadores sobre las posibles señales de alerta a revisar en el proceso de verificación del Formato FAP801.</t>
  </si>
  <si>
    <t>Lista de asistencia y presentación.</t>
  </si>
  <si>
    <t>Diseñar e implementar una señal de alerta que incluya el análisis integral de la información financiera.</t>
  </si>
  <si>
    <t>Informe de segmentación de persona natual y persona jurídica</t>
  </si>
  <si>
    <t>A69 Servicios Administrativos</t>
  </si>
  <si>
    <t>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t>
  </si>
  <si>
    <t>No se implementan las acciones tendientes a la actualización de las TRD Cambios normativos de temas de archivo</t>
  </si>
  <si>
    <t>Presentar para aprobación ante el Comité de Gestión y Desempeño.</t>
  </si>
  <si>
    <t>Acta de aprobación del Comité Institucional de Gestión y Desempeño CIGD.</t>
  </si>
  <si>
    <t>Falta de continuidad del profesional responsable de la actualización de las TRD</t>
  </si>
  <si>
    <t>Elaborar las TRD de ENTerritorio</t>
  </si>
  <si>
    <t>Tablas de retención documental de ENTerritorio</t>
  </si>
  <si>
    <t>Contratación de una firma de servicios especializados para el fortalecimiento del proceso de Gestión Documental</t>
  </si>
  <si>
    <t>Acta de inicio del contrato</t>
  </si>
  <si>
    <t>En el adjunto se remite Acta de inicio firmada el 15/01/2021 correspondiente a la contratación de una firma de servicios especializados para el fortalecimiento del proceso de Gestión Documental. Contrato No. 20201014 con la Empresa ENSOBRAMATIC S.A.S</t>
  </si>
  <si>
    <t>Emisión Acto Administrativo de Aprobación del Instrumento por parte del Representante Legal de la Entidad.</t>
  </si>
  <si>
    <t>Acto administrativo de aprobación por parte de la Gerente General.</t>
  </si>
  <si>
    <t>Radicar para Evaluación y convalidación ante el Archivo General de la Nación - AGN las TRD diseñadas.</t>
  </si>
  <si>
    <t>Memorando de radicación ante el AGN Archivo General de la Nación.</t>
  </si>
  <si>
    <t>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t>
  </si>
  <si>
    <t>Forlatecer el seguimiento y control de las obligaciones especificas de los contratos bajo supervisión del Grupo de Servicios Administrativos incluyendo en el informe mensual de apoyo a la supervision el componente de verificación al cumplimiento de las mismas.</t>
  </si>
  <si>
    <t>Informes de apoyo a la supervisión ajustados y aprobados para los meses de septiembre octubre noviembre 2020.</t>
  </si>
  <si>
    <t>Deficiencias en la planeación contractual por establecimiento de obligaciones inviables para el contratista</t>
  </si>
  <si>
    <t>En el adjunto se remite el informe de apoyo a la supervisión ajustados y aprobado correspondiente al mes de noviembre.</t>
  </si>
  <si>
    <t>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t>
  </si>
  <si>
    <t>Deficiencias en la planeación contractual para establecer una forma y sistema de pago consistente con el servicio contratado.</t>
  </si>
  <si>
    <t>Solicitar al Grupo de Talento Humano la inclusión de cursos o talleres en materia en la elaboración de contenidos técnicos para estudios previos.</t>
  </si>
  <si>
    <t>Memorando remitido a Talento Humano.</t>
  </si>
  <si>
    <t>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t>
  </si>
  <si>
    <t>Capacitación yo sensibilización en materia de elaboración de contenidos técnicos para estudios previos requeridos por el grupo de servicios administrativos.</t>
  </si>
  <si>
    <t>Certificado de Asistencia</t>
  </si>
  <si>
    <t>Se adjuntan los 8 certificados y 4 adicionales respecto a la capacitación yo sensibilización en materia de elaboración de contenidos técnicos para estudios previos requeridos por el grupo de servicios administrativos.</t>
  </si>
  <si>
    <t>Capacitacion yo sensibilización en materia de elaboracion de contenidos tecnicos para estudios previos requeridos por el grupo de servicios administrativos</t>
  </si>
  <si>
    <t>Se adjunta el consolidado de los 8 certificados mas 4 adicionales respecto a la Capacitación y/o sensibilización en materia de elaboración de contenidos técnicos para estudios previos requeridos por el grupo de servicios administrativos.</t>
  </si>
  <si>
    <t>A70 Gestión Comercial</t>
  </si>
  <si>
    <t>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t>
  </si>
  <si>
    <t>GESTIÓN COMERCIAL</t>
  </si>
  <si>
    <t>cmontane</t>
  </si>
  <si>
    <t>Actividad sin presupuesto o recursos asignado para el período</t>
  </si>
  <si>
    <t>Ajustar y publicar la Resolución de Funciones correspondientes al Grupo de Gestión Comercial</t>
  </si>
  <si>
    <t>Resolución actualizada y publicada</t>
  </si>
  <si>
    <t>pparra</t>
  </si>
  <si>
    <t>Resolución No. 24 del 3 de febrero de 2021 - Resolución de modificación de grupos de trabajo. Cumplimiento del 100% de la actividad.</t>
  </si>
  <si>
    <t>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t>
  </si>
  <si>
    <t>Actividades sin presupuesto asignado para el período</t>
  </si>
  <si>
    <t>Actualizar y publicar la caracterización CMI500 Gestión comercial</t>
  </si>
  <si>
    <t>Caracterización CMI500 Gestión Comercial actualizada y publicada</t>
  </si>
  <si>
    <t>Se actualizó la caracterización CMI500 del proceso de Gestión Comercial con las actividades pertinentes y correspondientes al proceso. La cual fue publicada en el catálogo documental el 21 de octubre de 2020.</t>
  </si>
  <si>
    <t>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t>
  </si>
  <si>
    <t>Actividad sin presupuesto asignado para el período</t>
  </si>
  <si>
    <t>Actualizar y formalizar el perfil de riesgos del proceso de Gestión Comercial identificando y valorando los controles con los responsables de su aplicación.</t>
  </si>
  <si>
    <t>Matriz de riesgos actualizada y formalizada</t>
  </si>
  <si>
    <t>Se carga los documentos relacionados con la actualización del perfil de riesgos de Gestión Comercia. Cumplimiento del 100% de la actividad: 1. Riesgos 2. Riesgos y controles 3. Controles 4. Riesgo absoluto 5. Riesgo residual</t>
  </si>
  <si>
    <t>A71 Contratación TI</t>
  </si>
  <si>
    <t>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t>
  </si>
  <si>
    <t>Cambio de grupo de trabajo y supervisión del contrato.</t>
  </si>
  <si>
    <t>Gestionar los soportes correspondientes a cada una de las obligaciones de los contratos relacionados en el hallazgo.</t>
  </si>
  <si>
    <t>Soportes de los siguientes contratos 2018930 2019868 2019997 2020691 2020444 2018882.</t>
  </si>
  <si>
    <t>Elaborar el cuadro de control para el seguimiento de los contratos de TI</t>
  </si>
  <si>
    <t>Cuadro de Control seguimiento contratos</t>
  </si>
  <si>
    <t>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t>
  </si>
  <si>
    <t>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t>
  </si>
  <si>
    <t>Falta de detalle en la descripción de los perfiles y cantidades requeridos en los estudios previos</t>
  </si>
  <si>
    <t>Elaborar el cuadro de control parael seguimiento de los contratos de TI</t>
  </si>
  <si>
    <t>Diligenciamiento del Formato F-GG-18 - Acta de aprobación de personal para la para los contratos relacionados en el hallazgo.</t>
  </si>
  <si>
    <t>Formatos FGG18 Acta de aprobación de personal para la ejecución del contrato.</t>
  </si>
  <si>
    <t>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t>
  </si>
  <si>
    <t>Debilidad en el seguimiento de aplicación de controles y políticas de seguridad de la información en el proceso contractual</t>
  </si>
  <si>
    <t>Envíar la propuesta de la clausula confidencialidad para los documentos que aplique en el procesos de contración al grupo de Procesos de Selección.</t>
  </si>
  <si>
    <t>memorando al Grupo de Procesos de Selección con la Clausula de Confidencialidad</t>
  </si>
  <si>
    <t>Se adjunta el memorando con radicado 20201700167753 del 27 de noviembre</t>
  </si>
  <si>
    <t>Falta de estandarización de la claúsula de confidencialidad en los documentos precontractuales y contractuales.</t>
  </si>
  <si>
    <t>Incluir en los Anexos a los Términos y condiciones estandarizados en el clausulado adicional al contrato la cláusula contractual para que en todos los contratos se estipule la obligación del contratista en salvaguardar la seguridad de la información.</t>
  </si>
  <si>
    <t>Anexo de condiciones generales del contrato de prestación de servicios profesionales yo apoyo a la gestión</t>
  </si>
  <si>
    <t>A72 Contratación GP OV</t>
  </si>
  <si>
    <t>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t>
  </si>
  <si>
    <t>Requerimientos al cliente por parte de entes externos que afectan las condiciones contractuales</t>
  </si>
  <si>
    <t>Remitir mensualmente un oficio al director de la USPEC reiterando el cumplimiento del pago de acuerdo con lo establecido contractualmente en la Cláusula Sexta - Forma de Pago del CI 216144.</t>
  </si>
  <si>
    <t>Oficio reiteración solicitud de pago</t>
  </si>
  <si>
    <t>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t>
  </si>
  <si>
    <t>Debilidades en la verificación en sitio por parte del interventor</t>
  </si>
  <si>
    <t>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t>
  </si>
  <si>
    <t>Informe diagnóstico del estado actual del proyecto</t>
  </si>
  <si>
    <t>Se adjunta el informe diagnóstico del estado actual del proyecto</t>
  </si>
  <si>
    <t>Informe técnico suscrito por el interventor</t>
  </si>
  <si>
    <t>Presentar un informe técnico en el que se consignen las activiades para subsanar las deficiencias identificadas en el informe de patología una vez estas se hayan terminado y recibido por parte del interventor y de la supervisión de ENTerritorio.</t>
  </si>
  <si>
    <t>Memorando o correo electrónico de Aprobación del informe tecnico por parte del supervisor de ENTerritorio dirigido a la interventoría</t>
  </si>
  <si>
    <t>Observación 3. Convenios 211041 y 212080 sin designación de gerente. Entre enero y octubre de 2020 no se ha realizado la designación de Doris Patricia León como gerente para los convenios 211041 y 212080 aún cuando la ha estado ejerciendo durante el período.</t>
  </si>
  <si>
    <t>Debilidad en los mecanismos de control adoptados y aplicados</t>
  </si>
  <si>
    <t>Elaborar una vez se legalice el contrato de los gerentes de convenio del grupo de Desarrollo de Proyectos 2 el memorando de designación.</t>
  </si>
  <si>
    <t>Memorando de designación</t>
  </si>
  <si>
    <t>Se presentan los memorandos con radicados Nos.20212700020241,20212700020281 y 20212700020261 del 4 de febrero de 2021 donde se realizan las designaciones de Doris Leon, Alba Calderon y Zoranyi Sierra como Gerentes de convenios.</t>
  </si>
  <si>
    <t>Desconocimiento de normas y manuales internos de la entidad</t>
  </si>
  <si>
    <t>Realizar la designación de Doris Patricia León como gerente de los convenios 211041 212017 y 212080.</t>
  </si>
  <si>
    <t>Memorando de designacion No 20202700214611</t>
  </si>
  <si>
    <t>A73 Procesos Jur y Prov</t>
  </si>
  <si>
    <t>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t>
  </si>
  <si>
    <t>Falta de trazabilidad y seguimiento a las solicitudes realizadas a la Agencia Nacional de Defensa Jurídica del Estado</t>
  </si>
  <si>
    <t>Oficiar a la Agencia de Defensa Jurídica del Estado solicitando el ajuste de los procesos duplicados en el reporte EKogui.</t>
  </si>
  <si>
    <t>Oficio enviado a la ANDJE</t>
  </si>
  <si>
    <t>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t>
  </si>
  <si>
    <t>Realizar seguimiento al cierre de las solicitudes presentadas al soporte eKogui de la Agencia Nacional de Defensa Jurídica del Estado por los procesos duplicados</t>
  </si>
  <si>
    <t>Reporte de Ekogui generado por el aplicativo sin duplicidad</t>
  </si>
  <si>
    <t>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t>
  </si>
  <si>
    <t>Falta de validación e inoportunidad en el reporte del grupo de Defensa Judicial al grupo de Contabilidad</t>
  </si>
  <si>
    <t>Informar a la Grupo de Contabilidad y registrar la provisión relacionada con las inconsistencias donde se identifiquen procesos que deben tener provisión.</t>
  </si>
  <si>
    <t>Memorando informando ajuste en provisión</t>
  </si>
  <si>
    <t>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t>
  </si>
  <si>
    <t>Adoptar un control mensual de verificación frente a la calidad de la información y la actualización de la probabilidad de pérdida y de las provisiones por parte del apoderado en los procesos jurídicos a cargo</t>
  </si>
  <si>
    <t>Actualizar la matriz de riesgo con el control incorporado en dicha matriz</t>
  </si>
  <si>
    <t>lbautist</t>
  </si>
  <si>
    <t>A74 Comités Institucionales</t>
  </si>
  <si>
    <t>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t>
  </si>
  <si>
    <t>Que no haya casos para citar según periodicidad y presentar en Comité</t>
  </si>
  <si>
    <t>Establecer la programación de comités vía circular y especificar en que casos no se citará sesiones</t>
  </si>
  <si>
    <t>En cumplimiento se carga la Circular 11 del 24 de diciembre de 2020, y socializada por medio de correo electrónico a todos los funcionarios y colaboradores el 29 de diciembre de 2020.</t>
  </si>
  <si>
    <t>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t>
  </si>
  <si>
    <t>* Imposibilidad de cumplir con el quórum para las sesiones agendadas. * Dificultad para coordinar la agenda de los miembros del comité en las fechas preestablecidas. * Dificultad para sesionar en los meses de enero y diciembre dado el cambio de vigencia</t>
  </si>
  <si>
    <t>Planificar y fijar fechas de agendamiento de comités periódicos (sesiones ordinarias) con el propósito de facilitar la coordinación o separación de agendas de sus miembros</t>
  </si>
  <si>
    <t>Memorando No. 20211100000983 de fecha 4 de enero de 2021, donde se informa a los miembros del Comité de Conciliación Fechas previstas para celebrar los Comités de Conciliación en el año 2021.</t>
  </si>
  <si>
    <t>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t>
  </si>
  <si>
    <t>* Falta de seguimiento a los compromisos acordados en las sesiones del comité. * Desconocimiento de la normatividad vigente en materia de SGSST</t>
  </si>
  <si>
    <t>Realizar registro en acta de cada sesión del seguimiento al avance y hasta el cierre o cumplimiento de los compromisos registrados en el formato de acta de reunión interna, que recoja lo establecido o estipulado en sesiones previas</t>
  </si>
  <si>
    <t>6 actas</t>
  </si>
  <si>
    <t>Durante el primer trimestre del año 2021, se elaboraron 2 actas de 6 que se acordaron. Acta No. 21 en la cual se establecieron los compromisos a ejecutar Acta No. 22 en la cual se estipulan las fechas de inicio de actividades</t>
  </si>
  <si>
    <t>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t>
  </si>
  <si>
    <t>Falta de seguimiento y control por parte del Secretario Técnico a los compromisos establecidos durante las sesiones del Comité.</t>
  </si>
  <si>
    <t>Actas de Comité</t>
  </si>
  <si>
    <t>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t>
  </si>
  <si>
    <t>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t>
  </si>
  <si>
    <t>* Desconocimiento de la normatividad vigente que reglamenta el Comité * Urgencia en el estudio, evaluación y/o decisión de temas competencia del Comité * Retraso en el agendamiento de temas para estudio del Comité</t>
  </si>
  <si>
    <t>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</si>
  <si>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DIRECCIONAMIENTO ESTRATÉGICO</t>
  </si>
  <si>
    <t>pbuitrag</t>
  </si>
  <si>
    <t>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</si>
  <si>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Modificar y actualizar, según las normas vigentes aplicables, la reglamentación del Comité de Gerencia (Acuerdo de reglamento del comité).</t>
  </si>
  <si>
    <t>Acuerdo de reglamento del comité.</t>
  </si>
  <si>
    <t>El día 19 de febrero 2021, se expide el acuerdo No. 297 ¿Por el cual se crea el Comité de Gerencia e Institucional de Coordinación de Control Interno de ENTerritorio, dando cumplimiento a la acción No. 395 del presente Plan de Mejoramiento.</t>
  </si>
  <si>
    <t>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t>
  </si>
  <si>
    <t>mpanquev</t>
  </si>
  <si>
    <t>ocuesta</t>
  </si>
  <si>
    <t>Avance %</t>
  </si>
  <si>
    <t>Avance por peso</t>
  </si>
  <si>
    <t>LA ACCIÓN NO HA SIDO FORMULADA EN EL GRC</t>
  </si>
  <si>
    <t>Deficiente seguimiento al ejercicio funcional a cargo de los Secretarios de Comités</t>
  </si>
  <si>
    <t>A75 Efectividad SAR</t>
  </si>
  <si>
    <t>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</si>
  <si>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Deficiencias en el ejercicio de la supervisión de Enterritorio que afecta la cobertura integral y oportuna de garantías en la contratación derivada</t>
  </si>
  <si>
    <t>Desarrollar mesas de trabajo con la Subgerencia Financiera con el fin de analizar la implementación de un sistema de costeo para controles y planes de tratamiento.</t>
  </si>
  <si>
    <t>sistema de costeo</t>
  </si>
  <si>
    <t>Adquisición / implementación de controles automáticos</t>
  </si>
  <si>
    <t>Realizar revisión y análisis de grado de ejecución de Controles por proceso.</t>
  </si>
  <si>
    <t>Controles</t>
  </si>
  <si>
    <t>Efectuar recomendaciones para la automatización de controles en los procesos.</t>
  </si>
  <si>
    <t>Capacitación y socialización de los reportes de Eventos Express.</t>
  </si>
  <si>
    <t>Revisar la posibildad de la creación del formulario de Reporte de evento Express en intranet para todos los colaboradores.</t>
  </si>
  <si>
    <t>formulario</t>
  </si>
  <si>
    <t>Crear formulario Express de reportes de eventos de RO (FORMS Share point) con los campos mínimos requeridos para el reportante, los campos adicionales deben ser diligenciados por Gestores de Riesgos y gestionados por la URO.</t>
  </si>
  <si>
    <t>Actualizar los perfiles de riesgos de los proyectos trimestralmente con base en la información entregada por la Subgerencia de Desarrollo de Proyectos y Estructuración de Proyectos referente a las variaciones en los perfiles de riesgos vigentes.</t>
  </si>
  <si>
    <t>perfiles de riesgo</t>
  </si>
  <si>
    <t>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t>
  </si>
  <si>
    <t>Alta dependencia de controles manuales en los procesos</t>
  </si>
  <si>
    <t>controles</t>
  </si>
  <si>
    <t>Baja cobertura de los seguros para la administración del SARFC en la contratación derivada</t>
  </si>
  <si>
    <t>Realizar revisión y análisis de grado de ejecución de Controles por proceso</t>
  </si>
  <si>
    <t>revisión y análisis</t>
  </si>
  <si>
    <t>capacitación</t>
  </si>
  <si>
    <t>Crear formulario Express de reportes de eventos de RO (FORMS Share point) con los campos mínimos requeridos para el reportante, los campos adicionales deben ser diligenciados por Gestores de Riesgos y gestionados por la URO para el SARFC.</t>
  </si>
  <si>
    <t>Desarrollar mesas de trabajo con la Subgerencia Financiera con el fin de analizar la implementación de un sistema de costeo para controles y planes de tratamiento para el Riesgo de Fraude y Corrupción.</t>
  </si>
  <si>
    <t>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t>
  </si>
  <si>
    <t>Ausencia de un sistema de costeo para la gestión y administración del SARO</t>
  </si>
  <si>
    <t>Desarrollar mesas de trabajo con la Subgerencia Financiera con el fin de analizar la implementación de un sistema de costeo para controles y planes de tratamiento para el SARSICN</t>
  </si>
  <si>
    <t>sistema de costeo de controles</t>
  </si>
  <si>
    <t>Desconocimiento del sistema SARSICN, mecanismos o herramienta para reportar eventos de seguridad por parte de los lideres del proceso</t>
  </si>
  <si>
    <t>Efectuar Capacitaciones con el fin de socializar el procedimiento de gestión de incidentes de SI, el cual contiene las actividades relacionadas con el reporte de eventos para el Plan de Contiuidad del Negocio y Seguridad de la Información.</t>
  </si>
  <si>
    <t>Capaccitación</t>
  </si>
  <si>
    <t>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t>
  </si>
  <si>
    <t>Falta de herramientas para identificar ocurrencia de riesgos y reporte en tiempo real</t>
  </si>
  <si>
    <t>Falta de ejecución de procesos de calibración de modelos prospectivos</t>
  </si>
  <si>
    <t>Crear formulario Express de reportes de eventos de RO (FORMS Share point) con los campos mínimos requeridos para el reportante, los campos adicionales deben ser diligenciados por Gestores de Riesgos y gestionados por la URO para el SARC.</t>
  </si>
  <si>
    <t>Formulario</t>
  </si>
  <si>
    <t>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t>
  </si>
  <si>
    <t>Nivel de analítica enfocado a niveles básico e intermedio</t>
  </si>
  <si>
    <t>Implementar las metodologías según el análisis de aplicabilidad anterior.</t>
  </si>
  <si>
    <t>metodología</t>
  </si>
  <si>
    <t>Altos costos asociados a la Adquisición / implementación de controles automáticos</t>
  </si>
  <si>
    <t>Realizar revisión y análisis de grado de ejecución de Controles para el proceso de Gestión del Riesgo.</t>
  </si>
  <si>
    <t>revisión y análisis de controles</t>
  </si>
  <si>
    <t>Efectuar análisis para la aplicabilidad de nuevas metodologías según lo definido como Técnica que podría aplicar, de acuerdo con el instrumento DIER-7 para el SARL.</t>
  </si>
  <si>
    <t>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t>
  </si>
  <si>
    <t>Deficiencias en el ejercicio de análisis e implementación de nuevas técnicas para la identificación y evaluación de riesgos</t>
  </si>
  <si>
    <t>Altos costos asociados a la Adquisición / implementacion de controles automáticos</t>
  </si>
  <si>
    <t>Plan de Acción de Controles A. Realizar revisión y análisis de grado de ejecución de Controles para el proceso de Gestión del Riesgo.</t>
  </si>
  <si>
    <t>Plan de Acción Analisis de Aplicabilidad Nuevas Metodologías Efectuar análisis para la aplicabilidad de nuevas metodologías según lo definido como Técnica que podría aplicar, de acuerdo con el instrumento DIER-7. para el SARM.</t>
  </si>
  <si>
    <t>Metodologías</t>
  </si>
  <si>
    <t>Se adjunta el acta de recibo y entrega de bienes proyecto FONSECON. CIC PEREIRA</t>
  </si>
  <si>
    <t>Se remiten 10 actas de liquidación de acuerdo con el diagnóstico presentado.</t>
  </si>
  <si>
    <t>Se remiten las comunicaciones que se relacionan a continuación: 20212700077001 del 27 de abril de 2021 20212700084261 del 10 de mayo de 2021 20212700114501 del 08 de junio de 2021</t>
  </si>
  <si>
    <t>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t>
  </si>
  <si>
    <t>Se verificó los soportes compartidos por TI en la ruta https://fonade-my.sharepoint.com/:f:/g/personal/areatic_enterritorio_gov_co/Et53HJmQJ4hEmibJ5ete6AkBGvH5d9wdtNSqltnAYwB9-w?e=7wx3bx
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t>
  </si>
  <si>
    <t>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t>
  </si>
  <si>
    <t>Se verificó los soportes compartidos por TI en la ruta https://fonade-my.sharepoint.com/:f:/g/personal/areatic_enterritorio_gov_co/Et53HJmQJ4hEmibJ5ete6AkBGvH5d9wdtNSqltnAYwB9-w?e=7wx3bx 
Contrato 2019868 F-GG 18 acta de aprobación del personal del 20/10/2020
Certificado personal 20/10/2020 ( obligación 22 y numeral 2.3), 2019825 F-GG 18 acta de aprobación del personal del 20/10/2020
carpeta: contratación/ 2019825/legalización/acta certificación del personal (numeral 2.3) y cto 20171239 F-GG-18  acta de aprobación personal, suscrita el 17/11/2020 (numeral 2.3).</t>
  </si>
  <si>
    <t>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PROFESIONALES Y/O APOYO A LA GESTIÓN, CLÁUSULA DÉCIMA SÉPTIMA. - CONFIDENCIALIDAD E INFORMACIÓN.</t>
  </si>
  <si>
    <t xml:space="preserve">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t>
  </si>
  <si>
    <t>Se observan los comparativos entre las actas de recibo parcial FMI043 y los apu contractuales y los no previstos de cinco contratos: San Antonio Giron el Cisco Sabanalarga y combita-uspec</t>
  </si>
  <si>
    <t xml:space="preserve">Pendiente por cargar soportes de cumplimiento por parte del responsable en GRC, una vez se habiliten las acciones para reportar en el aplicativo </t>
  </si>
  <si>
    <t>Pendiente actualizar en el GRC la fecha fin de la actividad</t>
  </si>
  <si>
    <t>Despues de la reunion   con la Gerencia para la revisión final y posterior envío al cliente, El informe de gestión No. 16  se radico al cliente el 29 de enero 2021.</t>
  </si>
  <si>
    <t xml:space="preserve">
Se reportan las actas donde se evidencia el  seguimiento a los compromisos establecidos.</t>
  </si>
  <si>
    <t xml:space="preserve">
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t>
  </si>
  <si>
    <t>Pendiente cargue de soportes GRC, se solicitó ampliar fecha por base</t>
  </si>
  <si>
    <t>Pendiente cargue de soportes GRC</t>
  </si>
  <si>
    <t>Reporta Memorando 20213100024583 del 5 de febrero de 2021 Programación Sesiones Comité vigencia 2021</t>
  </si>
  <si>
    <r>
      <t xml:space="preserve">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t>
    </r>
    <r>
      <rPr>
        <b/>
        <sz val="11"/>
        <color theme="1"/>
        <rFont val="Calibri"/>
        <family val="2"/>
        <scheme val="minor"/>
      </rPr>
      <t>Evidencia: Perfil de Riesgo SARLAFT IV- (1)</t>
    </r>
  </si>
  <si>
    <r>
      <t xml:space="preserve">El Grupo de Cumplimiento generó el reporte de personas con patrimonio negativo como un criterio de consistencia en el informe de calidad. 
Como evidencia en el informe de calidad correspondiente al primer semestre de 2021 se relaciona el conteo en la página 30, se acompaña el archivo denominado: "20210330 Evaluacion QD Primer trimestre SARLAFT" </t>
    </r>
    <r>
      <rPr>
        <b/>
        <sz val="11"/>
        <color theme="1"/>
        <rFont val="Calibri"/>
        <family val="2"/>
        <scheme val="minor"/>
      </rPr>
      <t xml:space="preserve">
Evidencia: 20210330 Evaluacion QD Primer trimestre SARLAFT (1)</t>
    </r>
  </si>
  <si>
    <r>
      <rPr>
        <sz val="11"/>
        <color theme="1"/>
        <rFont val="Calibri"/>
        <family val="2"/>
        <scheme val="minor"/>
      </rPr>
      <t xml:space="preserve">El Grupo de Cumplimiento capacitó en Análisis Financiero a los colaboradores de la entidad que realizan la verificación y análisis del formato de vinculación. 
Como evidencia se remite el correo electrónico originado en el Grupo de Talento Humano en el que se reporta el listado de los colaboradores capacitados, corresponde al archivo denominado: "Listado Analisis financiero"
</t>
    </r>
    <r>
      <rPr>
        <b/>
        <sz val="11"/>
        <color theme="1"/>
        <rFont val="Calibri"/>
        <family val="2"/>
        <scheme val="minor"/>
      </rPr>
      <t xml:space="preserve">
Evidencia: Listado INTRODUCCIÓN ANÁLISIS FINANCIERO 18 DE MAYO</t>
    </r>
  </si>
  <si>
    <r>
      <rPr>
        <sz val="11"/>
        <color theme="1"/>
        <rFont val="Calibri"/>
        <family val="2"/>
        <scheme val="minor"/>
      </rPr>
      <t>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"4. Resultados..." incluye persona natural y jurídica de contratación derivada y de funcionamiento</t>
    </r>
    <r>
      <rPr>
        <b/>
        <sz val="11"/>
        <color theme="1"/>
        <rFont val="Calibri"/>
        <family val="2"/>
        <scheme val="minor"/>
      </rPr>
      <t xml:space="preserve">
Evidencias:
* 4. Resultado PJ-DERIVADOS 2020-II (2)
* 4. Resultado PJ-FUNCIONAMIENTO 2020-II (2)
* 4. Resultado PN-DERIVADOS 2020-II (2)
* 4. Resultado PN-FUNCIONAMIENTO 2020-II (2)</t>
    </r>
  </si>
  <si>
    <t>Se verificó los soportes compartidos por TI en la ruta https://fonade-my.sharepoint.com/:f:/g/personal/areatic_enterritorio_gov_co/Et53HJmQJ4hEmibJ5ete6AkBGvH5d9wdtNSqltnAYwB9-w?e=7wx3bx 
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
carpeta: contratación/ 2020536/legalización/ UPS acta certificación del personal (obligación 10), 2018882 Radicado QTECH 20204300346552 polizas impresoras- suramericana (obligación 14)</t>
  </si>
  <si>
    <t>Falta cambiar el verificador</t>
  </si>
  <si>
    <t>A78 Sistemas fotovoltaicos</t>
  </si>
  <si>
    <t>A79 Intradomiciliarias 2021</t>
  </si>
  <si>
    <t>Se realiza presentación de las 33 Tablas de Retención Documental ante el Comité Institucional de Gestión y Desempeño CIGD - por lo que se adjunta acta No 42 del 30 de junio de 2021 en donde se aprueban.</t>
  </si>
  <si>
    <t>Con el fin de que las TRD sean actualizadas y conforme a la estructura actual de la entidad, se elaboraron 33 TRD de los grupos de la entidad, por lo que se adjunta 20 por tema de peso el repositorio no permitió el cargue de los demás, por lo anterior se comparte un link de consulta para su respectiva verificación: https://fonade-my.sharepoint.com/:f:/g/personal/areaserviciosadminist_enterritorio_gov_co/EvSv07QHdFRMgc6uMyX6yfsB1OAS7Eu37BZlgLN0zmOm_Q?e=DKfYY0</t>
  </si>
  <si>
    <t>Se adjunta memorando de radicación para Evaluación y convalidación ante el Archivo General de la Nación - AGN las TRD diseñadas con fecha del 22 de julio y el soporte de radicado emitido por el AGN con fecha del 23 de julio.</t>
  </si>
  <si>
    <t>A80 Interventorías y consultorías 2020-2021</t>
  </si>
  <si>
    <t>A76 Proyectos INPEC</t>
  </si>
  <si>
    <t>A77 Subsidios VIP y VIS</t>
  </si>
  <si>
    <t xml:space="preserve">Observación No. 1.   Incumplimiento de personal mínimo requerido contrato 2200603 
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Este incumplimiento ha sido señalado por la interventoría en dos comunicaciones dirigidas al contratista con copia a la aseguradora y a la Gerencia del convenio
</t>
  </si>
  <si>
    <t xml:space="preserve">Observación No. 1.   Incumplimiento de personal mínimo requerido contrato 2200603 
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Este incumplimiento ha sido señalado por la interventoría en dos comunicaciones dirigidas al contratista con copia a la aseguradora y a la Gerencia del convenio
</t>
  </si>
  <si>
    <t>accion correctiva</t>
  </si>
  <si>
    <t>* Imprecisiones en la información aportada por el cliente (referida a las áreas de los establecimientos - mayor permanencia del personal del contratista)
*Metodología no apropiada para la ejecución  de la consultoría
*Omisión del consultor a los requerimientos del interventor 
* Los directores de los establecimientos no permitían el ingreso de más de 8 profesionales</t>
  </si>
  <si>
    <t>memorando</t>
  </si>
  <si>
    <t xml:space="preserve">Observación No. 2.  Inadecuado ejercicio de la supervisión del contrato 2200603 
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
</t>
  </si>
  <si>
    <t xml:space="preserve">Observación No. 3 Solicitud al cliente en contravía de los términos contractuales
Transcurrido el 92% del plazo de ejecución del contrato de consultoría No.2200603  e interventoría No.2200628, la Gerencia de convenio, Contratista e interventoría solicitan al cliente evaluar alternativas de modificación del contrato de consultoría  (adición, prórroga o reducción del alcance) y del contrato de interventoría (adición y prórroga) con soporte  en diferencias encontradas en las áreas construidas (en m²) de los establecimientos a diagnosticar, aspecto que no fue la variable base utilizada para estructurar el alcance físico y presupuestal del contrato de consultoría, ni óbice para la ejecución según lo especificado en los términos contractuales
</t>
  </si>
  <si>
    <t xml:space="preserve">Observación No.4   Factor multiplicador del contrato 2200603 sin soporte de ejecución y verificación 
Para el personal vinculado por el consultor  durante los 10 meses de  ejecución del contrato 2200603  no hay soporte del gasto de todos los componentes del costo tenidos en cuenta para determinar el factor multiplicador (salario básico, prestaciones sociales, costos indirectos y honorarios), ni de la verificación realizada por la interventoría (2200628) de esta obligación del consultor, lo que hubiera implicado para este periodo  realizar una disminución en el porcentaje correspondiente a las variables no aplicadas del factor multiplicador.
</t>
  </si>
  <si>
    <t xml:space="preserve">Observación No. 5 Cierre y pago de etapa 1 del contrato 2181135  sin el lleno de los requisitos
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t>
  </si>
  <si>
    <t xml:space="preserve">Observación No. 5 Cierre y pago de etapa 1 del contrato 2181135  sin el lleno de los requisitos
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t>
  </si>
  <si>
    <t xml:space="preserve">Observación No. 6 Títulos de propiedad de lotes no verificados para un contrato
El contrato de Interventoría N°2180866 que supervisa el contrato de obra N° 2191679 no revisó, verificó y/o estudió los títulos de propiedad de dos lotes en los que se desarrolla el proyecto que no pertenecen a la USPEC y sobre estos se diseñó y proyectó obras de contención. Como entregable de la etapa 1 de verificación en octubre de 2019 se recibieron los diseños y estudios técnicos para el respectivo muro, no obstante, en visita a la obra realizada por el auditor el 19 de mayo de 2021 se verifica que ni el contratista ni la USPEC han realizado la gestión de los permisos requeridos ante el propietario privado del lote.
</t>
  </si>
  <si>
    <t xml:space="preserve">Observación No.7  Cuatro Ítems no previstos aprobados con inconsistencias 
De los 38 ítems no previstos validados y aprobados por la interventoría (contrato N° 2180866) para contrato de obra N°2191679, los siguientes  tres presentan inconsistencias en su descripción y alcance que afectan el control y validación posterior para su ejecución y pago:  047 ($453,249,198) , 051 ($655,452,000) y 060 ($43,176,681), que comprometen para su ejecución $1.470.487.300 AIU e IVA sobre la U- utilidad Incluido, y uno (INP 008) presenta duplicidad en su aprobación, así:
NP.047, NP.060 y NP.051: La descripción del ítem no define el alcance de la actividad y no desglosa los materiales necesarios
NP.008: Aprobación del precio del NP por $73.500 en el memorando N°20205100093483 del 3 de julio de 2020 y en el acta de reunión interna N°1 del 21 de septiembre de 2020 sin radicado se aprueba el mismo ítem no previsto por $87,414, en la cual también el área de planeación contractual confirma los valores de los ítems NO previstos al 100% para el contrato de Bucaramanga establecidos en el memorando mencionado. En el acta de recibo parcial No.4 (1 al 30 abril 2021) registra $87.414
NP.047: Incluye  variables que no corresponden con el desarrollo de actividad 
</t>
  </si>
  <si>
    <r>
      <t xml:space="preserve">Observación No.8 Incumplimiento obligación de interventoría para dos contratos 
Durante las visitas  de auditoría a obras en ejecución de establecimientos penitenciarios y carcelarios , las interventorías no disponían en medio físico o magnético en el sitio de obra  los siguientes documentos solicitados.
</t>
    </r>
    <r>
      <rPr>
        <sz val="9"/>
        <color rgb="FFFF0000"/>
        <rFont val="Calibri"/>
        <family val="2"/>
        <scheme val="minor"/>
      </rPr>
      <t>Bellavista- interventoría N° 2190875</t>
    </r>
    <r>
      <rPr>
        <sz val="9"/>
        <color theme="1"/>
        <rFont val="Calibri"/>
        <family val="2"/>
        <scheme val="minor"/>
      </rPr>
      <t xml:space="preserve">: visita del 20 de mayo 2021
* formatos de evaluación de proveedores - F-GG-17  
* verificación de títulos de predios, 
</t>
    </r>
    <r>
      <rPr>
        <sz val="9"/>
        <color rgb="FFFF0000"/>
        <rFont val="Calibri"/>
        <family val="2"/>
        <scheme val="minor"/>
      </rPr>
      <t>JP BUCARAMANGA - interventoría N°2180866</t>
    </r>
    <r>
      <rPr>
        <sz val="9"/>
        <color theme="1"/>
        <rFont val="Calibri"/>
        <family val="2"/>
        <scheme val="minor"/>
      </rPr>
      <t xml:space="preserve"> : visita del 19  de mayo 2021
* planos actualizados
* ítems no previstos y programación de obra vigente
</t>
    </r>
  </si>
  <si>
    <r>
      <t xml:space="preserve">Observación No.8 Incumplimiento obligación de interventoría para dos contratos 
Durante las visitas  de auditoría a obras en ejecución de establecimientos penitenciarios y carcelarios , las interventorías no disponían en medio físico o magnético en el sitio de obra  los siguientes documentos solicitados.
</t>
    </r>
    <r>
      <rPr>
        <sz val="9"/>
        <color rgb="FFFF0000"/>
        <rFont val="Calibri"/>
        <family val="2"/>
        <scheme val="minor"/>
      </rPr>
      <t>Bellavista- interventoría N° 2190875</t>
    </r>
    <r>
      <rPr>
        <sz val="9"/>
        <color theme="1"/>
        <rFont val="Calibri"/>
        <family val="2"/>
        <scheme val="minor"/>
      </rPr>
      <t xml:space="preserve">: visita del 20 de mayo 2021
* formatos de evaluación de proveedores - F-GG-17  
* verificación de títulos de predios, 
JP BUCARAMANGA - interventoría N°2180866 : visita del 19  de mayo 2021
* planos actualizados
* ítems no previstos y programación de obra vigente
</t>
    </r>
  </si>
  <si>
    <t>Realizar los trámites de novedad contractual de redución de alcance y prorroga.</t>
  </si>
  <si>
    <t>Suscripción de la novedad contractual</t>
  </si>
  <si>
    <t xml:space="preserve">Remitir el informe suministrado por la interventoría en donde se evidencie el control del factor multiplicador, incluyendo los costos asociados como pago da salario, seguridad social, costos indirectos por cada uno de los profesionales que hacen parte de los HITOS contractuales </t>
  </si>
  <si>
    <t>Informe</t>
  </si>
  <si>
    <t xml:space="preserve">Memorando
</t>
  </si>
  <si>
    <t>Entrega F-GG-33 acta de mayores y menores cantidades e ítems no previstos para el contrato de obra 2181135</t>
  </si>
  <si>
    <t>F-GG-33</t>
  </si>
  <si>
    <t>Realizar un acta de socialización (suscrita por interventoría, contratista de obra y propietario del lote privado), mediante la cual se aclarará que el alcance a intervenir para la estabilización del talud no sera objeto de intervención sobre el lote privado.</t>
  </si>
  <si>
    <t>Acta de socialización</t>
  </si>
  <si>
    <r>
      <t xml:space="preserve">Realizar reunion entre contratista, interventor y supervisor en la que quede registrado en un acta:
</t>
    </r>
    <r>
      <rPr>
        <b/>
        <sz val="9"/>
        <color theme="1"/>
        <rFont val="Calibri"/>
        <family val="2"/>
        <scheme val="minor"/>
      </rPr>
      <t>El detalle del NP060</t>
    </r>
    <r>
      <rPr>
        <sz val="9"/>
        <color theme="1"/>
        <rFont val="Calibri"/>
        <family val="2"/>
        <scheme val="minor"/>
      </rPr>
      <t xml:space="preserve"> epecificamente menciaonando el sitio de disposición de escombros aprobado por la autoridad ambiental y anexando soportes
</t>
    </r>
    <r>
      <rPr>
        <b/>
        <sz val="9"/>
        <color theme="1"/>
        <rFont val="Calibri"/>
        <family val="2"/>
        <scheme val="minor"/>
      </rPr>
      <t>El detalle del NP047</t>
    </r>
    <r>
      <rPr>
        <sz val="9"/>
        <color theme="1"/>
        <rFont val="Calibri"/>
        <family val="2"/>
        <scheme val="minor"/>
      </rPr>
      <t xml:space="preserve"> ampliar la descripción del alcance del ítem, especificando el calibre de la lámina de acero y aclarar la actividad del trasiego de escombros.
</t>
    </r>
    <r>
      <rPr>
        <b/>
        <sz val="9"/>
        <color theme="1"/>
        <rFont val="Calibri"/>
        <family val="2"/>
        <scheme val="minor"/>
      </rPr>
      <t xml:space="preserve">Del NP051 </t>
    </r>
    <r>
      <rPr>
        <sz val="9"/>
        <color theme="1"/>
        <rFont val="Calibri"/>
        <family val="2"/>
        <scheme val="minor"/>
      </rPr>
      <t xml:space="preserve">ampliar el detalle de cada una de las variables de equipo, materiales y mano de obra.
</t>
    </r>
  </si>
  <si>
    <t>ACTA DE REUNION SUSCRITA POR LAS TRES PARTES</t>
  </si>
  <si>
    <t xml:space="preserve">Requerir a las interventorias  contratos 2190875 y 2180866 mediante oficio realizando un llamado de atención con el fin de disponer de la  totalidad de la documentación requerida en el sitio de obra segun lo establecido en el manual de supervisión e intervetoria.
</t>
  </si>
  <si>
    <t>oficio</t>
  </si>
  <si>
    <t xml:space="preserve">Contrato No. 2180866: Requerir  a las interventorías incluir un anexo al informe semanal con el registro fotográfico que evidencie la impresión física en la  obra de los documentos y toda la información requerida para el seguimiento en tiempo real </t>
  </si>
  <si>
    <t>Informe semanal con anexo</t>
  </si>
  <si>
    <t>Se remiten los siguientes oficios:
2190875 20212700143631: 26/07/2021 enviado a la interventoria de  BELLAVISTA –MEDELLÍN (PABELLÓN 2).
2180866: 20212700146891:30/07/2021 enviado a la interventoria CONSORCIO BYD 2017</t>
  </si>
  <si>
    <t>accion preventiva</t>
  </si>
  <si>
    <t xml:space="preserve">* Alternativas de solución concertadas entre la supervisión, interventoría y consultor fuera de los términos contractuales 
* Posible desconocimiento de la  supervisión de las instancias y procedimientos internos para el trámite del incumplimiento detectado.
* Elaboración de propuestas de plan de choque y planes de acción </t>
  </si>
  <si>
    <t xml:space="preserve">
*Asociar  las áreas mencionadas de carácter informativo como meta física del proyecto
*Deficiencia en la planificación de la información del proceso contractual
*Falta de revisión de la información contenida en los documentos precontractuales por parte del oferente, de la interventoría y supervisión 
*Planes de choque por parte del consultor inefectivos
</t>
  </si>
  <si>
    <t xml:space="preserve">*Generar ahorros en la contratación por parte del consultor
*Interpretación parcializada o sesgada de los términos del contrato objeto de interventoría
</t>
  </si>
  <si>
    <t>*Demoras internas en el trámite de los  56 ítems no previstos identificados por el contratista en la etapa1
*Posible desactualización del valor de los insumos para fijar los precios de las actividades de los proyectos.
* Cambio de Interventoría durante la ejecución de obra</t>
  </si>
  <si>
    <t>*Falta de revisión de los documentos de los predios por parte del contratista e interventor
* El cliente no entregó de licencias y permisos al inicio.</t>
  </si>
  <si>
    <t xml:space="preserve">
*Falta de Revisión detallada de la  aprobación de INP por parte del interventor y grupo responsable de ENTerritorio
*Posible colusión entre contratista e interventor </t>
  </si>
  <si>
    <t xml:space="preserve">*El interventor se apoya en el sitio de obra en los documentos de trabajo del contratista
*Debilidades en el seguimiento por parte del supervisor y la gerencia del convenio 
</t>
  </si>
  <si>
    <t>Evaluar la situación presentada y determinar si es o no procedente el trámite de incumplimiento para el contratista.</t>
  </si>
  <si>
    <r>
      <t>Se adjunta acta F-FF-04 de vecindad del</t>
    </r>
    <r>
      <rPr>
        <sz val="11"/>
        <color theme="1"/>
        <rFont val="Calibri"/>
        <family val="2"/>
        <scheme val="minor"/>
      </rPr>
      <t xml:space="preserve"> 09/06/2021 </t>
    </r>
    <r>
      <rPr>
        <sz val="11"/>
        <color rgb="FF000000"/>
        <rFont val="Calibri"/>
        <family val="2"/>
        <scheme val="minor"/>
      </rPr>
      <t>suscrita por el interventor, contratista de obra y el propietario del lote privado, donde se observa el plano de intervención de la obra y registro fotográfico y se visualiza el lindero del predio del lote privado el cual no será afectado por la obra.</t>
    </r>
  </si>
  <si>
    <t>Se adjunta acta de mayores y menores cantidades e items no previstos, oficio con radicado No. 20204300155252  14 de mayo de 2020 y desembolso acta No. 1</t>
  </si>
  <si>
    <t>Reporte en el GRC</t>
  </si>
  <si>
    <t>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t>
  </si>
  <si>
    <t>Acción detectiva</t>
  </si>
  <si>
    <t>Falta de control y seguimiento por parte de la interventoría y supervisión a los requisitos del proyecto</t>
  </si>
  <si>
    <t>Enviar mediante oficio al contratista de interventoria recordardo que los formatos del programa intradomiciliaras solo podran ser suscritos por el propietario o poseedor de la vivienda</t>
  </si>
  <si>
    <t>oficio al contratista de interventoria</t>
  </si>
  <si>
    <t>Solicitar mediante oficio al cliente (Ministerio de Vivienda, Cuidad y Territorio) pronunciamiento frente a la viabilidad de suscripcion de los formatos PCI por parte del conyuge y hasta el segundo grado de consanguinidad.</t>
  </si>
  <si>
    <t>Oficio al ministerio</t>
  </si>
  <si>
    <t>Para 3 proyectos se generaron 88 PQR, de las cuales 4 presentan incumplimiento en el plazo de respuesta entre 5 y 26 días hábiles: Maria la baja 1 y Atrato 3, y para Astrea una con el codigo C104 no registra fecha de cierre</t>
  </si>
  <si>
    <t xml:space="preserve">
Alto volumen de solicitudes en el marco de los proyectos
Falta de control y seguimiento por parte de la interventoría y supervisión a los requisitos del proyecto
Cierre de alcaldias por emergencia sanitaria </t>
  </si>
  <si>
    <t>Seguimiento por parte de la supervision del contrato en los comites tecnicos y/o de seguimiento a los PQRS radicados y las respuestas de los mismos</t>
  </si>
  <si>
    <t>Actas de comité tecnico y/o listas de asistencia</t>
  </si>
  <si>
    <t>Enviar oficio al contratista de interventoria recordardo los tiempos de respuestas que se tienen establecidos para las PQRS interpuestas producto del proyecto.</t>
  </si>
  <si>
    <t>Oficio al contratista de interventoria</t>
  </si>
  <si>
    <t>La aprobación del cambio de residente de obra para el contrato de obra Tadó (2200813) se llevo cabo el 18 de octubre 2020 (según radicado No.20204300328982 del 21102020) y se encuentran firmados tres formatos PCI014 acta de recibo de satisfacción con fechas anteriores 24092020, 07102020 y 15102020</t>
  </si>
  <si>
    <t>Demora de la interventoría en la aprobación de cambio de personal</t>
  </si>
  <si>
    <t>Enviar mediante oficio al contratista de interventoria recordando que los formatos del programa de conexiones intradomiciliaras solo podran ser suscritos por el personal aprobado y contratado.</t>
  </si>
  <si>
    <t>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t>
  </si>
  <si>
    <t>Alto volumen de formatos PCI a diligenciar por parte del contratista
Falta de conocimiento de los requisitos de diligenciamiento de los formatos PCI por parte del contratista, interventor y supervisor</t>
  </si>
  <si>
    <t>Implementar el FORMATO PCI011 Ajuste al Diagnostico inicial programa de conexiones intradomiciliarias ajustado, en los proyectos derivados del programa de conexiones intradomiciliarias. (Cuando Estos apliquen)</t>
  </si>
  <si>
    <t>Formato Diligencia por los Contratistas</t>
  </si>
  <si>
    <t>Socializar mediante correo electronico, oficio externo y/o mesa de trabajo el FORMATO PCI011 Ajuste al Diagnostico inicial programa de conexiones intradomiciliarias ajustado con los contratistas interventoria y supervision del proyecto.</t>
  </si>
  <si>
    <t>Correo electronico, oficio externo y/o mesa de trabajo a las 2 interventorías y el cliente.</t>
  </si>
  <si>
    <t>Modificar el FORMATO PCI011 Ajuste al Diagnostico inicial programa de conexiones intradomiciliarias, donde se estandarizaran las razones tecnicas que sustentan las modificacion del presupuesto inicial y se incluira la informacion comparativa de las cantidades iniciales frente a las cantidades actualizadas.</t>
  </si>
  <si>
    <t>formato ajustado</t>
  </si>
  <si>
    <t>Observación No 1  Incumplimiento de la vigencia de los amparos de calidad del servicio y cumplimiento
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t>
  </si>
  <si>
    <t>PREVENTIVA</t>
  </si>
  <si>
    <t xml:space="preserve">·     Inconsistencias  en la validación y aprobación de pólizas frente a lo requerido en el esquema de garantías. </t>
  </si>
  <si>
    <t>PROCEDIMIENTO</t>
  </si>
  <si>
    <t>avillada</t>
  </si>
  <si>
    <t xml:space="preserve">Socializar el procedimiento para la aprobación de las garantías, que permita realizar previa aprobación en SECOP II la validación,  garantizando el cumplimiento de los requisitos establecidos en el esquema de garantías. </t>
  </si>
  <si>
    <t>Elaborar y publicar un procedimiento para la aprobación de las garantías, que permita realizar previa aprobación en SECOP II la validación,  garantizando el cumplimiento de los requisitos establecidos en el esquema de garantías.</t>
  </si>
  <si>
    <t>Lista de Asistencia teams</t>
  </si>
  <si>
    <t>• Desconocimiento por parte del responsable de la validación y aprobación de pólizas.
•Omisión o fallas en la verificación del total de los requisitos de las garantías por parte del responsable de aprobación.</t>
  </si>
  <si>
    <t>Solicitar  a los contratista de interventoría realizar la ampliación de la vigencia del amparo de calidad del servicio, cumplimiento y salarios para los contratos relacionados en la observación.</t>
  </si>
  <si>
    <t>Pólizas actualizadas</t>
  </si>
  <si>
    <t>Observación No 2  Incumplimiento de requisitos de experiencia general y/o especifica del personal mínimo requerido aprobados por el supervisor en 3 contratos
Para el requisito de experiencia general en el contrato N° 2200455,  la hoja de vida del cargo de cadenero aprobada por el supervisor no cumple con el tiempo requerido (1 año)
Para los requisitos de experiencia especifica del personal mínimo requerido, validados y aprobados por el supervisor en los contratos:
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
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t>
  </si>
  <si>
    <t>CORRECTIVA</t>
  </si>
  <si>
    <t>• Fallas en la verificación los perfiles requeridos por parte del responsable de aprobación.</t>
  </si>
  <si>
    <t>Socializar con los supervisores las observaciones presentadas en la auditoria y estableder lineamientos claros para revisar y aprobar hojas de vida de interventorias y de contratista de obra.</t>
  </si>
  <si>
    <t xml:space="preserve"> Incluir junto con la aprobación de hojas de vida una lista de verificación de requisitos establecidos en el documento de caracterizaciónrización ( lestudios previos) y el términos y condiciones (Reglas de participación)</t>
  </si>
  <si>
    <t xml:space="preserve">Acta de aprobación de personal y lista de verificación de requisitos </t>
  </si>
  <si>
    <t xml:space="preserve">Observación No. 3. Inconsistencias en formatos de planificación de personal para contratos de interventoría.
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
</t>
  </si>
  <si>
    <t>•Limitación de la herramienta con la que se elaboran las plantillas de costeo del factor multiplicador
•No hubo revisión integral de los ajustes requeridos durante los procesos de selección</t>
  </si>
  <si>
    <t>Sensibilizar a los profesionales Técnicos del Grupo de Planeación contractual en el manejo de la herramienta del factor multiplicador con la que se realizan  los costeos para obras, interventorías y consultoríoas</t>
  </si>
  <si>
    <t>Desarrollar  con el Grupo de Planeación Contractual un instructivo para el buen uso de la herramienta del factor multuplicador con la que se realizan los costeos para obras, interventorias y consultorías</t>
  </si>
  <si>
    <t>Instructivo</t>
  </si>
  <si>
    <t>Socializar con el Grupo de Planeación Contractual el instructivo para el buen uso de la herramienta del factor multuplicador con la que se realizan los costeos para obras, interventorias y consultorías</t>
  </si>
  <si>
    <t>observación No. 4 Inoportunidad en la recomendación de inicio de procesos sancionatorios por parte de la interventoría
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
Del contrato de interventoría N° 2210031 - Contrato de obra 2210019
1. Atraso en los informes ambientales de marzo, abril y mayo de 2021, no entregados con corte a 5 de agosto de 2021.
2. Atraso en la entrega de los informes mensuales SST 1 (marzo), 2 (abril) y 3 (mayo) los cuales fueron revisados en agosto de 2021
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
Del contrato de interventoría N° 2210032 - Contrato de obra 2210020
1. No ha entregado el Informe mensual 2 y 4 y el  Informe semanal 18
2. No se ha entregado el Informe detallado de actividades de Valledupar
3. Incumplimiento con el suministro de equipos de oficina y transporte
4. Diseños pendientes de entrega punto 001 – 003 – 005 - 007 soledad (Atlántico)
5. Entrega pendiente de formatos de visita de inspección con corte a 10 de agosto de 2021</t>
  </si>
  <si>
    <t>•Desconocimiento de los procedimientos sancionatorios de ENTerritorio por parte de la interventoría y la supervisión
•Deficiencias en la aplicación del control CTRGPPE018 Seguimiento a las obligaciones de la interventoría</t>
  </si>
  <si>
    <t>Solicitar  a  la interventoria plan de contingencia que de respuesta a las observaciones identificadas en la auditoria que contenga como minimo actividades y plazos para la entrega de la información y en caso de presentarse incumplimientos en la entrega de la información se iniciara el proceso de incumplimiento al que haya lugar.</t>
  </si>
  <si>
    <t>Oficio solicitud de información y plan de contingencia de la interventoria</t>
  </si>
  <si>
    <t>Remitir comunicación donde se socialice a interventoria los procedimientos sancionatorios de Enterritorio.</t>
  </si>
  <si>
    <t>Oficio</t>
  </si>
  <si>
    <t>Observación 5. 37 planos sin todas las firmas requeridas en 3 contratos
Los contratos de interventoría N° 2210030, 2210031 y 220032 recibieron de los contratistas de obra los planos de diseños producto de la etapa de apropiación, los cuales se han implementado en la ejecución de las obras sin tener la totalidad de las firmas por parte de responsables y de quienes aceptan los diseños, según se relaciona a continuación:
Al contrato N° 2210030 le falta el 12% de firmas en los planos de 21 puntos de obra (10 firmas)
Al contrato N° 2210031 le falta el 100% de firmas en los planos de 6 puntos de obra (24 firmas)
Al contrato N° 2210032 le falta el 64% de firmas en los planos de 26 puntos de obra (68 firmas)</t>
  </si>
  <si>
    <t>Reiterar a las interventorías y contratistas de obra la obligatoriedad de la firma de los planos en fase de apropiación por parte de los participantes de este proceso.</t>
  </si>
  <si>
    <t xml:space="preserve">Complejidad en la coordinación y logística en la consecución de las firmas. (factores como: Virtualidad, distancia, ausencia por COVID.)
Reprocesos en los ajustes de los diseños. </t>
  </si>
  <si>
    <t>Planos de los contratos 2210030, 2210031 y 2210032 debidamente firmados.</t>
  </si>
  <si>
    <t>Observación No. 6.   Inoportunidad en la entrega de informes finales y de Plan de Gestión Integral de obras (PGIO)
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t>
  </si>
  <si>
    <t xml:space="preserve">
• Inoportunidad en las validaciones de las actividades contenidas en el informe PGIO por parte de la interventoría. 
•Inoportunidad o errores en el suministro de información por parte del contratista de obra.</t>
  </si>
  <si>
    <t xml:space="preserve">Remitir a las interventorias que presenten demora en la entrega de los informes PGIO  o informes mensuales  mediante oficio llamado de atencion la entrega de informes pendientes, y se dara con una fecha perentoria.                                                                   </t>
  </si>
  <si>
    <t>Oficio de llamada de atención</t>
  </si>
  <si>
    <t>Incluir en el Manual de Supervisión e interventoria MMI-02 los requermientos preliminares del plan de Gestión Integral PGI junto con sus requisitos.</t>
  </si>
  <si>
    <t>ESTRUCTURACIÓN DE PROYECTOS</t>
  </si>
  <si>
    <t>pgamboa</t>
  </si>
  <si>
    <t>Falta de gestión de la consultoría 2020633 en el levantamiento y validación de la información del área de influencia del proyecto // Debilidades en el ejercicio de la supervisión para el contrato de consultoría 2020633</t>
  </si>
  <si>
    <t>Solicitar al consultor si dicho requisito aplicaba para el proyecto y la justificación que sustente el porque no se adelantó el trámite mencionado ante el Ministerio del Interior.</t>
  </si>
  <si>
    <t>Falta de control y seguimiento durante el trabajo de campo por parte de la consultoría // Debilidades en la validación y verificación por parte de la supervisión // Errores en la digitación de la base de usuarios.</t>
  </si>
  <si>
    <t>Realizar el balance de los usuarios cargados cumpliendo los parámetros establecidos para pago de los usuarios al consultor y realizar los ajustes correspondientes en las facturas tal y como se viene realizando. Requerimiento a las consultorías para ajuste de la información</t>
  </si>
  <si>
    <t>Informe que contenga el balance depurado por parte de la consultoría avalado por la supervisión de Enterritorio.</t>
  </si>
  <si>
    <t>Debilidades en las funciones seguimiento y control de la supervisión // Demoras en obtención de insumos de los consultores de los proyectos por parte de la Entidad Territorial</t>
  </si>
  <si>
    <t>Implementar el mecanismo de seguimiento al cumplimiento contractual para la entrega de los productos y obligaciones que se deriven de las diferentes etapas de la estructuración de proyectos en términos de oportunidad para aplicación por parte de la supervisión, que sirva para mejorar la efectividad de la aplicación del control CTRESPR001, como mecanismo transitorio a la implementación del HUB de Proyectos.</t>
  </si>
  <si>
    <t>Matriz en Excel que contenga las fechas de los productos y/u obligaciones a entregar para cada contrato de estructuración con sus respectivos controles</t>
  </si>
  <si>
    <t>Acta que contenga validación de la Comunicación Recibida (radicada) por parte del consultor.</t>
  </si>
  <si>
    <t>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t>
  </si>
  <si>
    <t>jbrieva</t>
  </si>
  <si>
    <t>Falta de actualización del formato entre las partes acorde con la situación actual del contrato</t>
  </si>
  <si>
    <t>Actualizar certificado de mejoras y reparaciones locativas - SFVISA acorde con la situación actual del contrato y aprobar por parte de FONVIVIENDA</t>
  </si>
  <si>
    <t>Formato Actualizado y aprobado</t>
  </si>
  <si>
    <t>Se Actualizó  y aprobó  por parte de Fondo Nacional de Vivienda - Fonvivienda Los   formatos VISA - SFVISA acorde con la situación del contrato.</t>
  </si>
  <si>
    <t>Falta de control del supervisor SFV Enterritorio de los formatos vigentes y en uso</t>
  </si>
  <si>
    <t>Socializar formato actualizado al equipo de supervisión</t>
  </si>
  <si>
    <t>Acta de reunión de socialización</t>
  </si>
  <si>
    <t xml:space="preserve">Se Socializó la actualización del formato VISA al interior del equipo de FONVIVIENDA. </t>
  </si>
  <si>
    <t>El equipo auditor identificó 22 certificados de existencia de vivienda nueva VIP suscritos por las partes (Interventor o Responsable, Oferente y Supervisor SFV Enterritorio) donde consta que la vivienda se encuentra terminada; pero la evidencia fotográfica contenida en los mismos no lo demuestra. Las fotografías muestran viviendas sin terminar totalmente. (sin puertas, ventanas yo tanques de agua.)</t>
  </si>
  <si>
    <t>Falta de control y validación de los soportes fotográficos por parte del Supervisor en el formato establecido</t>
  </si>
  <si>
    <t>Revisar de certificados expedidos por los supervisores, previa liberación y envío a los oferentes para trámite de legalización.</t>
  </si>
  <si>
    <t>Correo electrónico con revisión aleatoria de 10 certificados mensuales</t>
  </si>
  <si>
    <t>El informe de supervisión nro. 18 de fecha 25112020 de Maia García Cardoso presenta errores en el reporte de 7 Subsidios Familiares de Vivienda (SFV) del proyecto Villa del Lago II etapa - (POD vivienda) Solita, Caquetá dado que en el estado técnico ¨en ejecución¨ referencia indexación del subsidio por resolución 0633 del 24032020 y revisada la misma no aparecen los beneficiarios de dichos subsidios, el error se corrige en el informe 19 del 15042021 citando la resolución No. 2038 del 14112018 que realmente le corresponde</t>
  </si>
  <si>
    <t>Cargue manual de la información al aplicativo/Falta de validación de la información reportada por parte del supervisor</t>
  </si>
  <si>
    <t>Revisar los informes, previa publicación en GEOTEC</t>
  </si>
  <si>
    <t>Correo electrónico con revisión aleatoria de 10 informes mensuales</t>
  </si>
  <si>
    <t>Se identificaron 5 certificados de existencia de vivienda nueva VIP suscritos por las partes (Interventor o Responsable, Oferente y Supervisor Maia Garcia Cardoso) que contienen los mismos soportes o registros fotográficos, para un primer caso en 3 beneficiarios y para un segundo caso en 2 beneficiarios diferentes del proyecto Urbanización La Gloria I Etapa (400 viviendas) - (POD vivienda), Florencia , Caquetá</t>
  </si>
  <si>
    <t>Falta de validación de la información reportada por parte del supervisor/Cargue manual de la información en la generación de los certificados</t>
  </si>
  <si>
    <t>Revisar certificados expedidos por los supervisores, previa liberación y envío a los oferentes para trámite de legalización</t>
  </si>
  <si>
    <t>Observacion Nro.1 Para el proyecto Solano (Caquetá) se adjuntaron 8 certificados de comunidades indígenas que ratifican la aplicación del producto 13 informe que contemple las acciones desarrolladas ante el Ministerio de Interior cuando los beneficiarios están localizados en resguardos indígenas o territorios colectivos y autoridades ambientales cuando aplique, acompañadas de los soportes a que haya lugar, sin embargo, no se evidencia cumplimiento de este producto requerido en la etapa número I prefactibilidad según lo establecido en los estudios previos del contrato de consultoría 2020633.</t>
  </si>
  <si>
    <t>Observacion Nro. 2Para el grupo 1 de consutoría contrato 2020633 en los municipios de: Santa Rosa del Sur se pagaron 10 usuarios repetidos (por número de cédula yo georreferenciación) en la factura FEV No. 4 de la etapa I y se pagaron los mismos 10 usuarios con factura FEV No. 6 en la etapa II. Solano se pagaron 18 usuarios repetidos (por número de cédula yo georreferenciación) en la factura FEV No. 7 de la etapa I y se pagaron los mismos 18 usuarios con factura FEV No. 8 en la etapa II. Cartagena del Chaira se pagaron 18 usuarios repetidos (por número de cédula yo georreferenciación) en la factura FEV No. 8 de la etapa I y se pagaron los mismos 18 usuarios con factura FEV No. 8 en la etapa II. Puerto Rico se pagó 1 usuario repetido (por número de cédula yo georreferenciación) en la factura FEV No. 7 de la etapa I y se pagó el mismo usuario con factura FEV No. 8 en la etapa II que equivalen a $ 32.712.470 para las dos etapas. Para el grupo 2 de consultoría contrato 2020634 en los muncipios de: Pueblo Bello se pagaron 5 usuarios repetidos (por número de cédula yo georreferenciación) tanto en la etapa I como en la II según factura No. 3 FVE-239. Agustin Codazzi se pagó 1 usuario repetido (por número de cédula yo georreferenciación) tanto en la etapa I como en la II, según factura No. 1 SUN-228. San Calixto se pagaron 5 usuarios repetidos (por número de cédula yo georreferenciación) en la etapa I con la factura No. 4 SUN-238. Hacari se pagaron 2 usuarios (por número de cédula yo georreferenciación) en la etapa I con la factura 4 No. SUN-238. Santa Marta se pagó 1 usuario repetido (por número de cédula yo georreferenciación) tanto en la etapa I como en la II según factura No. 5 SUN-249 que equivalen a $ 7.536.385 para las dos etapas. Para el municipio de Teorama se identificaron 14 usuarios con la misma georreferenciación y 2 usuarios con documento repetido y para el municipio de Tibú 2 usuarios repetidos por georreferenciación y 1 usuario por documento producto de la etapa I sin trámite de pago a la fecha Para el grupo 4 de consultoría contrato 2020635 en los municipios de: Puerto Guzmán - Puerto Asís se pagaron 13 usuarios repetidos (por número de cédula yo georreferenciación) tanto en la etapa I como en la II según facturas No. 1 FVE-2254 y No. 2 FVE-2261. Puerto Asís se pagaron 3 usuarios repetidos (por número de cédula yo georreferenciación) tanto en la etapa I como en la II según facturas No. 3 FVE-2259 y No. 4 FVE-2267. San Miguel se pagaron 2 usuarios repetidos (por número de cédula yo georreferenciación) tanto en la etapa I como en la II según factura No. 5 FVE-2280 que equivalen a $ 12.853.020 para las dos etapas.</t>
  </si>
  <si>
    <t>Observacion Nro.3 Demora de Enterritorio en la entrega de 5 de los 12 informes de ejecución del convenio a la Agencia de Renovación del Territorio (ART) presentando atrasos entre 1 y 52 días hábiles superiores al término establecido en el compromiso contractual.</t>
  </si>
  <si>
    <t>Falta de efectividad del mecanismo de identificación de operaciones inusuales por parte de los procesos</t>
  </si>
  <si>
    <t>Efectuar estudio de mercado sobre aplicaciones especializadas para la automatización de operaciones inusuales derivadas de la segmentación.</t>
  </si>
  <si>
    <t>Estudio de mercado de herramientas especializadas SARLAFT</t>
  </si>
  <si>
    <t>Analisis de costos controles. Llevar a cabo una sesión con la Subgerencia Financiera en donde se analice la viabilidad de elaborar un sistema de costos asociados a la adquisición e implementación de controles automáticos.</t>
  </si>
  <si>
    <t>Documento soporte de la sesión realizada</t>
  </si>
  <si>
    <t>Plan de automatización de Reporte de Operaciones Inusuales - Requerir al proyecto ERP el estudio sobre la posibilidad de implementar señales de alerta automáticas sobre los datos disponibles en el ERP. .</t>
  </si>
  <si>
    <t>Requrimiento formal al proyecto ERP para inclusión de señales de alerta.</t>
  </si>
  <si>
    <t>a. Realizar un diagnóstico del listado de controles en el cual se detalle la viabilidad de la automatización de los que actualmente se encuentran categorizados en Manual-visual o Semiautomatico b. Según los resultados del diagnóstico realizar la solicitud al al responsable del control o gestionar ante TI la automatización de los propios.</t>
  </si>
  <si>
    <t>Diagnostico del listado de controles en el cual se detalle la viabilidad de la automatización. Requerimientos y/o recomendaciones efectuadas</t>
  </si>
  <si>
    <t>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t>
  </si>
  <si>
    <t>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t>
  </si>
  <si>
    <t>Nuevo Esquema de Reporte de Eventos</t>
  </si>
  <si>
    <t>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</si>
  <si>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Se adjunta Memorando dirigido a Contabilidad y presupuesto con radicado 20212200090783, acción reportada vía correo el 01 de diciembre de 2021</t>
  </si>
  <si>
    <t>Se cargan los oficios remitidos a los contratistas de interventoria recordando que los formatos del programa de intradomiciliarias solo podran ser suscritos por el propietario o poseedor de la vivienda.</t>
  </si>
  <si>
    <t>Se adjunta soporte de envio de oficio al cliente solicitando linemaientos y/o pronunciamiento frente a la viabilidad de suscripcion de los formatos pci por parte del conyuge y hasta segundo grado de consanguinidad.</t>
  </si>
  <si>
    <t>Se anexan las actas de comite tecnico y/o de seguimiento en donde se revisa y recuerda laimportancia de atender dentro de los tiempos establecidos y/o de ley las PQRs de las personas.</t>
  </si>
  <si>
    <t>Se anexan los oficios remitidos a los contratistas recordando los tiempos estabelcidos para la antencion de las PQRS</t>
  </si>
  <si>
    <t>Se adjuntan los oficios remitidos a los contratistas, recordando que los formatos deben ser suscritos por el personal aprobado y contratado.</t>
  </si>
  <si>
    <t>se anexan los 20 formatos diligenciados por los contratistas como evidencia del uso y diligenciamiento del nuevo formato unificado.</t>
  </si>
  <si>
    <t>Se socializo con las invertentorias los ajustes realizados a los formatos, asi como la metodoligia para el diligenciamiento de los formatos.</t>
  </si>
  <si>
    <t>Se anexa el formato PCI011 Ajustado.</t>
  </si>
  <si>
    <t>Se adjunta acta de reunión interna donde se analizo la situación presentada en el contrato 2181135 y se concluyo no proceder con el incumplimiento. Se aclara que la actividad tenia fecha de vencimiento a 31 de octubre de 2021 según matriz de excel.</t>
  </si>
  <si>
    <t>Se adjuntan los informes semanales y anexos fotográficos de los siguientes periodos: semana de 3 al 10 de octubre de 2021 semana del 11 al 17 de octubre de 2021 semana del 18 al 24 de octubre de 2021 Se aclara que según matriz de excel la actividad tenia vencimiento a 31 de octubre de 2021 como se evidencia en los soportes.</t>
  </si>
  <si>
    <t xml:space="preserve">
Se adjunta acta suscrita el 2021-09-29, donde se detallan los NP060 y NP047 y se adjunta soporte con el cual se obtuvo la aprobación del ítem NP051. Se aclara que según matriz en excel la actividad tenia vencimiento a 15 de noviembre de 2021.</t>
  </si>
  <si>
    <t>se solicita la reformulación de la actividad en plazo para el dia 31 de octubre de 2021.  fecha anterior  31/08/2021
Se adjunta Otrosí reinicio, modificación No. 1 y Prorroga No. 1 del contrato 2200603 suscrita el 26 de octubre de 2021. Se aclara que la actividad tenia vencimiento a 31 de octubre de 2021 según matriz de excel.</t>
  </si>
  <si>
    <t>Se efectuó la cotización ante proveedores especializados</t>
  </si>
  <si>
    <t>Se efectuó la reunión con el Grupo de Planeación y Control Financiero identificando las acciones a seguir para adelantar el costeo</t>
  </si>
  <si>
    <t>Se radicó ante el Grupo de Tecnologías de la Información la solicitud de desarrollo de alertas automáticas para ejecutarlas con el ERP</t>
  </si>
  <si>
    <t>Se efectuó el diagnóstico del listado de controles en el cual se detalla el estudio de automatización por parte del Grupo de Cumplimiento.</t>
  </si>
  <si>
    <t>Se realizo la solicitud al consultor Consener sobre la aplicabilidad del requisito para el proyecto y la justificación que sustente el porque no se adelantó el trámite mencionado ante el Ministerio del Interior, se obturo respuesta por parte del consultor y se realizo reunión por parte de la supervisión de ENTerritorio avalando la justificación presentada.</t>
  </si>
  <si>
    <t>Se realizo el balance de los usuarios y se concertó con los consultores para realizar los ajustes correspondientes, los cuales se encuentran consolidados en el informe adjunto, así mismo, se realizo validación por parte de la supervisión y se anexan los soportes correspondientes.</t>
  </si>
  <si>
    <t>Se realizo una matriz en excel de formato el cual nos sirve para gestionar el control de las fechas de los productos y/u obligaciones contractuales; sin embargo, estamos en el proceso de implementación y poder crear una herramienta integra para la Subgerencia con información adicional.</t>
  </si>
  <si>
    <t>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los soportes del mes de noviembre se da cumplimiento a la totalidad del plan de mejoramiento.</t>
  </si>
  <si>
    <t>Al mes de noviembre se han revisado aleatoriamente 50 correos electrónico con igual numero de informes distribuidos así: 10 correos mes de julio, 10 correos agosto,10 correos septiembre ,10 correos en octubre y 10 de noviembre. Con esto se da tota cumplimiento a la actividad de revisión de informes planteados en el plan de mejoramiento.</t>
  </si>
  <si>
    <t>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estos soporte de noviembre se da cierre al plan de mejoramiento.</t>
  </si>
  <si>
    <t>Se efectuó análisis de Riesgos y Controles de los procesos dentro de las mesas de trabajo de actualización de los perfiles de riesgos Entregable: Matriz análisis de controles por proceso.</t>
  </si>
  <si>
    <t>Se genero por medio de Forms de Office 365 el formulario de Reporte de evento Express, este ya cuenta con el link en la Intranet de la entidad y adicionalmente se generó una pieza de comunicación informando los pasos para reportar los eventos de riesgo operacional</t>
  </si>
  <si>
    <t>Se efectuó socialización en las capacitaciones a nuevo colaborador, explicando su ingreso y los reportes de Eventos Express en el link del formato express https://forms.office.com/Pages/ResponsePage.aspx?id=-D76GSAQs0qK40zvztu--alVM5yT-UhCnJ1FkoXOtExUOTNYSVZZTUE0TTVTUTVXOUZQQzZHN1FVRi4u</t>
  </si>
  <si>
    <t>Se desarrolló formulario para el reporte de eventos express a través de la aplicación Microsft Forms.</t>
  </si>
  <si>
    <t>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t>
  </si>
  <si>
    <t>Auditorias Internas</t>
  </si>
  <si>
    <t>A82 Aeródromos</t>
  </si>
  <si>
    <t>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t>
  </si>
  <si>
    <t>*Deficiente gestión de la interventoría en la aprobación de productos y tramite de pagos</t>
  </si>
  <si>
    <t>Capacitar al grupo de Gerentes y Supervisores de la Subgerencia al Manual de Supervisión e Interventoría de ENTerritorio en las funciones y obligaciones.</t>
  </si>
  <si>
    <t>Presentación de la capacitación realizada y listado de asistencia</t>
  </si>
  <si>
    <t>Debilidades en el seguimiento y control por parte de la Supervisión y la Gerencia del convenio al ejercicio de la interventoría</t>
  </si>
  <si>
    <t>Diseñar y adoptar un instrumento de seguimiento al cumplimiento de las obligaciones contractuales de las interventorías y/o consultorías</t>
  </si>
  <si>
    <t>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t>
  </si>
  <si>
    <t>Decisiones adoptadas en comités de seguimiento que tienen efecto contractual</t>
  </si>
  <si>
    <t>Recopilar los soportes de la aceptación del cliente del cambio de las capacitaciones presenciales a virtuales en cinco municipios.</t>
  </si>
  <si>
    <t>Documento consolidado con los soportes</t>
  </si>
  <si>
    <t>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t>
  </si>
  <si>
    <t>Desconocimiento en la aplicación del P-GG-04 afectación y gestión para la recuperación de recursos de contingencias</t>
  </si>
  <si>
    <t>Suscribir el acta de liquidación del Contrato 2020628</t>
  </si>
  <si>
    <t>Remitir el acta de liquidación del contrato 2020628 al area de presupuesto para efectuar la liberación de los recursos al fondo de contingencias.</t>
  </si>
  <si>
    <t>Memorando radicado al area de presupuesto.</t>
  </si>
  <si>
    <t>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t>
  </si>
  <si>
    <t>Demoras en decisiones por parte del cliente para el trámite de novedades contractuales</t>
  </si>
  <si>
    <t>Necesidad de flujo de caja del consultor</t>
  </si>
  <si>
    <t>Capacitar al grupo de Gerentes y Supervisores de la Subgerencua al Manual de Supervisión e Interventoría de ENTerritorio en las funciones y obligaciones.</t>
  </si>
  <si>
    <t>Se desarrolló capacitación sobre gestión de incidentes de seguridad y reportes de evento para el Plan de Continuidad de Negocio dirigido a los colaboradores convocado por el Proceso de Gestión del Talento Humano para el 10 dic 2021 mediante correo masivo. Entregable: Lista de participantes de Capacitación.</t>
  </si>
  <si>
    <t>A81 Pactos Territoriales</t>
  </si>
  <si>
    <t>6 de los 22 giros realizados por Enterritorio al Tesoro Nacional del Ministerio de Hacienda y Crédito Público de rendimientos financieros del convenio 219057 entre julio de 2019 y abril de 2021, se realizaron fuera de los plazos. Presentan atraso entre 1 y 4 días hábiles, según se identifica en los extractos bancarios.</t>
  </si>
  <si>
    <t>Falta de priorización de la solicitud de reintegro de los rendimientos financieros por parte de la Gerencia del convenio</t>
  </si>
  <si>
    <t>Incluir en las actualizaciones del procedimiento P-FI-02 REGISTRO CONTABLE, TRASLADO Y APROBACIÓN DE APORTES DE RENDIMIENTOS FINANCIEROS DE CONVENIOS O CONTRATOS INTERADMINISTRATIVOS, la fecha máxima en la cual el Grupo de Contabilidad entregará al Grupo de Gestión de Pagaduría la plantilla de memorando F-DO-03 a través de corre electrónico con la información de los rendimientos financieros con destino a la Dirección del Tesoro Nacional.</t>
  </si>
  <si>
    <t>Procedimiento actualizado, P-FI-02 REGISTRO CONTABLE, TRASLADO Y APROBACIÓN DE APORTES DE RENDIMIENTOS FINANCIEROS DE CONVENIOS O CONTRATOS INTERADMINISTRATIVOS</t>
  </si>
  <si>
    <t>cgranado</t>
  </si>
  <si>
    <t>Baja efectividad de Enterritorio (entre el 11% y 90% de inoportunidad) en el seguimiento a la devolución oportuna de los rendimientos financieros a la Dirección del Tesoro Nacional por parte de las unidades ejecutoras, dado que se comprobó que para el 46% de los periodos se presentaron demoras entre 1 y 441 días hábiles, específicamente por contrato como se relaciona a continuación: Contrato Periodos revisados Transferencia Inoportuna 022-2162980 20 9(45%) 026-2170927 19 5(26%) 039-2172296 18 14(78%) 049-2191865 8 2(25%) 060-2192526 20 18(90%) 061-2192527 18 2(11%) 063-2192529 17 5(29%)</t>
  </si>
  <si>
    <t>Demoras en el cumplimiento de las obligaciones propias de las entidades territoriales conforme al contrato suscrito con Enterritorio.</t>
  </si>
  <si>
    <t>Realizar un requerimiento formal a las Entidades Ejecutoras del cumplimiento del Decreto n°1853 de 2015 y solicitud de los soportes respectivos, dentro de los diez (10) primeros días del mes.</t>
  </si>
  <si>
    <t>Comunicación Externa a las Entidades Ejecutorias</t>
  </si>
  <si>
    <t>En los siete contratos específicos de la muestra se presentó demoras en la radicación de los informes mensuales de supervisión entre 1 y 155 días en el aplicativo de gestión documental Orfeo. A continuación, se describe el detalle por contrato: Contrato Periodos revisados Transferencia Inoportuna 022-2162980 18 7 (39%) 026-2170927 19 5 (26%) 039-2172296 07 4 (57%) 049-2191865 09 2 (22%) 060-2192526 20 16 (80%) 061-2192527 18 2 (11%) 063-2192529 17 5 (29%)</t>
  </si>
  <si>
    <t>La falta de aplicación de las medidas conminatorias a los contratistas de obra e interventoría por parte de las entidades ejecutoras</t>
  </si>
  <si>
    <t>Realizar un requerimiento formal a la entidad ejecutora, adjuntando como prueba del incumplimiento los correos electrónicos remitidos a manera de solicitud inicial.</t>
  </si>
  <si>
    <t>Comunicaciones externas y anexos (correos electrónicos)</t>
  </si>
  <si>
    <t>Para el contrato 061 se realizaron cobros de comisiones por un valor total de $26,406.01 para los periodos de febrero, abril y agosto de 2021, esto para la entidad BBVA. Para el contrato 039 se realizaron cobros de comisiones y de IVA por un valor total $ 87.188 para los periodos enero 2020 y julio de 2021, esto para la entidad Banco de Bogotá.</t>
  </si>
  <si>
    <t>Cambios unilaterales de las entidades financieras referentes a las condiciones iniciales pactadas con los Territorios (Tasas, exoneración de costos de las cuentas, gravámenes)</t>
  </si>
  <si>
    <t>Realizar un requerimiento formal a las Entidades Ejecutoras del cumplimiento de lo establecido en el Contrato Especifico, y la solicitud de los soportes de ajuste, dentro de los diez (10) primeros días del mes.</t>
  </si>
  <si>
    <t>Comunicación externa a las entidades ejecutoras (un 6) Soporte de la devolución (un 6)</t>
  </si>
  <si>
    <t>El 2% de los ítems revisados por informe de los 7 contratos de la muestra no se encuentran contenidos en los informes mensuales de supervisión correspondientes a 18 periodos (enero 2020 a junio 2021), específicamente para los 3 contratos señalados a continuación: Para el contrato 022 - 2162980 no se incluyó el ítem 2 extractos bancarios (6% de los ítems) para los meses de septiembre, octubre, noviembre y diciembre de 2020. Para el contrato 060 - 2192526 no se incluyó ítem 2 extractos bancarios (1,4% de los ítems) para el mes de junio de 2021. Para el contrato 026 - 2170927 no se incluyó el ítem de información financiera extractos, rendimientos, planillas (6% de los ítem) para el mes de marzo de 2020.</t>
  </si>
  <si>
    <t>Pocas herramientas jurídicas para conminar incumplimientos de las Entidades Ejecutoras</t>
  </si>
  <si>
    <t>Solicitar a las entidades ejecutoras la completitud de los informes mensuales los primeros tres (3) días hábiles del mes.</t>
  </si>
  <si>
    <t>* Para el contrato especifico 061- 2192527 se percibieron menores rendimientos financieros de los recursos abonados a la cuenta de ahorros debido a que la entidad financiera BBVA liquidó una tasa inferior a la pactada (3,6%) EA para los periodos marzo de 2020 a agosto de 2021, suma estimada de $ 38.693.312,98 * Para el contrato especifico 026 - 2170927 se percibieron menores rendimientos financieros de los recursos abonados a la cuenta de ahorros debido a que la entidad financiera BBVA liquidó una tasa inferior a la pactada (2%) EA para los periodos enero 2020 a agosto de 2021 suma estimada de $ 22.959.928. * Para el contrato especifico 022-2162980 se percibieron menores rendimientos financieros de los recursos abonados a la cuenta de ahorros debido a que la entidad financiera BBVA liquidó una tasa inferior a la pactada (1,6%) EA para los periodos enero de 2020 a agosto 2021 suma estimada de $97.548.546,47 * Para el contrato especifico 039 - 2172296 se percibieron menores rendimientos financieros de los recursos abonados a la cuenta de ahorros debido a que la entidad financiera Banco de Bogotá liquidó una tasa inferior a la pactada (4%) EA para los periodos marzo de 2020 a junio de 2021 suma estimada de $ 5.710.925,21. * Para el contrato especifico 049 - 2191865 se percibieron menores rendimientos financieros de los recursos abonados a la cuenta de ahorros debido a que la entidad financiera Bancolombia liquidó una tasa inferior a la pactada (2.5%) EA para los periodos de enero a agosto 2021 suma estimada de $ 10.757.259,28 * Para el contrato especifico 063- 2192529 se percibieron menores rendimientos financieros de los recursos abonados a la cuenta de ahorros debido a que la entidad financiera Banco de occidente liquidó una tasa inferior a la pactada (1.44%) EA para los periodos de marzo de 2020 a abril 2021 para os periodos de marzo de 2020 a abril de 2021 suma estimada de $ 9.159.469,72.</t>
  </si>
  <si>
    <t>Omisión de la verificación de la tasa pactadas en cumplimiento de lo establecidos en el reglamento operativo.</t>
  </si>
  <si>
    <t>De manera respetuosa se informa que, no se evidencia que exista un marco legal o contractual, mediante el cual ENTerritorio pueda acoger e implementar las acciones relacionadas con las causas identificadas por el equipo auditor, por lo anterior no se podrán implementar, con base en los siguientes argumentos jurídicos y financieros: 1. Alcance del Seguimiento Financiero del FRPT; 2. El Alcance Financiero del FRPT para el DNP. Por lo anterior la justificación respectiva fue enviada y evaluada por la Asesoría de Control Interno, producto de esto, se realizará el cargue del acta respectiva de la no formulación de la acción.</t>
  </si>
  <si>
    <t>Acta</t>
  </si>
  <si>
    <t>Se tuvo resultado el el análisis jurídico, la implementación del nuevo aplicativo y la automatización de los parametros de cálculo.</t>
  </si>
  <si>
    <t>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t>
  </si>
  <si>
    <t>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</si>
  <si>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Se remite comunicación con radicado No.20212700229921 para el contrato 2210032 para los demás contratos no se pudo tramitar en su momento por encontrarse suspendidos, se solicita reformulación hasta el día 28 de febrero de 2022</t>
  </si>
  <si>
    <t>Se anexan acta 3 y 4 firmadas con radicados 20212700226011 y 20212700225941 de1 24 de noviembre de 2021 y el acta de revisión de lineamientos de hojas de vida.</t>
  </si>
  <si>
    <t>se anexa listado de reunión del 29 de octubre de 2021.</t>
  </si>
  <si>
    <t>Se observa presentación en la que se desgloza la metodología de costeo del factor multiplicador y de los items que lo componen y la lista de asistencia.</t>
  </si>
  <si>
    <t>El Grupo de Planeación Contractual presentó un instructivo para el buen uso de la herramienta del factor multiplicador  EVIDENCIA: INSTRUCTIVO HERRAMIENTA DE COSTEO PARA DETERMINAR EL FACTOR MULTIPLICADOR, EN CONTRATOS DE CONSULTORÍA (CONSULTORÍA - INTERVENTORÍA A CONSULTORÍA - INTERVENTORÍA DE OBRA - GERENCIA)</t>
  </si>
  <si>
    <t>Grabación de la socialización y lista de asistencia del 15.12.21</t>
  </si>
  <si>
    <t>Se adjuntan evidencia de la solicitud del contrato 2210032 radicado No. 20212700229901 y respuesta mediante radicado No. 20214300497702.
Por no contar con el total de lo proyectado, se solicita reformulación en plazo: Fecha fin: 31 de marzo de 2022</t>
  </si>
  <si>
    <t>Para el contrato 2200955 se remite el oficio No. 20212700206641 
Para el contrato 2200960 se remite el oficio No. 20212700208021 
para el contrato 2200455 se remite oficio con 20212700194531 aprobación del informe.</t>
  </si>
  <si>
    <t>A83 SENA</t>
  </si>
  <si>
    <t>Pendiente GRC</t>
  </si>
  <si>
    <t>Observación N°1 Ambigüedad entre documentos precontractuales de los dos procesos de consultoría
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 mientras que en los estudios previos no hay restricción al respecto, lo cual da lugar a interpretaciones diferentes sobre el proceder en el proceso.</t>
  </si>
  <si>
    <t>Observación N°2 Imprecisión en la ubicación del proyecto con código 9122
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t>
  </si>
  <si>
    <t>1) Omisión, inoportunidad o errores en el suministro de información por parte del cliente y/o contratista y/o interventoría.  
2) Debilidades en la revisión de los informes de  la interventoría por parte del equipo de la supervisión.</t>
  </si>
  <si>
    <t xml:space="preserve">
1) Falta de análisis e inclusión del contenido del estudio previo a las reglas de participación
2) Premura para la asignación de la contratación por la afectación del servicio</t>
  </si>
  <si>
    <t>Corregir la ubicacion en el documento de diagnostico del proyecto con codigo 9122 - sede Centro de Atencion Sector Agropecuario (Gerencia de convenio 220005, Supervision/Interventoria del contrato – Consultor)</t>
  </si>
  <si>
    <t xml:space="preserve">
Socializar con los supervisores del proyecto a través de un comité interno sobre la importancia de hacer chequeo y verificación de los diagnósticos presentados con el interventoría para evitar que este problema se vuelva a presentar</t>
  </si>
  <si>
    <t>Comunicación dirigida al consultor solicitando la acción correctiva.</t>
  </si>
  <si>
    <t xml:space="preserve">
Lista de asistencia del comité de seguimiento donde se socializa la importancia de hacer chequeo y verificacion sobre los diagnosticos.</t>
  </si>
  <si>
    <t>Observación N°3  No inclusión de profesionales necesarios en el personal mínimo requerido
En la metodología de cálculo para la estimación del presupuesto de la interventoría de los procesos:
1. CDI 121-2020 que dio origen al contrato de Interventoría No.2210001 (Andina 1)
2. CDI 118-2020 que dio origen al contrato de Interventoría No.2210002 (Andina 2) 
3. CDI 126-2020 que dio origen al contrato de interventoría No. 2210016 (Caribe)
4. CDI 125-2020 que dio origen al contrato de interventoría No. 2210015 (Cauca y Putumayo)
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t>
  </si>
  <si>
    <t>Observación N°4 Inoportunidad en la entrega de productos por parte del consultor
Los contratos de consultoría N°2210007 y N°2210008 presentan atraso en la entrega de productos asociados a las actividades 3 y 4 que al 30 octubre para el primer caso corresponde al 27.08% y para el segundo caso es del 14.41%. Esta condición ha sido documentada por el interventor y ha motivado la solicitud de inicio de acciones de incumplimiento por parte de la gerencia de convenio y la supervisión.</t>
  </si>
  <si>
    <t>Diseñar alista de personal mínimo técnico requerido necesario para el proyecto.</t>
  </si>
  <si>
    <t xml:space="preserve">
verificación y/o aprobación por parte de gestión contractual del equipo mínimo requerido</t>
  </si>
  <si>
    <t>1) Perentoriedad en la adjudicación del proceso por afectación del servicio
2) Desconocimiento técnico del alcance integral y objeto  del proceso.</t>
  </si>
  <si>
    <t>Documento final con aprobación del grupo de gestión contractual.</t>
  </si>
  <si>
    <t xml:space="preserve">Documento de planeación contractual con el personal mínimo requerido.
</t>
  </si>
  <si>
    <t>Sensibilizar a los profesionales técnicos del Grupo de Planeación Contractual sobre la revisión del personal mínimo requerido, para los diferentes procesos que se adelantan.</t>
  </si>
  <si>
    <t xml:space="preserve">LISTA DE ASISTENCIA DE TEAMS - PRESENTACION SENSIBILIZACION </t>
  </si>
  <si>
    <t>1) Concentrar la ejecución de cuatro contratos de consultoría en un solo oferente
2) Inefectividad de los planes de choque propuestos por el consultor para nivelar el cronograma de ejecución</t>
  </si>
  <si>
    <t>Gestionar el inicio de las acciones legales a que haya lugar ante el presunto incumplimiento del consultor (contratos N°2210007 y N°2210008).</t>
  </si>
  <si>
    <t>Memorando radicado a  al grupo de gestión contractual solicitando el inicio de acciones legales por el presunto incumplimiento del contratista de consultoría en los contratos 2210007 y 2210008</t>
  </si>
  <si>
    <t>eespitia</t>
  </si>
  <si>
    <t>Se reporta listado de asistencia y memorias de la presentación sobre la respectiva sensibilización</t>
  </si>
  <si>
    <t>Se efectuó análisis de Riesgos y Controles de los procesos. Entregable: Matriz análisis de controles por proceso.</t>
  </si>
  <si>
    <t>Se efectuó socialización en las capacitaciones a nuevo colaborador, explicando su ingreso y los reportes de Eventos Express en el link https://forms.office.com/Pages/ResponsePage.aspx?id=-D76GSAQs0qK40zvztu--alVM5yT-UhCnJ1FkoXOtExUOTNYSVZZTUE0TTVTUTVXOUZQQzZHN1FVRi4u</t>
  </si>
  <si>
    <t>Se cuenta con el link en la intranet para el Reporte de evento Express, para que todo colaborador pueda reportar los eventos https://forms.office.com/Pages/ResponsePage.aspx?id=-D76GSAQs0qK40zvztu--alVM5yT-UhCnJ1FkoXOtExUOTNYSVZZTUE0TTVTUTVXOUZQQzZHN1FVRi4u</t>
  </si>
  <si>
    <t>Se creo el formulario Express de reportes de eventos de RO en FORMS de Office 365 con los campos mínimos requeridos para el reportante (10 campos)</t>
  </si>
  <si>
    <t>Durante los meses de julio, agosto y septiembre, se realizó actualización de los mapas de riesgos de los convenios: 215090, 215028, 217017, 218002, 220005, 217048, 216144, 212080 y 211041. De las actualizaciones realizadas ninguno tuvo cambio de perfil y las actualizaciones que se realizaron fueron por las siguientes situaciones: Cambios en el alcance por parte del Cliente, que por el estado del convenio esta situación se reduce (216144, 215028) Se disminuyo la probabilidad de posibles demandas por incumplimiento (215090) Demoras de parte de los entes territoriales, se afectó el tiempo (211041, 212080) Inconformidad por parte de la comunidad, se aumentó su probabilidad (217048) Se disminuyó la restricción de movilidad en cuanto a la probabilidad (217017, 218002) Se aumento la probabilidad frente al riesgo relacionado con las demoras en la entrega de documentos para el licenciamiento (220005). Entregable: Correo electrónico.</t>
  </si>
  <si>
    <t>Se adjunta formulario con el Nuevo Esquema de Reporte de Eventos</t>
  </si>
  <si>
    <t>Se efectuó análisis de Riesgos y Controles de los procesos: Auditoría Interna, Sistema Integrado de Gestión, Comunicaciones, , Gestión Administrativa, Direccionamiento Estratégico, Gestión Comercial, en proceso Talento humano, Gestión del Riesgo, Gestión de Proveedores y Gestión Documental). La totalidad de la matriz se enviara por medio de correo electrónico, ya que el aplicativo no permite el cargue completo de esta</t>
  </si>
  <si>
    <t>Se desarrolló análisis sobre las posibles metodologías a implementar, encontrando que estas se estaban aplicando a la fecha. Entregable: 1. Análisis de metodologías aplicadas.</t>
  </si>
  <si>
    <t>Se remite avance y se solicita reformulación en plazo ya que hay contratos que no han cumplido con la actualización de las pólizas. Se solicita reformulación hasta el 28 de febrero de 2022.
La actividad se cumplirá fuera de plazo</t>
  </si>
  <si>
    <t>Mediante oficio radicado 20212200244851 enviado vía correo electrónico al grupo auditor el 19/01/2022 la supervisión emite aval a la ejecución del procedimiento técnico a la interventoría para atender las deficiencias técnicas documentadas en la observación</t>
  </si>
  <si>
    <t>Presentar un informe técnico en el que se consignen las actividades ejecutadas para subsanar las deficiencias identificadas en el informe de patología una vez estas se hayan terminado y recibido por parte del interventor y de la supervisión de ENTerritorio.</t>
  </si>
  <si>
    <t>Mediante oficio radicado 20212200244851 enviado vía correo electrónico al grupo auditor el 19/01/2022 se remite el informe téccnico suscrito por el asesor estructural de la interventoría quien recomienda realizar las demoliciones pertinentes para darle continuidad a los elementos estructurales.</t>
  </si>
  <si>
    <t>Se realizo suscripción del acta de liquidación del contrato 2020628  del 14 marzo 2022</t>
  </si>
  <si>
    <t>Memorando 20225400048113 Acta de Liquidación del Contrato Interventoría No. 2020628, celebrado con CONSORCIO INGEMUR  14 marzo 2022 Gerente del Grupo de Gestión Post-Contractual para presupuesto y contabilidad</t>
  </si>
  <si>
    <t>Se realizo socialización de la capacitación del Manual de Supervisión e Interventoría de la Entidad a todo el personal de la Subgerencia de Estructuración de Proyectos.Lista de asistencia del 14/02/2022 , 35 asistentes</t>
  </si>
  <si>
    <t>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t>
  </si>
  <si>
    <t>Se anexan los soportes de aceptación del cliente del cambio de las capacitaciones presenciales a virtuales en cinco municipios, mediante actas de modificación de cantidades y comités de seguimiento.  
En el punto 2: 2. El Arq  expresa cual es el avance del contrato derivado de capacitaciones y cuál es el cronograma que se va a desarrollar para brindar las capacitaciones de manera virtual. 3. La Ing. Nathalia Vargas expresa que la plataforma que se empleará para el desarrollo de las capacitaciones será Google Classroom
Radicado : 20206000214971 05/11/2020: Mediante el presente documento nos permitimos informar los trámites realizados por ENTerritorio con el fin de realizar las capacitaciones en temas aeroportuarios en el municipio de Bahía Solano de manera presencial, de acuerdo con lo solicitado por el municipio y una vez terminadas las capacitaciones virtuales con los demás municipios</t>
  </si>
  <si>
    <t>ok cargado  en GRC 11/02/2022  2:29:00 p. m.</t>
  </si>
  <si>
    <t>ok cargado  en GRC 11/02/2022  2:32:00 p. m.</t>
  </si>
  <si>
    <t>ok cargado en  GRC 11/02/2022  2:37:00 p. m.</t>
  </si>
  <si>
    <t>ok cargado en  GRC 11/02/2022  2:34:00 p. m.</t>
  </si>
  <si>
    <t>ok cargado  en GRC  11/02/2022  2:39:00 p. m.</t>
  </si>
  <si>
    <t>ok cargado  en GRC 11/02/2022  2:35:00 p. m.</t>
  </si>
  <si>
    <t>Pendiente por cargar soportes de cumplimiento por parte del responsable en GRC, una vez se modifique el usuario responsable.</t>
  </si>
  <si>
    <t xml:space="preserve">Se verificó frente a los soportes correspondientes así: - Procedimiento P-FI-02 V2 Registro Contable, traslado y aprobación de aportes de rendimientos Financieros - Memorandos de traslado - Base Excel Giro de Rendimientos, que se está cumpliendo con los plazos para giros realizados por Enterritorio al Tesoro Nacional del Ministerio de Hacienda y Crédito Público de rendimientos financieros </t>
  </si>
  <si>
    <t>Cargado GRC 25/03/2022  9:26:00 a. m.</t>
  </si>
  <si>
    <t>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t>
  </si>
  <si>
    <t>Cargado GRC 23/03/2022  9:01:00 a. m.</t>
  </si>
  <si>
    <t>Cargado GRC 23/03/2022  8:58:00 a. m.</t>
  </si>
  <si>
    <t>De conformidad con el seguimiento que ha venido realizando la Gerencia del Convenio del Grupo de Pactos Territoriales, se informa que se ha logrado la conciliación de los saldos descontados por concepto de impuestos de IVA en las cuentas de los Contratos Específicos Nos. 039 y 061, se verificaron 17 soportes aportados. En el mismo sentido se informa que como mejora continua, este proceso se ha llevado esta revisión a los demás Contratos Específicos vigentes en aras de prevenir futuras situaciones similares.</t>
  </si>
  <si>
    <t>Cargado en el GRC 23/03/2022  8:49:00 a. m.</t>
  </si>
  <si>
    <t>Se evidenció que durante los meses de diciembre 2021, enero, febrero y marzo de 2022, se adelantaron actividades referentes a la solicitud de informes de los contratos específicos de forma oportuna, en total se verificaron 20 comunicaciones respecto a los Contratos específicos auditados, de igual forma se estan aplicando los requerimientos correspondientes como medida preventiva a los contratos especificos suscritos de manera reciente.</t>
  </si>
  <si>
    <t>Cargado en el GRC 23/03/2022  8:54:00 a. m.</t>
  </si>
  <si>
    <t>De conformidad con lo descrito en la actividad, severificó el cargue del acta de reunión con las firmas correspondientes de parte del grupo de Desarrollo de Proyectos 3 / Gerencia del convenio de Pactos Territoriales, y la Asesoría de Control Interno.</t>
  </si>
  <si>
    <t>Cargado en el GRC 26/01/2022  9:41:00 a. m.</t>
  </si>
  <si>
    <t>Pendiente actualizar en el GRC la fecha fin de la actividad y reportar dado que ya fue quitada la restricción (correo enviado a Humberto el 24/02/2022).
Con corte a marzo 29 de 2022 se verificó el reporte via GRC</t>
  </si>
  <si>
    <t>Pendiente actualizar en el GRC la fecha fin de la actividad y reportar dado que ya fue quitada la restricción (correo enviado a Humberto el 24/02/2022)
Con corte a marzo 29 de 2022 se verificó el reporte via GRC</t>
  </si>
  <si>
    <t xml:space="preserve">Pendiente actualizar en el GRC la fecha fin de la actividad
Con corte a 04 de abril de 2022 esta pendiente ajustar la meta teniendo en cuanta la solicitud de reformulación.
</t>
  </si>
  <si>
    <r>
      <t>Con corte a septiembre se adjunta Lista de requisitos PGIO anexa al memorando 20212700136003 del 15 de septiembre de 2021 de solicitud de estudios previos de inclusión de requisitos PGIO para los contratos vinculados al convenio 216144. S</t>
    </r>
    <r>
      <rPr>
        <b/>
        <sz val="11"/>
        <color rgb="FFFF0000"/>
        <rFont val="Calibri"/>
        <family val="2"/>
        <scheme val="minor"/>
      </rPr>
      <t>e solicita unificar la meta para la obs 1 y 5 y cambiarla a 1 entregable ya que no es posible cumplir con la totalidad proyectada porque no hay mas solicitudes pendientes por radicar que cumplan con las condiciones descritas.</t>
    </r>
    <r>
      <rPr>
        <sz val="11"/>
        <color theme="1"/>
        <rFont val="Calibri"/>
        <family val="2"/>
        <scheme val="minor"/>
      </rPr>
      <t xml:space="preserve"> </t>
    </r>
    <r>
      <rPr>
        <b/>
        <sz val="11"/>
        <color rgb="FFFF0000"/>
        <rFont val="Calibri"/>
        <family val="2"/>
        <scheme val="minor"/>
      </rPr>
      <t xml:space="preserve">Pendiente memorando
</t>
    </r>
    <r>
      <rPr>
        <sz val="11"/>
        <rFont val="Calibri"/>
        <family val="2"/>
        <scheme val="minor"/>
      </rPr>
      <t>Se valida que los auditados hayan reportado los soportes en el GRC dado que la acción no contaba con la restricción.</t>
    </r>
    <r>
      <rPr>
        <b/>
        <sz val="11"/>
        <color rgb="FFFF0000"/>
        <rFont val="Calibri"/>
        <family val="2"/>
        <scheme val="minor"/>
      </rPr>
      <t xml:space="preserve"> </t>
    </r>
    <r>
      <rPr>
        <sz val="11"/>
        <rFont val="Calibri"/>
        <family val="2"/>
        <scheme val="minor"/>
      </rPr>
      <t xml:space="preserve">Teniendo en cuenta que solo se presentó una solicitud de los proyectos obras nuevas, mantenimiento de infraestructura plantas de tratamiento PTAT y PTAR, Se remite evidencia de dicha solicitud. Es decir se solicita ajuste de la meta - uno
Se adjunta memorando con radicado No.20212700136003 con la lista de requisitos PGIO
</t>
    </r>
  </si>
  <si>
    <t xml:space="preserve">La Subgerencia de desarrollo de proyectos reformulará la acción, ingresara nueva acción para este plan y elimina esta
Una vez solicitados los soportes y verificado el GRC se observa que no hay avances </t>
  </si>
  <si>
    <t>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
Se evidencia que la acción se reformuló en plazo para el 30 de junio de 2022</t>
  </si>
  <si>
    <t>La acción se cumplirá fuera del plazo
Se actualiza la fecha fin de la actividad con base en lo verificado en el GRC</t>
  </si>
  <si>
    <t>Pendiente actualizar en el GRC la fecha fin de la actividad y reportar cuando sea quitada la restricción
La fecha de reporte de la actividad es el  07 de abril de 2021 según GRC. Sin embargo la restricción de reporte de acciones vencidas se resolvión solo hasta enero de 2022</t>
  </si>
  <si>
    <t>Se realizó la sensibilización del nuevo manual de supervisión e interventopría en la que participaron 135 integrantes de la Subgerencia de Desarrollo de Proyectos.</t>
  </si>
  <si>
    <t>La Subgerencia de desarrollo de proyectos reformulará la acción, ingresara nueva acción para este plan y elimina esta
La fecha de reporte de la actividad es el  29 de enero de 2021 según GRC. Sin embargo la restricción de reporte de acciones vencidas se resolvión solo hasta enero de 2022</t>
  </si>
  <si>
    <t>Pendiente actualizar en el GRC la fecha fin de la actividad y reportar cuando sea quitada la restricción
La fecha de reporte de la actividad es el  29 de enero de 2021 según GRC. Sin embargo la restricción de reporte de acciones vencidas se resolvión solo hasta enero de 2022</t>
  </si>
  <si>
    <t>Fichas de proyectos actualizadas F-GG-54 y F-GG-58 (quincenal) y reporte de alertas de posibles incumplimientos (mensual) Unidad de medida (cantidad): 10 y 3</t>
  </si>
  <si>
    <t>mduarte1</t>
  </si>
  <si>
    <t xml:space="preserve">Incluir dentro de los riesgos del proceso, en los procesos contractuales adelantados por lotes, el riesgo de adjudicación de lotes adicionales a los previstos. En los documentos de planeación y/o términos y condiciones sin que se constituyan las excepciones para adjudicación de más de un lote o grupo por proponente. </t>
  </si>
  <si>
    <t>Socializar con el equipo de procesos de selección la inclusión de un acápite en el documento de informe de recomendación de adjudicación, que trate sobre: "tipo de adjudicación - procesos por lote" donde se consigne si existe una restricción para la adjudicación de más de un lote por proponente.</t>
  </si>
  <si>
    <t>Evaluar la situación presentada y determinar si es o no procedente el trámite de incumplimiento al contrato de consultoría</t>
  </si>
  <si>
    <t>Remitir al grupo de Planeación contractual mediante memorando la trazabilidad de lo sucedido en el contrato 2200603 y una recomendación para que se tenga en cuenta herramientas tecnológicas para verificar las áreas de los proyectos nuevos que se tramiten</t>
  </si>
  <si>
    <t>Exponer el tema en mesa de trabajo con los grupos correspondiente (Servicios Administrativos y Talento Humano) con el fin de establecer compromisos para la incluisión del plan de gestión integral de obra dentro del sistema integrado de Gestión de Enterritorio</t>
  </si>
  <si>
    <t>Acción no encontrada en el GRC
Acción no ha sido registrada en el GRC
Por parte del grupo auditor se solicita vía correo a la subgerencia de operaciones el registro de las observaciones en el GRC, cargue de las acciones formualadas y el reporte de los avances</t>
  </si>
  <si>
    <t>Lineamiento para la adjudicación de contratos mediante lotes o grupos.</t>
  </si>
  <si>
    <t>Lista de asistencias y socialización de los lineamientos ara la adjudicación de contratos mediante lotes o grupos.</t>
  </si>
  <si>
    <t>ierazo</t>
  </si>
  <si>
    <t>Pendiente formular las acciones vía GRC dado que del módulo de auditoría fue notificado a la antigua Subgerente de Operaciones
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t>
  </si>
  <si>
    <t>Con radicado 20212200225901 24/11/2021 de la Gerencia de DP1 y de Convenio se insta a la interventoría a subsanar lo observado por la auditoría frente a la ubicación del proyecto del grupo Caribe, corrigiendo y reemplazando en los documentos el ajuste. Además se adjuntan los documentos corregidos</t>
  </si>
  <si>
    <t>Se adjunta Lista de asistencia del comité de seguimiento donde se socializa la importancia de hacer chequeo y verificacion sobre los diagnosticos.</t>
  </si>
  <si>
    <t xml:space="preserve">Se adjunta documento de planeación contractual con el personal mínimo requerido.
</t>
  </si>
  <si>
    <t>Se adjunta documento final con aprobación del grupo de gestión contractual.</t>
  </si>
  <si>
    <t>Se adjuntan los Memorandos  con radicados 20212200158323 (contrato de consultoría 2210008 del 29 de octubre de 2021) y 20212200157393 (contrato de consultoría 2210007 del 28 de octubre de 2021) al grupo de gestión contractual solicitando el inicio de acciones legales por el presunto incumplimiento del contratista de consultoría en los contratos 2210007 y 2210008</t>
  </si>
  <si>
    <r>
      <t xml:space="preserve">La Subgerencia de desarrollo de proyectos reformulará la acción, ingresara nueva acción para este plan y elimina esta.
</t>
    </r>
    <r>
      <rPr>
        <b/>
        <sz val="11"/>
        <color rgb="FF000000"/>
        <rFont val="Calibri"/>
        <family val="2"/>
        <scheme val="minor"/>
      </rPr>
      <t>Seguimiento a marzo 2022</t>
    </r>
    <r>
      <rPr>
        <sz val="11"/>
        <color rgb="FF000000"/>
        <rFont val="Calibri"/>
        <family val="2"/>
        <scheme val="minor"/>
      </rPr>
      <t xml:space="preserve">
Memorando con Radicado No.: 20212700136003 donde se realiza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t>
    </r>
  </si>
  <si>
    <r>
      <t xml:space="preserve">Se remite trazabilidad e informe remitido por la interventoría CONSORCIO SIGMA 2020 donde se realiza el control de los costos verificados asociados al factor multiplicador.
 se solicita reformulación en plazo hasta el 31 de octubre de 2021.  fecha anterior 30/09/2021.
Respuesta a avance reportado en el GRC 2/12/2021
</t>
    </r>
    <r>
      <rPr>
        <b/>
        <sz val="11"/>
        <color rgb="FF000000"/>
        <rFont val="Calibri"/>
        <family val="2"/>
        <scheme val="minor"/>
      </rPr>
      <t>Se devuelve para reformulación en plazo</t>
    </r>
    <r>
      <rPr>
        <sz val="11"/>
        <color rgb="FF000000"/>
        <rFont val="Calibri"/>
        <family val="2"/>
        <scheme val="minor"/>
      </rPr>
      <t xml:space="preserve">
Teniendo en cuenta lo descrito en el oficio con radicado 20214300459262 del 30 de noviembre de 2021 en el quela interventoría propone que: " a partir de la fecha se hará entrega mensual de los soportes facilitados por la consultoría junto con la relación de costos verificado por la Interventoría, con el fin de ir recopilando la  información y documentación necesaria para que al final del proyecto, el costo total del factor multiplicador (FM), sea demostrado por parte del consultor teniendo en cuenta cada uno de sus componentes y los valores ofertados"</t>
    </r>
    <r>
      <rPr>
        <b/>
        <sz val="11"/>
        <color rgb="FF000000"/>
        <rFont val="Calibri"/>
        <family val="2"/>
        <scheme val="minor"/>
      </rPr>
      <t xml:space="preserve"> por lo cual, la acción debe reformularse en plazo como mínimo en tres meses,</t>
    </r>
    <r>
      <rPr>
        <sz val="11"/>
        <color rgb="FF000000"/>
        <rFont val="Calibri"/>
        <family val="2"/>
        <scheme val="minor"/>
      </rPr>
      <t xml:space="preserve"> para poder verificar su cumplimiento en un periodo de tres meses (3 informes de interventoría donde se evidencie el control y seguimiento del factor multiplicador del contrato de consultoría).
Reformulado en plazo en el Grc, fecha anterior 31/10/2021</t>
    </r>
  </si>
  <si>
    <t xml:space="preserve">
La Subgerencia de desarrollo de proyectos reformulará la acción, ingresara nueva acción para este plan y elimina esta
Una vez solicitados los soportes y verificado el GRC se observa que no hay avances </t>
  </si>
  <si>
    <t>Pendiente solucionar inconveniente para que aparezca con el avance real (100%)</t>
  </si>
  <si>
    <t>Se adjunta el respectivo soporte.
La acción se cumplirá fuera del plazo
Se actualiza la fecha fin de la actividad con base en lo verificado en el GRC</t>
  </si>
  <si>
    <t>Se actualiza la fecha fin de la actividad con base en lo verificado en el GRC</t>
  </si>
  <si>
    <t>Se anexa memorando 20212700136003,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Con el cual se cierre la activada al 100% teniendo en cuenta que solo se presentó un nuevo proceso para las plantas de tratamiento.</t>
  </si>
  <si>
    <t>Mesa de trabajo con los grupos correspondiente</t>
  </si>
  <si>
    <t xml:space="preserve">Se reformuló la acción en plazo y será cumplida con corte a abril 2022
La Subgerencia de desarrollo de proyectos reformulará la acción, ingresara nueva acción para este plan y elimina esta
Una vez solicitados los soportes y verificado el GRC se observa que no hay avances </t>
  </si>
  <si>
    <t>Se reformuló la acción en plazo y será cumplida con corte a abril 2022
La Subgerencia de desarrollo de proyectos reformulará la acción, ingresara nueva acción para este plan y elimina esta
Se cumplió en abril de 2022</t>
  </si>
  <si>
    <t>Pendiente actualizar en el GRC la fecha fin de la actividad
Pendiente actualizar la fecha fin,  reprogramar  la actividad por la actual y reportar en el GRC</t>
  </si>
  <si>
    <t>Con corte a abril 22 de 2022 se allegó el producto requerido (Procedimiento y socialización de aprobación de garantías)
Con corte a 31 de marzo de 2022 se informa por parte de los responsables que la actividad será cumplida el 30 de abril de 2022.
Se anexa el borrador del procedimiento y correo electrónico en que se solicita a desarrollo organizacional la revisión y tràmite del procedimiento respectivo del 17-12-21. Pendiente la publicación del procedimiento.
La actividad se cumplirá fuera de plazo</t>
  </si>
  <si>
    <t>Con corte a abril 22 de 2022 se allegó el producto requerido (Procedimiento y socialización de aprobación de garantías)
Con corte a 31 de marzo de 2022 se informa por parte de los responsables que la actividad será cumplida el 30 de abril de 2022.
Reformulación de acción, producto y fecha programada con memorando 20215300182713 del 17-12-21.</t>
  </si>
  <si>
    <t>Con corte a abril de 2022 se evidencian los soportes de la mesa de trabajo con la Subgerencia Administrativa y de Talento Humano
Se informa por parte de los responsables que la acción será reportada con corte a abril de 2022
Refomulación en plazo para el 31 de marzo de 2022 Se consulto el tema con el grupo encargado y se debe realizar mesa de trabajo para exponer la situación y determinar el proceso a realizar. Por lo anterior, se propone reformulación con el siguiente detalle:
Actividad: Exponer el tema en mesa de trabajo con los grupos correspondiente (Servicios Administrativos y Talento Humano) con el fin de establecer compromisos para la incluisión del plan de gestión integral de obra dentro del sistema integrado de Gestión de Enterritorio.
Fecha fin: 31/03/2022
Se solicito reformulación de la acción y se asigno para aprobación del subgerente pero se asigno al anterior se solicita asignar al Ing. Elkin Bechara. Para lo cual se reasigno la notificación vía GRC para el reporte</t>
  </si>
  <si>
    <t>Pendiente el cargue de la accion y soportes de cumplimiento en el GRC</t>
  </si>
  <si>
    <t>De acuerdo con requerimiento de revisión de pesos y avances , pendiente que se ajuste por parte de ITS (El GRC reporta un avance del 92% y la actividad esta en el 100%)</t>
  </si>
  <si>
    <t>Se informa por parte de los responsables que la acción será reportada con corte a abril de 2022 (correo electrónico de esta misma fecha)
La Subgerencia de desarrollo de proyectos reformulará la acción, ingresara nueva acción para este plan y elimina esta
Se solicita modificación de acción por circular interna donde se solicita incluir en el formato de planeación F-PR-26 las obligaciones especificas requeridas para cada contrato con plazo 30-12-21.</t>
  </si>
  <si>
    <t>Se recibe correo electrónico con planos firmados el 31052022
Se informa por parte de los responsables que la acción será reportada con corte a mayo de 2022
La actividad se cumplirá fuera de plazo
No presenta avances para este periodo (los planos no se encuentran aún firmados por parte del consultor)</t>
  </si>
  <si>
    <t>Con corte a junio pendiente de reformular en el GRC en plazo y realizar el cargue de los soportes
Pendiente digitalización de planos para realizar el cargue</t>
  </si>
  <si>
    <t>con corte a junio 2022/Acción 458 De acuerdo con requerimiento de revisión de pesos y avances , pendiente que se ajuste por parte de ITS (El GRC reporta un avance del 25% y la actividad esta en el 100%)
Pendiente confirmar por Maria Isabel el cambio que se requiere en GRC y proceder a realizarlo</t>
  </si>
  <si>
    <t>De acuerdo con requerimiento de revisión de pesos y avances , pendiente que se ajuste por parte de ITS (El GRC reporta un avance del 84% y la actividad esta en el 100%)</t>
  </si>
  <si>
    <t>A86 GESTIÓN ARCHIVO</t>
  </si>
  <si>
    <t>GESTIÓN DOCUMENTAL</t>
  </si>
  <si>
    <t>Falta de formalidad en la presentación de los informes mensuales por parte del contratista</t>
  </si>
  <si>
    <t>Verificar los informes mensuales entregados por el contratista dando cumplimiento a las obligaciones contractuales con respecto a logros, porcentaje de avance, observaciones y dificultades presentadas.</t>
  </si>
  <si>
    <t>Catorce (14) Informes mensuales.</t>
  </si>
  <si>
    <t>El grupo de Servicios administrativos adjuntó oficio de respuesta por parte del contratista No. 20224300143082 de fecha del 18/04/2022 en donde dio respuesta al requerimiento de los informes mensuales del contrato 20201014, adjuntó en el aplicativo GRC el enlace de consulta en donde se encuentran los 14 informes mensuales dando cumplimiento a las obligaciones contractuales con respecto a logros, porcentaje de avance, observaciones y dificultades presentadas.
https://fonade-my.sharepoint.com/:f:/g/personal/areaserviciosadminist_enterritorio_gov_co/EnnXo6xNS3lHqYV5g4cv6CABCvturYpbZpaAot0Uxs9X7g?e=K2oVIP 
Así mismo adjuntó correo mediante el cual se confirma la verificación de los informes recepcionados y que cumplen de acuerdo a lo establecido en el contrato.</t>
  </si>
  <si>
    <t>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t>
  </si>
  <si>
    <t>Desconocimiento del contratista de las obligaciones específicas a cargo</t>
  </si>
  <si>
    <t>Realizar requerimiento de los informes mensuales por sub-fase ejecutada al contratista de acuerdo con las obligaciones específicas del contrato.</t>
  </si>
  <si>
    <t>Un (1) Requerimiento para la entrega de informes mensuales.</t>
  </si>
  <si>
    <t>Observación No. 1: Si bien los pagos de diciembre de 2021 y febrero de 2022 del contrato No. 20201014 suscrito con ENSOBRAMATIC se realizaron de manera proporcional a los ML entregados, el Supervisor los autorizó por 799 ML y 532.78 ML, respectivamente, sin cumplir el requisito de entrega mensual mínima de 1.500 ML, establecido formalmente en los estudios previos en la cláusula de forma de pago.</t>
  </si>
  <si>
    <t>Debilidades en la estructuración de la modificación del contrato // Falencias en la planificación de las condiciones, requisitos o entregables para los pagos</t>
  </si>
  <si>
    <t>Realizar la salvedad y/o aclaración en el modificatorio y/o Acta de liquidación del contrato y/o informe final del contratista acerca de los dos últimos pagos correspondientes por 799 ML, 532.78 ML y total de ML inventariados, el valor diferencia de los ML entregados y los inicialmente pactados y los productos adicionales conforme a lo pactado en la Modificación No. 2 de septiembre del contrato No. 20201014.</t>
  </si>
  <si>
    <t>Modificatorio y/o Acta de liquidación del contrato y/o informe final del contratista.</t>
  </si>
  <si>
    <t>Se emite RESOLUCIÓN No. 152 del 26 de abril 2022  Enterritorio, “Por la cual se adoptan las Tablas de Retención Documental-TRD de la Empresa Nacional Promotora del Desarrollo Territorial – ENTerritorio y se ordena la implementación.”</t>
  </si>
  <si>
    <t>A85 DEPURACIÓN CGR</t>
  </si>
  <si>
    <t>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t>
  </si>
  <si>
    <t>*Debilidades en el ejercicio de la supervisión por parte de Enterritorio.</t>
  </si>
  <si>
    <t>Realizar seguimiento trimestral de avances sobre el estado del proceso judicial</t>
  </si>
  <si>
    <t>Informe del estado de la Oficina Jurídica</t>
  </si>
  <si>
    <t>*Demoras en la gestión de inicio de Acción judicial.</t>
  </si>
  <si>
    <t>Radicar la demanda en el juzgado 19 civil de circuito de Bogotá en contra de la Interventoría Contrato No. 2141018, Acta de Servicio No.506 suscrito con el CONSORCIO MSD 02</t>
  </si>
  <si>
    <t>Radicado de la demanda</t>
  </si>
  <si>
    <t>Se adjuntan los siguientes documentos: Radicado No.20221100066871 escrito de la demanda. Correo radicación de la demanda en linea con No. 397183 Rad. 110013103019 2022 00163 00 Admisión de demanda.</t>
  </si>
  <si>
    <t>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t>
  </si>
  <si>
    <t>1) Deficiencias en la supervisión y control de la interventoría. 2) Falta de oportunidad en la gestión de los incumplimientos.</t>
  </si>
  <si>
    <t>Gestionar la aprobación ante las instancias que aplique de los recursos por contingencia para ejecutar la propuesta aprobada por el cliente</t>
  </si>
  <si>
    <t>Documento de la aprobación de los recursos</t>
  </si>
  <si>
    <t>Gestionar con la ESAP la aprobación de la propuesta de reforzamiento de la sede Santa Marta</t>
  </si>
  <si>
    <t>Oficio de aprobación por parte del cliente</t>
  </si>
  <si>
    <t>Se anexa memorando con el aval por parte del cliente de los diseños de reforzamiento de la infraestructura del proyecto ESAP SANTA MARTA.</t>
  </si>
  <si>
    <t>Gestionar una alternativa de solución de la controversia contractual con la ESAP</t>
  </si>
  <si>
    <t>Acuerdo de Transacción o equivalente</t>
  </si>
  <si>
    <t>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t>
  </si>
  <si>
    <t>*Falta de gestión y seguimiento por parte de la Gerencia del convenio a la comunicación enviada a la Agencia Nacional de Tierras y a la Agencia de Desarrollo Rural el 30/09/2019</t>
  </si>
  <si>
    <t>Coordinar mesas de trabajo con las entidades Agencia Nacional de Tierras y Cortolima con el objetivo de abordar la solución al hallazgo H13 identificado por la CGR.</t>
  </si>
  <si>
    <t>Actas de reunión</t>
  </si>
  <si>
    <t>ygarcia</t>
  </si>
  <si>
    <t>Gestionar respuesta de Cortolima solicitando información del estado de la adquisición de los predios.</t>
  </si>
  <si>
    <t>Oficio solicitando estado de la gestión. Oficio respuesta por Cortolima</t>
  </si>
  <si>
    <t>Se remite a CORTOLIMA comunicación No. 20222900082301 del 3 de mayo de 2022 (recibido CORTOLIMA No. 8627), solicitando balance de adquisición de los predios. En comunicación No. 100.10.3 (radicado ENT No. 20224300204842) CORTOLIMA, da respuesta parcial y remite sólo información de las personas que participarán en las mesas de trabajo. 
Con radicado 20224300239502 del 21/06/2022 CORTOLIMA emite respuesta donde indica que antes de iniciar tramites notariales se debe hacer visitas a los predios para verificar que cuenten con condiciones para la protección de los mismos y del medio ambiente, describe otras acciones a llevar  a cabo.</t>
  </si>
  <si>
    <t>Gestionar respuesta de la Agencia Nacional de Tierras en alcance al oficio (Radicado 20192000242541 del 30-09-2019)</t>
  </si>
  <si>
    <t>Oficio reitarando solicitud de información sobre el estado de la gestión Oficio respuesta por ANT</t>
  </si>
  <si>
    <t>Se remite oficio a la Agencia Nacional de Tierras y a la Agencia de Desarrollo Rural, en comunicado No. 20222900082271 del 3 de mayo de 2022 (radicado de recibo ANT No. 20226200536352 y ADR No. 20226100032791) con el fin de obtener el balance de estado actual del trámite de adquisición de predios. 
Con radicado 20224300238492 (16062022_20224300238492_Respuesta ANT da traslado a ADR.pdf) del 23/06/2022 la ANT emite respuesta donde indica que la Entidad encargada es la Agencia de desarrollo Rural y da traslado al comunicado de la Entidad (16062022_ANT 20226200752321_Traslado ANT a ADR.pdf)</t>
  </si>
  <si>
    <t>Realizar seguimiento a compromisos de mesas de trabajo con el fin de obtener soportes que evidencien gestión y/o el traspaso de los predios a la entidad competente.</t>
  </si>
  <si>
    <t>Soportes de gestión y/o Certificado de Tradición y libetad de los (3) predios.</t>
  </si>
  <si>
    <t>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t>
  </si>
  <si>
    <t>plondono</t>
  </si>
  <si>
    <t>Demoras para la recuperación de impuestos no cobrados por la entidad.</t>
  </si>
  <si>
    <t>Realizar mesa de trabajo entre la Oficina Asesora Jurídica, Grupo de contabilidad y la Firma asesora tributaria externa, para socializar y ajustar las fichas técnicas finales para inicio de acciones judiciales.</t>
  </si>
  <si>
    <t>Acta de reunion con conclusiones</t>
  </si>
  <si>
    <t>jbotero</t>
  </si>
  <si>
    <t>Se anexa acta de reunion con los asesores externos para tratar el tema de inicio de acciones judiciales por el cobro de estampilla prouniversidades, de fecha 25 abril 2022.</t>
  </si>
  <si>
    <t>Remitir las fichas técnicas para el inicio de acciones judiciales a la Oficina Asesora Jurídica</t>
  </si>
  <si>
    <t>Memorando de remisión de las Fichas tecnicas</t>
  </si>
  <si>
    <r>
      <rPr>
        <b/>
        <sz val="11"/>
        <color rgb="FF000000"/>
        <rFont val="Calibri"/>
        <family val="2"/>
        <scheme val="minor"/>
      </rPr>
      <t>Para los contratos mencionados se remitió memorando a la OAJ para inicio de cobro por vía judicial.</t>
    </r>
    <r>
      <rPr>
        <sz val="11"/>
        <color rgb="FF000000"/>
        <rFont val="Calibri"/>
        <family val="2"/>
        <scheme val="minor"/>
      </rPr>
      <t xml:space="preserve">
2160745 Consorcio Bahía 2016: memorando 20223100079443 el 22/06/2022 
2131794 Consorcio Infraestructuras 2013:  memorando 20223100086963 el 24/06/2022 
2131796 Consorcio Infraestructuras 2013:  memorando 20223100086963 el 24/06/2022 
2162941 Consorcio Temis: memorando 20223100088513 el 30/06/2022 
2150520 Consorcio Tucanos: memorando 20223100087993 el 29/06/2022 
2170865  Novación Blue SA: memorando 20223100088173 el 30/06/2022 
2170945 Novación Blue SA:  memorando 20223100088173 el 30/06/2022 
2170943 Novación Blue SA: memorando 20223100088173 el 30/06/2022 
2151856 Unión temporal Obras de Anapoima:  memorando 20223100088433 el 30/06/2022 </t>
    </r>
  </si>
  <si>
    <t>Radicar las demandas de acuerdo con las 7 fichas técnicas remitidas</t>
  </si>
  <si>
    <t>Enviar memorando a la OAJ solicitando el estado de los procesos y gestionar su respuesta</t>
  </si>
  <si>
    <t>memorando  de envio de solicitud y memorando de respuesta</t>
  </si>
  <si>
    <r>
      <t xml:space="preserve">Pendiente actualizar en el GRC la fecha fin de la actividad y reportar cuando sea quitada la restricción
</t>
    </r>
    <r>
      <rPr>
        <sz val="11"/>
        <color rgb="FFFF0000"/>
        <rFont val="Calibri"/>
        <family val="2"/>
        <scheme val="minor"/>
      </rPr>
      <t>Reportar en el GRC una vez se tenga el desarrollo de cambio de responsabilidades ya que a la fecha aparece en trámite y no permite  reasignar la notificación. Actualizar la meta y la actividad y la unidad de medida.</t>
    </r>
  </si>
  <si>
    <t>Pendiente actualizar en el GRC la fecha fin de la actividad y reportar cuando sea quitada la restricción
Actualizar la meta y la actividad y la unidad de medida.</t>
  </si>
  <si>
    <r>
      <t xml:space="preserve">Pendiente actualizar en el GRC la fecha fin de la actividad y reportar cuando sea quitada la restricción
</t>
    </r>
    <r>
      <rPr>
        <sz val="11"/>
        <color rgb="FFFF0000"/>
        <rFont val="Calibri"/>
        <family val="2"/>
        <scheme val="minor"/>
      </rPr>
      <t>Reportar en el GRC una vez se tenga el desarrollo de cambio de responsabilidades ya que a la fecha aparece en trámite y no permite reasignar la notificación. Asi mismo reformular vía GRC la meta de 26 a 1 (30-jun-2022)</t>
    </r>
  </si>
  <si>
    <t>Teniendo en cuenta que solo se presentó una solicitud de los proyectos obras nuevas, mantenimiento de infraestructura plantas de tratamiento PTAT y PTAR, Se remite evidencia de dicha solicitud., se solicita ajuste de la meta a uno. Se adjunta memorando con radicado No.20212700136003 con la lista de requisitos PGIO</t>
  </si>
  <si>
    <r>
      <rPr>
        <sz val="11"/>
        <color rgb="FFFF0000"/>
        <rFont val="Calibri"/>
        <family val="2"/>
        <scheme val="minor"/>
      </rPr>
      <t>Actualizar quincenalmente las fichas de seguimiento de proyectos y generar reporte de alertas sobre posibles incumplimientos en los proyectos.</t>
    </r>
    <r>
      <rPr>
        <sz val="11"/>
        <color theme="1"/>
        <rFont val="Calibri"/>
        <family val="2"/>
        <scheme val="minor"/>
      </rPr>
      <t xml:space="preserve">
</t>
    </r>
  </si>
  <si>
    <t>Solicitud de  inicio de presunto incumplimiento y soportes de seguimiento</t>
  </si>
  <si>
    <t>Reportar avance GRC. Pendiente actualizar en el GRC la unidad de medida y el responsable.</t>
  </si>
  <si>
    <t>Se reformuló la acción en plazo y será cumplida con corte a abril 2022. Se anexaron 13 fichas con corte a junio 30 de 2022</t>
  </si>
  <si>
    <t>Reportar en el GRC una vez se tenga el desarrollo de cambio de responsabilidades ya que a la fecha aparece en trámite y no permite reasignar la notificación. Actualizar la meta y la actividad y la unidad de medida.</t>
  </si>
  <si>
    <t>Con sustento en la novedad suscrito para el contrato de consultoría fue modificado el alcance de la misma por lo cual se determina que ya no es procedente el trámite del presunto inucmplimiento. 
Se informa por parte de los responsables que la acción será reportada con corte a abril de 2022
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por el GRC. Fecha anterior 30/11/2021</t>
  </si>
  <si>
    <t>Con sustento en la novedad suscrito para el contrato de consultoría fue modificado el alcance de la misma por lo cual se determina que ya no es procedente el trámite del presunto inucmplimiento. 
Se informa por parte de los responsables que la acción será reportada con corte a abril de 2022
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en el GRC, fecha anterior 30/11/2021</t>
  </si>
  <si>
    <t>Presentar el  Documento de Planeación, Componente 1 – Caracterización de la Necesidad F-PR-26 y el  Formato Documento de Condiciones Adicionales
F-PR-27 segun aplique para el trámite de un contrato nuevo y una novedad contractual.
Unidad de Medida: Formatos F-PR-26 y el F-PR-27.</t>
  </si>
  <si>
    <t>Se adjuntan los respectivos soportes con corte a junio de 2022 
Con corte a 30 de marzo de 2022 se reformula en plazo en el GRC para el 30 de junio de 2022
No presenta avance en la actividad</t>
  </si>
  <si>
    <t>Se adjuntan los respectivos soportes con corte a junio de 2022 
La acción se cumplirá fuera del plazo
Con corte a 30 de marzo de 2022 se reformula en plazo en el GRC para el 30 de junio de 2022</t>
  </si>
  <si>
    <t>Una vez se tenga el desarrollo de cambio de responsabilidades, se procede a refomrular y a reportar lo pertinente</t>
  </si>
  <si>
    <t xml:space="preserve">Pendiente reasignar una vez se tenga el desarrollo de cambio de responsables </t>
  </si>
  <si>
    <t>Realizar comités técnicos, operativos o de seguimiento con el cliente donde se revisen por proyecto los diferentes permisos que se requieran y los riesgos identificados en cada uno.
Unidad de medida: Acta de Comité técnico, operativo o de seguimiento</t>
  </si>
  <si>
    <t>Actas de comité tecnico o de seguimiento</t>
  </si>
  <si>
    <t xml:space="preserve">Se adjunta el soprote de la actividad mediante memorando Radicado No.: 20222700016773. con corte a junio 2022
Se informa por parte de los responsables que la acción será reportada con corte a abril de 2022
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
</t>
  </si>
  <si>
    <t>Se adjunta el soprote de la actividad mediante memorando Radicado No.: 20222700016773. con corte a junio 2022
Se informa por parte de los responsables que la acción será reportada con corte a abril de 2022
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t>
  </si>
  <si>
    <t>A84 POZO ANH</t>
  </si>
  <si>
    <t>En el estudio previo y en el complemento de las reglas de participación del proceso CAB-010-2020 que dio origen al contrato de obra 2210283, se establecieron formaciones académicas diferentes para los cargos de asistente de Company Man, ingeniero supervisor control de sólidos, e ingeniero de control de sólidos; y cantidades diferentes para los cargos de operadores de corazonamiento, ingenieros de registros eléctricos e ingenieros mud logging, en comparación con lo solicitado en el anexo técnico (documento que forma parte integral del contrato) para el personal mínimo requerido</t>
  </si>
  <si>
    <t>1) Errores y/o cambios en la preparación, manipulación y publicación de la documentación en la etapa de planeación contractual por parte de Procesos de Selección (anexo técnico) y/o del grupo de trabajo que requiere la contratación.
2) Cambio de los perfiles requeridos inicialmente (anexo técnico) por parte de la gerencia del convenio en la etapa de planificación sin informarlo a Planeación Contractual
3) Falta de aclaración de la categorización y prevalencia de los documentos precontractuales ante inconsistencias que se presenten entre estos.</t>
  </si>
  <si>
    <t>F-GG-41  Acta de Comité Operativo o de Seguimiento</t>
  </si>
  <si>
    <t>Aprobación del 92% del personal mínimo requerido de forma extemporánea por parte de la interventoría
El interventor aprobó la primera selección de 6 hojas de vida, de forma extemporánea con demoras entre 126 a 159 días.  Para la segunda aprobación, presentó inoportunidad para 71 hojas de vida relacionadas con el equipo mínimo de trabajo establecido en el estudio previo, con una desviación de 84 días</t>
  </si>
  <si>
    <t>4.Solicitud de validación con mucha antelación a la contratación
3. Alta rotación de personal en el sector petrolero.
2. Omisión de los plazos establecidos para la aprobación de los perfiles profesionales por parte de la interventoría
1. Dificultad del contratista para conseguir los perfiles solicitados.</t>
  </si>
  <si>
    <t xml:space="preserve">Aprobación de las hojas de vida del personal minimo requerido  aportando certificación por parte de la empresa contratista del cumplimiento en los requisitos para el perfil requerido, con un minimo de  10 antes de iniciar la fase etapa o sección para la cual se requiere el personal. </t>
  </si>
  <si>
    <t>F-GG-18 ACTA DE APROBACION DE PERSONAL PARA LA EJECUCION DEL CONTRATO  (con las hojas de vida como soportes)</t>
  </si>
  <si>
    <t>Incumplimiento de requisitos de experiencia y tiempo del personal mínimo requerido en 17 hojas de vida
El contratista de obra 2210283 y el interventor 2210371 incumplieron en la contratación y aprobación de los requisitos de personal mínimo para la ejecución, como se desagrega a continuación:
Mediante acta 001 del 9 de junio de 2021 fue aprobada la hoja de vida del director del proyecto sin contar con la certificación en Well control, y fue contratado del 21 de mayo al 20 de julio de 2021.
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
Mediante acta 013 del 16 de noviembre de 2021 fue aprobada la hoja de vida del médico que no cuenta con la experiencia general requerida de 5 años, contratado del 30 de junio de 2021 al 29 de enero de 2022.
Mediante acta 15 del 22 de noviembre de 2021 se aprobaron hojas de vida con experiencia general menor a la requerida así: 
a) dos Ingenieros de fluidos de perforación, inferior uno en 1 año 5 meses y otro en 4 años 5 meses 
b) dos Ingenieros mud logging, inferior uno en 6 meses 11 días y el otro en 3 meses y 3 días
c) un Ingeniero de Registros eléctricos, inferior en 6 años 9 meses y 10 días
d) un Ingeniero supervisor control de sólidos, en 4 meses y 26 días
e) un especialista en Brocas de perforación de pozos de petróleo, inferior en 4 meses y 12 días
f) Coordinador de Seguridad Industrial, inferior en un año y 4 meses. 
Y tres operadores de corazonamiento sin convalidación del título aportado para el conteo de experiencia general requerida.
El personal contratado y aprobado mediante última acta referenciada, laboró del 24 de noviembre de 2021 al 14 de febrero de 2022.
Para el perfil de médico se requerían dos profesionales (incluyendo el relevo) con una dedicación de 175 días, los dos médicos contratados laboraron 60 y 120 días, es decir con un déficit en dedicación de 115 y 55 días, respectivamente.</t>
  </si>
  <si>
    <t>1)  Fallas en la verificación  de los perfiles por parte de la interventoría
2) Desconocimiento u omisión de la normatividad aplicable, por parte de la interventoría y la supervisión, para el reconocimiento de la experiencia general de las diferentes profesiones.</t>
  </si>
  <si>
    <t>Ajustar la tabla del personal minimo requerido para la operación, documentos Anexo tecnico y caracterzación de la necesidad la cual no debe involucrar personal de compañias subcontratistas quienes al ser dueños y operadores de sus equipos seleccionaran el personal idoneo para el desarrollo de sus operciones.</t>
  </si>
  <si>
    <t xml:space="preserve">Notificar al contratista de obra las observaciones 3, 4 y 5 generadas en el presente informe, con el propósito de que aplique los correctivos necesarios y envíe soportes al Supervisor (Subgerencia de Desarrollo de Proyectos – Gerencia de Convenio 217048).
</t>
  </si>
  <si>
    <t xml:space="preserve">Anexo técnico y F-GG-18 ACTA DE APROBACION DE PERSONAL PARA LA EJECUCION DEL CONTRATO (con las hojas de vida como soportes) (para un proyecto) </t>
  </si>
  <si>
    <t xml:space="preserve"> Dos comunicaciones: 
 1.  Memorando dirigido al grupo de Gestión Contractual con copia a control interno, solicitando su pronunciamiento sobre  el presunto incumplimiento por parte de la empresa contratista, relacionandas con la autorización de hojas de vida que no cumplían con los requisitos del perfil. 
2. Oficio de aclaración a la interventoria de las observaciones 3,4 y 5 en la auditoria con su respuesta.
</t>
  </si>
  <si>
    <t>Matricula Profesional de Ingeniero Ambiental no registrada en el COPNIA
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t>
  </si>
  <si>
    <t xml:space="preserve"> Incuir en el proceso de evaluación de los  profesionales,  certificado de antecedentes disciplinarios de la profesión con   una antigüedad no superior 30 días, igualmente en las fucniones de la interventoria incluir un ITEM para certificar la verificación de los documentos.  </t>
  </si>
  <si>
    <t xml:space="preserve">   Solicitar a la interventoría realizar las consultas de antecedentes disciplinarios e  iniciar las acciones legales que procedan en contra del profesional que allegó informacion falsificada, así como la  validación del título profesional  para el “Ingeniero Ambiental” del contratista de obra, quien ejercía como coordinador de seguridad industrial </t>
  </si>
  <si>
    <t>1) Omisión o falta de controles del personal responsable de la validación de los perfiles requeridos.</t>
  </si>
  <si>
    <t xml:space="preserve">Formato expedido por la interventoría donde certifique el cumplimiento del perfil  con  los requisitos legales de cada profesional a contratar por proyecto. </t>
  </si>
  <si>
    <t>Oficio radicado ante la empresa contratista con la actividad propuesta y la respuesta por tarte de esta.</t>
  </si>
  <si>
    <t>Posible elusión de aportes en riesgos laborales, parafiscales y retención en la fuente sobre salarios de la Unión Temporal SERCOMADI
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t>
  </si>
  <si>
    <t xml:space="preserve">Solicitar a la Interventoria certificar mensualmente que los pagos de seguridad social de todos los contratistas asociados a los contratos de obra e interventoría cumplen con los montos establecidos de acuerdo con el IBC real, todos los conceptos aplicables al salario y  con la normatividad legal vigente </t>
  </si>
  <si>
    <t>Solicitar a Interventoría adelantar gestión ante la    UGPP para que  se expidan los Certificado del pago de ARL ,pensión y  Parafiscales del personal minimo relacionado en los contratos ( obra e interventoría).</t>
  </si>
  <si>
    <t>1) Acuerdos salariales extracontractuales entre las partes.
2) Desconocimiento de la normatividad tributaria y de seguridad social</t>
  </si>
  <si>
    <t xml:space="preserve">Certificado emitido por la Interventoria donde se avale el cumplimiento de los requisitos legales en  el pago de seguridad social  para todo el personal minimo requerido durante la ejecución del contrato de obra e interventoría. </t>
  </si>
  <si>
    <t>Oficio radicado ante la empresa contratista  y respuesta por  parte de esta.</t>
  </si>
  <si>
    <t xml:space="preserve"> Errores en contenido de documentos contractuales del proyecto perforación pozo estratigráfico Pailitas 1X - ANH
1. En la solicitud de la novedad contractual Nro. 68 del 07/02/2022 y sus anexos se registran los siguientes errores:
• El proyecto presenta un avance del 84% sobre el 91% programado, es decir tiene un atraso del 6%; siendo el resultado 7%.
• Fecha firma del contrato interadministrativo en solicitud de la novedad se cita el 30/11/2017 y en el anexo 1 de esta se referencia el 11/11/2017 (fecha real de firma o suscripción del contrato)
• Oficio UTS-S-008-22 se registra fecha de emisión del 22 de enero y en otros apartados del 24 de enero (esta última fecha corresponde a la real según oficio)
2.  En Secop 2 se registra error en la fecha de terminación inicial del contrato de obra (25/01/2022) mientras que en la novedad contractual se cita el 14/02/2022 (fecha que corresponde a la real)
3. El informe mensual de interventoría 001 de junio de 2021 - ítem 5. Conclusiones y Recomendaciones registra el siguiente error:
• Se describe que Los Ingenieros Sergio Cristancho y Luis A castillo renunciaron a sus cargos tan solo unos días después de su designación; es decir, se relaciona la renuncia del director de Proyecto Luis A Castillo, que no estaba contratado a la fecha del informe. </t>
  </si>
  <si>
    <t>1) Debilidades en la validación de documentos contractuales por parte de la supervisión y el grupo de gestión contractual.
2) Debilidades en la revisión de los informes de  la interventoría por parte del equipo de la supervisión.</t>
  </si>
  <si>
    <t xml:space="preserve"> Reunión mensual con la Interventoría para revisar los documentos cargados al Secop de los contratos que se suscriban a partir del agosto de 2022. Estos documentos serán   los correspondientes al mes inmediatamente anterior para el cliente  Del cliente ANH  ( Agencia Nacional de Hidrocarburos).  </t>
  </si>
  <si>
    <t xml:space="preserve">
 F-GG-41  Acta de Comité Operativo o de Seguimiento por proyecto en ejecución. </t>
  </si>
  <si>
    <t>Pendiente formular las acciones vía GRC y reportar su cumplimiento dado que del módulo de auditoría fue notificado a la antigua Subgerente de Operaciones
30/03/2022: Contacto  con nuevos profesionales de calidad y riesgos del grupo de procesos de selección y planeación contractuales para contextualizarlos y solicitud vía correo de definición de producto, fecha fin y unidad de medida de las actividades propuestas. Se logra definición de variables faltantes  de las actividades formuladas</t>
  </si>
  <si>
    <t>Se adjuntan los lineamientos emitidos vía memroando Radicado No.: 20225000093673 para la adjudicación de contratos mediante lotes o grupos.</t>
  </si>
  <si>
    <t>Se remiten la Lista de asistencia y socialización de los lineamientos ara la adjudicación de contratos mediante lotes o grupos.</t>
  </si>
  <si>
    <t xml:space="preserve">Total </t>
  </si>
  <si>
    <t>El contratista remitió los informes mensuales del contrato 20201014 y se realizaron las modificaciones contractuales antes de la liquidación del contrato.</t>
  </si>
  <si>
    <t>A86 - Gestión archivística</t>
  </si>
  <si>
    <t>A85 – Eficacia planes CGR</t>
  </si>
  <si>
    <t>A84 – Pozo ANH</t>
  </si>
  <si>
    <t>Ajuste a documentos precontractuales de los procesos</t>
  </si>
  <si>
    <t>A83 – Infraestructura SENA</t>
  </si>
  <si>
    <t xml:space="preserve">Instrumento de seguimiento a obligaciones contractuales </t>
  </si>
  <si>
    <t>A82 – Aeródromos</t>
  </si>
  <si>
    <t>Establecer mecanismo (ANS) para los giros oportunos de rendimientos financieros con destino a la Dirección del Tesoro Nacional</t>
  </si>
  <si>
    <t>A81 – Pactos territoriales</t>
  </si>
  <si>
    <t xml:space="preserve">Instructivo para el bueno uso de la herramienta del factor multiplicador. </t>
  </si>
  <si>
    <t>A80 – Interventorías y consultorías 2020 - 2021</t>
  </si>
  <si>
    <t xml:space="preserve">Optimizar el registro de la información en  los formatos  de la ejecución del Programa de Conexiones Intradomiciliarias (PCI) </t>
  </si>
  <si>
    <t>A79 – Intradomiciliarias 2021</t>
  </si>
  <si>
    <t>Realizar el balance de los usuarios cargados cumpliendo los parámetros establecidos para pago de los usuarios al consultor y realizar los ajustes correspondientes en las facturas</t>
  </si>
  <si>
    <t>A78 -  Sistemas fotovoltaicos</t>
  </si>
  <si>
    <t>Ajuste de los formatos e informes  correspondientes a subsidios de vivienda –VIP y VIS</t>
  </si>
  <si>
    <t>A77 – Subsidios VIP y VIS</t>
  </si>
  <si>
    <t>Gestiones de presuntos incumplimientos y trámites de novedades contractuales que apliquen.</t>
  </si>
  <si>
    <t>A76 – Proyectos INPEC</t>
  </si>
  <si>
    <t>Ajuste en la forma de reporte de eventos de riesgo y revisión y análisis de controles</t>
  </si>
  <si>
    <t>A75 – Efectividad SAR</t>
  </si>
  <si>
    <t xml:space="preserve">Formalización de procedimientos y funcionamiento de los comités </t>
  </si>
  <si>
    <t>A 74 – Comités institucionales</t>
  </si>
  <si>
    <t>Depuración financiera y liquidación de contratos de fábrica</t>
  </si>
  <si>
    <t>A46 – 29 fábricas</t>
  </si>
  <si>
    <t>mejoras de gestión</t>
  </si>
  <si>
    <t>Acciones pendientes por ejecutar</t>
  </si>
  <si>
    <t xml:space="preserve">Principales productos o </t>
  </si>
  <si>
    <t>Avance (%)</t>
  </si>
  <si>
    <t>Por cumplir</t>
  </si>
  <si>
    <t>Cumplidas</t>
  </si>
  <si>
    <t>No. Acciones vigentes</t>
  </si>
  <si>
    <t>Observaciones</t>
  </si>
  <si>
    <t>Auditoría</t>
  </si>
  <si>
    <t>Se radicaron las demandas iniciadas por Enterritorio contra Consorcio Anapoima, Consorcio Bahía 2016,Consorcio Temis, Consorcio Infraestructura 2013, Media Commerce, Novacion Blue y Consorcio Tucanos. 
1.	20221100172071 19 SEP 2022- DEMANDADOS Consorcio Bahía 2016 y sus integrantes, Juan Carlos García Bustos y Ricardo Arturo Peláez Marín.
2.	Demandado :NOVACION BLUE S.A NIT No 8000450622, JUEZ CIVIL MUNICIPAL DE BOGOTÁ (REPARTO)- PROCESO DECLARATIVO
3.	20221100171971- demandado Integrantes del CONSORCIO INFRAESTRUCTURA 2013, conformado por INGECINCO LTDA, INVERMOHES S.A.S. y 2C INGENIEROS S.A
4.	20221100172041 19 sep 2022-09- demandados: Media Commerce Partners S.A.S, identificada con el Nit. 819.006.966-8, representada legalmente por la señora Claudia Patricia Jimenez Uribe, o por quien haga sus veces.
5.	20221100171661 19 sep 2022- demandado Rafael Eduardo Zambrano Casas identificado con cedula de ciudadanía número 19.252.047 y Saín Espinosa Murcia identificado con cedula de ciudadanía número 79.311.841, integrantes del CONSORCIO TUCANOS identificado con NIT. 900.814.340-1
6.	20221100172131- demandados Antonio Mario Lopez Restrepo identificado con la cédula de ciudadanía No. 72.152.484 y COMINCI S.A.S, identificada con el Nit. 900.311.717-1, representada legalmente por el señor Ricardo Rueda Gómez quienes conforman la Unión Temporal Obras Anapoima.
7.	Demanda en línea No 493739- Clase de Proceso: 40-03-01 VERBAL DE MENOR CUANTÍA- Tipo Sujeto: DEMANDADO Persona Jurídica: CONSTRUCCIONES AL DIA S.A.S</t>
  </si>
  <si>
    <t xml:space="preserve">
A87 CASTIGO DE ACTIVOS
</t>
  </si>
  <si>
    <t>A89 PROYECTO BESOTES</t>
  </si>
  <si>
    <t>El contratista de interventoría (2021760) presentó una demora de 15 días hábiles (del 23082021 al 13092021) en la aprobación de los productos entregados por el consultor: Plan de calidad, Cronograma, Metodología de Trabajo y hojas de vida del personal, excediendo el plazo establecido en las condiciones contractuales.</t>
  </si>
  <si>
    <t>Deficiencias en la planeación y definición de obligaciones contractuales que definen plazo para su cumplimiento</t>
  </si>
  <si>
    <t>Describir en el informe de termino del contrato 220008 en el numeral de cumplimiento de obligaciones, una nota explicativa sobre la desviación en tiempo generada en la aprobación y cumplimiento de las obligaciones especificas 31 y 36 de la interventoría donde no tuvo un impacto en la entrega de los productos de estructuración</t>
  </si>
  <si>
    <t>Informe de termino</t>
  </si>
  <si>
    <t>Realizar una revisión previa al envío del documento de planeación contractual y anexo de condiciones contractuales a la Subgerencia de Operaciones, donde se verifiquen y ajusten los tiempos de entrega y aprobación requeridos para los productos iniciales para nuevos contratos.</t>
  </si>
  <si>
    <t>Documento de planeación contractual</t>
  </si>
  <si>
    <t>1. Falta de integralidad de la información reportada en las fichas de solicitud de castigo 2.Debilidades en la validación y contraste de la información reportada por las áreas en los anexos soporte</t>
  </si>
  <si>
    <t>Corregir el Anexo 5 del Formato F-FI-42 Solicitud castigo de activos del convenio 191145 en el numeral 4.2</t>
  </si>
  <si>
    <t>El Anexo 5 del Formato F-FI-42 Solicitud castigo de activos con las correcciones a que halla lugar para el convenio 191145.</t>
  </si>
  <si>
    <t>1.Extemporaneidad o no presentación de solicitud de inicio de acciones judiciales por parte de las áreas de trabajo a la Oficina Asesora Jurídica 2.Omisión y/o falta de oportunidad en el inicio de acciones judiciales por parte de la Oficina Asesora Jurídica 3.Falta de control en la entrega de los backup de la información de convenios y contratación derivada por la rotación de Gerente de Unidad y/o Convenio.</t>
  </si>
  <si>
    <t>Verificar y realizar los ajustes a lugar de las cuatro fichas 194117, 191145, 191148 y 199033 que registraron acciones de tipo penal, especificando si tienen o no injerencia en la recuperación de los recursos o la sanción o multa a los presuntos responsables del detrimento patrimonial</t>
  </si>
  <si>
    <t>Formato F-FI-42 Versión 2 Solicitud castigo de activos actualizada, para los convenios 194117, 191145, 191148 y 199033</t>
  </si>
  <si>
    <t>Implementar un plan de trabajo en el siguiente trimestre para priorizar el análisis de procedencia del traslado para inicio de acciones judiciales a partir del inventario de los convenios relativos al saldo de cuentas por cobrar por fondo de contingencias de $6.394,9 millones</t>
  </si>
  <si>
    <t>Plan de trabajo con la priorización y gestiones realizadas</t>
  </si>
  <si>
    <t>1. Falta de control en la entrega de los backup de la información de convenios y contratación derivada por la rotación de Gerentes de Unidad y/o Convenio. 2. Errores u omisiones por parte de los funcionarios y/o colaboradores de la Entidad, en el trámite de las etapas procesales dentro de los términos legales</t>
  </si>
  <si>
    <t>Verificar las acciones disciplinarias e inicio de esta si corresponde, en contra de aquellos servidores públicos que no dieron traslado de las irregularidades relacionadas con los convenios 192005, 193076, 195073-JAMUNDI, 212011, 194117, 195073-Florencia, 191145, 191148, 199033, 195073-Guaduas)</t>
  </si>
  <si>
    <t>Formato F-FI-42 Solicitud castigo de activos Anexo 6 para cada caso</t>
  </si>
  <si>
    <t>Implementar un plan de trabajo en el siguiente trimestre para priorizar el análisis de procedencia del traslado para análisis de disciplinaria a partir del inventario de los convenios relativos al saldo de cuentas por cobrar por fondo de contingencias de $6.394,9 millones</t>
  </si>
  <si>
    <t>1. Falta de integralidad de la información reportada en las fichas de solicitud de castigo 2.Debilidades en la validación y contraste de la información reportada por las áreas en los anexos soporte 3. Falta de trazabilidad y jerarquía en la documentación soporte</t>
  </si>
  <si>
    <t>Revisar, verificar y realizar los ajustes en el formato F-FI-42, Portada, Anexo 1 del convenio N° 195073 - Florencia relacionados con las diferencias en valor y cantidad del ítem NP 069, especificando el documento válido y vigente para el análisis de castigo,</t>
  </si>
  <si>
    <t>Formato F-FI-42 Versión 2 Solicitud castigo de activos para el convenio 195073-Florencia</t>
  </si>
  <si>
    <t>1. Falta de diligenciamiento de alguno de los anexos requeridos en el Formato F-FI-42 2.Debilidades en la validación y contraste de la información reportada por las áreas en los anexos soporte</t>
  </si>
  <si>
    <t>Revisar, verificar y realizar los ajustes en el formato F-FI-42, Portada, Anexo 1 del convenio N° 195073 - Florencia relacionados con las diferencias en valor y cantidad del ítem NP 069, especificando el documento válido y vigente para el análisis de castigo</t>
  </si>
  <si>
    <t>A87 CASTIGO ACTIVOS</t>
  </si>
  <si>
    <t>A89- PROYECTO BESOTES</t>
  </si>
  <si>
    <t>evalenci</t>
  </si>
  <si>
    <t>Se adjunta evidencias de la gestión realizada desde la gerencia de contrato con relación al Plan de mejoramiento y a la actividad propuesta radicado 20222400076831 del 25-04-2022 y 20224300191042 del 18-05-2022</t>
  </si>
  <si>
    <t>Se cierran actividades correctivas relacionadas con: incumplimiento de requisitos de experiencia y tiempo del personal mínimo requerido, matricula profesional no registrada en el COPNIA y posible elusión de aportes en riesgos laborales, parafiscales y retención en la fuente sobre salarios.</t>
  </si>
  <si>
    <t>Mediante Modificatorio Nro. 3 del 24 de junio de 2022 se modificó en la cláusula 4ta forma de pago, numeral 3.5, estableciendo el último pago como proporcional a los metros lineales finales intervenidos (pág. 20).</t>
  </si>
  <si>
    <t>OBS 2
En el anexo 4 actuaciones judiciales de la ficha de castigo del convenio 195073-Guaduas se relaciona activo un proceso ejecutivo por $374 millones que no tiene efecto en la recuperación de recursos de contingencias para el convenio. Dicho proceso con radicado No. 1100131030482020002210 contra los miembros del Consorcio Rioseco (referente al contrato 2071120) se adelanta ante el Juzgado 48 Civil del Circuito de Bogotá y en caso de fallo a favor de la Entidad estos recursos ingresarían al rubro de ¿indemnizaciones y reclamaciones¿. Este proceso y la cifra asociada por $374 millones no forma parte del valor del castigo de activos; por lo tanto, no es pertinente relacionarlo en el anexo.</t>
  </si>
  <si>
    <t>1. Deficiencias en la identificación de los procesos judiciales que hacen parte de la solicitud de castigo de activos</t>
  </si>
  <si>
    <t>Revisar, verificar y realizar los ajustes correspondientes en el formato Anexo N° 4 actuaciones judiciales para el convenio 195073 - Guaduas con el proceso ejecutivo por $374. millones</t>
  </si>
  <si>
    <t>Formato F-FI-42 Versión 2 Solicitud castigo de activos actualizada para el convenio 195073 - Guaduas</t>
  </si>
  <si>
    <t>OBS 1
El valor por $9.432.603 presentado en el anexo N.5 de la ficha contable y financiera para el convenio 191145-SENA corresponde a reconsignación de cheque devuelto según nota de contabilidad N.1097 de 08-04-2005; por tanto, el total del numeral 4.2 recuperaciones en la ficha es de $229.888.073, cuando el valor real de la recuperación es $220.455.471</t>
  </si>
  <si>
    <t>Se corrigió el anexo 5 del convenio 191145, la ficha fue aprobada por la Junta Directiva para castigo el 29 de julio 2022. Actividad cumplida al 100%</t>
  </si>
  <si>
    <t>OBS 3
En 11 casos verificados para los convenios 192005, 193076, 212011, 194117, 196028, 200810, 191145, 191148, 196021, 199033 y 197040, 200902, 200903, 200904, 200905, 200907,210003, 210004, 210005, 210008 y 210009 (DAPRE) no hay evidencia del inicio de acciones civiles judiciales orientadas a la recuperación de los recursos por $451.355.758,98, frente a lo cual el grupo de Defensa Jurídica informó que caducaron los términos para cualquier acción de recuperación. Así mismo, concluye el equipo auditor que procedió la caducidad para las acciones disciplinarias que pudieran aplicar a los responsables de la falta de gestión de inicio de acciones judiciales.</t>
  </si>
  <si>
    <t xml:space="preserve">Se realizaron los ajustes de las fichas 194117, 191145, 191148 Revisado el sistema de consulta Ekogui y la base de datos del área de Defensa Jurídica de ENTerritorio con los datos que se aportaron, no se encontró proceso alguno al respecto, por lo que los términos están vencidos para radicar cualquier demanda. Las fichas fueron aprobada por la Junta Directiva para castigo en la sesión del 29 de julio de 2022. </t>
  </si>
  <si>
    <t>OBS 4
En 10 casos verificados por $3.829.701.118 no hay evidencia del traslado o inicio para la averiguación de procedencia de la responsabilidad disciplinaria para los Gerentes de convenio yo Gerentes de Unidad de los convenios asociados (192005, 193076, 195073-JAMUNDI, 212011, 194117, 195073-Florencia, 191145, 191148, 199033, 195073-Guaduas) por las siguientes conductas: ¿ No haber solicitado, o no hacerlo oportunamente, el inicio de las acciones orientadas a la recuperación de los recursos o el cobro coactivo ¿ Por deficiencias en el ejercicio de supervisión de los contratos y sus interventorías ¿ Por deficiencias en la planeación contractual, en la estructuración de los ítems contractuales</t>
  </si>
  <si>
    <t>En mesa del 28 de julio de 2022 con los Grupos de Contabilidad y Oficina Asesora Jurídica, se definió realizar seguimiento trimestral a los compromisos que se encuentran en estado Jurídico para presentar los avances de los procesos a los miembros del comité de sostenibilidad contable, seguimiento y castigo de activos. Ver informe anexo. Actividad cumplida al 100%</t>
  </si>
  <si>
    <t>OBS 5
Se detectó un error en el soporte documental que originó el uso de contingencias por valor de $675.798.478 para el Convenio No. 195073 -Florencia, toda vez que la novedad para el contrato 2071792 suscrita con el contratista de obra consorcio Kumbre el 03 de diciembre de 2009 registra para el ítem NP 069 ¿Suministro e instalación de grama en cespedones, incluye reparación del terreno y dos mantenimientos¿, cantidad por 50 m2, valor unitario $19.595 y total de $979.750; y el acta de entrega y recibo final suscrita por el contratista de obra e interventoría el 11 de junio 2012, registra para este ítem la cantidad de 44.981 m2 por un total de $881.402.695, siendo el incumplimiento de este ítem la causa para solicitar el uso del rubro de contingencias. Esta diferencia en la cantidad y valor del ítem NP 069 debe ser aclarada en la ficha de solicitud de castigo por ser los dos documentos parte integral del análisis, y establecer cuál es el documento fuente válido y vigente.</t>
  </si>
  <si>
    <t>obs 5
Se detectó un error en el soporte documental que originó el uso de contingencias por valor de $675.798.478 para el Convenio No. 195073 -Florencia, toda vez que la novedad para el contrato 2071792 suscrita con el contratista de obra consorcio Kumbre el 03 de diciembre de 2009 registra para el ítem NP 069 ¿Suministro e instalación de grama en cespedones, incluye reparación del terreno y dos mantenimientos¿, cantidad por 50 m2, valor unitario $19.595 y total de $979.750; y el acta de entrega y recibo final suscrita por el contratista de obra e interventoría el 11 de junio 2012, registra para este ítem la cantidad de 44.981 m2 por un total de $881.402.695, siendo el incumplimiento de este ítem la causa para solicitar el uso del rubro de contingencias. Esta diferencia en la cantidad y valor del ítem NP 069 debe ser aclarada en la ficha de solicitud de castigo por ser los dos documentos parte integral del análisis, y establecer cuál es el documento fuente válido y vigente.</t>
  </si>
  <si>
    <t>Observación No. 6 Fichas de castigo sin el anexo 6 requerido
Las 16 fichas de castigo presentadas para aprobación por $3.947 millones no cuentan con el Anexo 6 - Actuaciones Disciplinarias que hace parte integral de los anexos del formato de solicitud de castigo de activos F-FI-42</t>
  </si>
  <si>
    <t>1. Falta de diligenciamiento de alguno de los anexos requeridos en el Formato F-FI-42
2.Debilidades en la validación y contraste de la información reportada por las áreas en los anexos soporte</t>
  </si>
  <si>
    <t>Solicitud de modificación del formato F-FI-42 Solicitud castigo de activos, en el sentido de incluir el Anexo 6 Actuaciones disciplinarias.</t>
  </si>
  <si>
    <t>Formato F-FI-42 Solicitud castigo de activos publicado en el catálogo de Sistema Integrado de Gestión y correo de publicación.</t>
  </si>
  <si>
    <t>Diligenciar el anexo N° 6 Actuaciones Disciplinarias, para las 16 fichas objeto de castigo e indicar la fecha de caducidad de la acción.</t>
  </si>
  <si>
    <t>Anexo 6 diligenciado para cada una de las fichas</t>
  </si>
  <si>
    <t>Especificar en el Anexo N°1. Ficha general del F-FI-42 cuál es la fuente de los recursos para los convenios 192005 y 200810, ya que no provienen del rubro de contingencias</t>
  </si>
  <si>
    <t>Formato F-FI-42 Versión 2 Solicitud castigo de activos para los convenios 192005 y 200810</t>
  </si>
  <si>
    <t>Observación No. 7 Reclamación de pólizas no registrada en el anexo 3 actuaciones administrativas
Con sustento en la revisión documental de los expedientes para 5 fichas de las 16 presentadas (195073-Florencia, 196028, 191145, 197060, 195073-Guaduas) se encontraron actuaciones relacionadas con la reclamación de pólizas, información que fue no registrada en el numeral 5 del anexo No.3 Actuaciones administrativas</t>
  </si>
  <si>
    <t>1. Falta de integralidad de la información reportada en las fichas
2.Debilidades en la validación y contraste de la información reportada por las áreas en los anexos soporte
3.Falta de diligenciamiento de alguno de los numerales de los anexos requeridos en el Formato F-FI-42</t>
  </si>
  <si>
    <t>Registrar las actuaciones relacionadas con la reclamación de pólizas para los cinco casos identificados 195073, 196028, 191145, 197060, 195073.</t>
  </si>
  <si>
    <t>Formato F-FI-42 Versión 2 Solicitud castigo de activos actualizada de los convenio 195073, 196028, 191145, 197060, 195073</t>
  </si>
  <si>
    <t>Se actualizó el formato  F-FI-42 SOLICITUD CASTIGO DE ACTIVOS a versión 2, incluyendo el anexo 6 acciones disciplinarias. Las 16 fichas objeto de castigo fueron actualizadas/ajustadas al nuevo formato,  presentadas y aprobadas para castigo por la Junta Directiva en sesión del 29 de julio de 2022.</t>
  </si>
  <si>
    <t>Se ajustó  el anexo N.4 ACTUACIONES JUDICIALES del convenio 195073  excluyendo el proceso con radicado No.  11001310304820200022100 por $374 millones , la ficha fue aprobada por la Junta Directiva para castigo el 29 de julio 2022.</t>
  </si>
  <si>
    <t xml:space="preserve">En mesa del 28 de julio de 2022 con los Grupos de Contabilidad y Oficina Asesora Jurídica, se definió realizar seguimiento trimestral a los compromisos que se encuentran en estado Jurídico para presentar los avances de los procesos a los miembros del comité de sostenibilidad contable, seguimiento y castigo de activos. </t>
  </si>
  <si>
    <t xml:space="preserve">Se incluyeron las disciplinarias en contra de aquellos servidores públicos que no dieron traslado de las irregularidades relacionadas con los convenios (192005, 193076, 195073-JAMUNDI, 212011, 194117, 195073-Florencia, 191145, 191148, 199033, 195073-Guaduas), la ficha fue aprobada por la Junta Directiva para castigo. </t>
  </si>
  <si>
    <t xml:space="preserve">Se corrigió y ajustó la portada y el anexo 2 Ficha Técnica del convenio 195073 - Florencia, donde se aclara el ítem No. NP069, para el suministro e instalación de grama. La ficha fue aprobada por la Junta Directiva para castigo en la sesión del 29 de julio de 2022. </t>
  </si>
  <si>
    <t>Para los convenios actuaciones administrativas, se realizó la actualización y se incluyó la fuente de recursos, la cual corresponde a recursos propios del convenio. En la sesión del 29 de julio de 2022 la Junta Directiva aprobó el castigo de estos recursos.</t>
  </si>
  <si>
    <t>Se modificó el formato F-FI-42, en el sentido de la inclusión del anexo No. 6 relacionado con la identificación de asuntos disciplinarios según aplique el caso, en donde se registra la información correspondiente de los presuntos implicados, estado del proceso, entre otros. En la sesión del 29 de julio de la Junta Directiva, se aprobó el castigo de las fichas presentadas.</t>
  </si>
  <si>
    <t>Desde la Subgerencia de Operaciones se realizaron las actualizaciones del anexo 3 para los casos 195073, 196028, 191145, 197060, 195073, donde se incluyeron y validaron las actuaciones administrativas. En la sesión del 29 de julio de 2022 la junta directiva aprobó el castigo de los casos presentados en las fichas de castigo.</t>
  </si>
  <si>
    <t>A90 INVIAS</t>
  </si>
  <si>
    <t>En el 50% de los desembolsos tramitados y realizados al proveedor del contrato 2210783 suministro de ferretería se incumplió el plazo de pago (10 días calendario) así: ¿ Desembolso 2: cuatro días de desviación; Radicado 21 de abril y pagado 5 mayo 2022 ¿ Desembolso 4: cinco días de desviación Radicado 23 de junio y pagado el 8 de julio de 2022</t>
  </si>
  <si>
    <t>Alto volumen de desembolsos tramitados en el periodo. ¿ Traumatismo en el proceso de gestión financiera en la funcionalidad del ERP.</t>
  </si>
  <si>
    <t>Sensibilización de tiempos de pago en contratos</t>
  </si>
  <si>
    <t>una sensibilización</t>
  </si>
  <si>
    <t>Modificación procedimiento P-FI-08 - Pago de Desembolsos, en el cual se realizará el cambio de los días hábiles de pagos, de acuerdo con los promedios actuales de estabilización del nuevo sistema.</t>
  </si>
  <si>
    <t>Un procedimiento actualizado</t>
  </si>
  <si>
    <t>Modificación flujo de información de los desembolsos, incluyendo Supervisión y Operaciones</t>
  </si>
  <si>
    <t>una modificación</t>
  </si>
  <si>
    <t>Demora por parte del grupo de procesos de selección de un (1) día hábil para revisar y devolver al contratista para ajustar la póliza de cumplimiento, calidad, salarios y responsabilidad civil del contrato de estudios y diseños 2210658, la cual fue cargado en la plataforma secop II el 13 de octubre de 2021</t>
  </si>
  <si>
    <t>mgonzal5</t>
  </si>
  <si>
    <t>Deficiencias en la aplicación de controles establecidos para la legalización de contratos. ¿ Debilidades de la supervisión frente a la exigencia de las garantías. ¿ Devolución de pólizas por errores en la suscripción</t>
  </si>
  <si>
    <t>La supervisión del contrato de interventoría 2210659 asignada por ENTerritorio dio respuesta de aprobación al segundo informe mensual de la interventoría radicado el 31012022 con el número 20224300032742 el día 18 de abril de 2022, con una extemporaneidad de 48 días hábiles. La supervisión del contrato de interventoría 2210777 asignada por Enterritorio ha presentado demoras entre 1 y 14 días para la revisión y aprobación yo devolución en 4 de los 5 informes radicados por esta como requisito para el trámite de pago .</t>
  </si>
  <si>
    <t>Cambio de personal para la supervisión del contrato.</t>
  </si>
  <si>
    <t>Socializar a los gerentes de convenios y supervisores nuevos el Manual de supervisión e interventoria M-GG-02 Versión 1 y la Guia para el Manual de Supervisión e Interventoria de Enterritorio G-GG-03 Versión 1.</t>
  </si>
  <si>
    <t>Control de asistencia y presentación</t>
  </si>
  <si>
    <t>Con corte a 19 de agosto de 2022 la interventoría (contrato 2210659) no cumplió con la entrega oportuna del informe final, presentando una desviación de 120 días calendario, teniendo en cuenta que la fecha de suscripción del acta de entrega y recibo final fue el 20 de abril de 2022.</t>
  </si>
  <si>
    <t>Deficiencias de la supervisión en el seguimiento a la interventoria. ¿ Demora en el procesamiento de información y/u obtención de insumos del contratista.</t>
  </si>
  <si>
    <t>Iniciar el procedimiento P-PR- 16 (PROCEDIMIENTO PARA SOLICITAR ACCIONES CONTRACTUALES POR PRESUNTO INCUMPLIMIENTO) específicamente la activación de la Cláusula Penal Pecuniaria, en caso que se incumpla los compromisos de la mesa de trabajo con el supervisor designado.</t>
  </si>
  <si>
    <t>Informe de supervisión o memorando de solicitud de presunto incumplimiento.</t>
  </si>
  <si>
    <t>Realizar mesa de trabajo entre la supervisión y la interventoria (Contrato 2210659) a fin de verificar y establecer compromisos para la entrega del informe final y soportes requeridos en los documentos contractuales.</t>
  </si>
  <si>
    <t>Se adjunta acta de reunión realizada el 20 de septiembre de 2022 y correo donde se remite el informe final.</t>
  </si>
  <si>
    <t>Para el contrato 2210734 suministro elementos de seguridad con fecha de terminación 28 de febrero de 2022, el Subgerente de Desarrollo de proyectos, el Gerente de Unidad y el Gerente del convenio solicitaron la prórroga, adición y modificación 138 el día 24 de febrero con una extemporaneidad de 2 días hábiles frente a la fecha oportuna del trámite 22 de febrero. Para el contrato 2220601 refrigerios con fecha de terminación 13 de julio de 2022, el Subgerente de Desarrollo de proyectos, el Gerente de Desarrollo de Proyectos (E), el Gerente del convenio y el supervisor solicitaron la prórroga, adición y modificación el día 12 de julio con una extemporaneidad de 4 días hábiles frente a la fecha oportuna del trámite 7 de julio. Para el contrato 2210783 suministro de ferretería con fecha de terminación 13 de julio de 2022, el Subgerente de Desarrollo de proyectos, el Gerente de Desarrollo de Proyectos (E), el Gerente del convenio y el supervisor solicitaron la prórroga, adición y modificación el día 12 de julio con una extemporaneidad de 4 días hábiles frente a la fecha oportuna del trámite 7 de julio. Para el contrato 2210777 de interventoría técnica con fecha de terminación 13 de julio de 2022, el Subgerente de Desarrollo de proyectos, el Gerente de Desarrollo de Proyectos 2 (E), el Gerente del convenio 221008 y el supervisor solicitaron prorrogar el contrato el día 13 de julio de 2022 con una extemporaneidad de 5 días hábiles frente a la fecha oportuna del trámite 7 de julio. Para el contrato 2220591 de suministro con fecha de terminación 13 de julio de 2022, el Subgerente de Desarrollo de proyectos, el Gerente de Desarrollo de Proyectos 2 (E), el Gerente del convenio 221008 y el supervisor solicitan prorrogar el contrato el día 12 de julio de 2022 con una extemporaneidad de 5 días hábiles frente a la fecha oportuna del trámite 6 de julio. Para el contrato 2220562 de suministro con fecha de terminación 13 de julio de 2022, el Subgerente de Desarrollo de proyectos, el Gerente de Desarrollo de Proyectos 2 (E), el Gerente del convenio 221008 y el supervisor solicitan prorrogar el contrato el día 11 de julio de 2022 con una extemporaneidad de 5 días hábiles frente a la fecha oportuna del trámite 6 de julio. Para el contrato 22220600 de suministro con fecha de terminación 13 de julio de 2022, el Subgerente de Desarrollo de proyectos, el Gerente de Desarrollo de Proyectos 2 (E), el Gerente del convenio 221008 y el supervisor solicitan prorrogar el contrato el día 12 de julio de 2022 con una extemporaneidad de 5 días hábiles frente a la fecha oportuna del trámite 6 de julio.</t>
  </si>
  <si>
    <t>Demoras del cliente en la aprobación de la solicitud de la novedad y/o asignación de recursos. ¿ Suspensión del contrato interadministrativo por parte del cliente y sus contratos derivados</t>
  </si>
  <si>
    <t>Socializar nuevamente con el cliente y/o Entidad Contratante los tiempos exigidos por la Entidad en trámite de novedades de acuerdo a los lineamientos de las circulares internas No. 3 de 2019 y 109 de 2020, esto en el evento de una futura novedad en el contrato interadministrativo.</t>
  </si>
  <si>
    <t>El grupo de Procesos de selección no activó el campo de garantías de las condiciones del contrato 2220562 solicitadas en el esquema de garantías en el proceso CEE-003-2022, razón por la cual no se habilitó el campo de cargue de las mismas, como consecuencia el proveedor no pudo cargar las garantías requeridas en el item de condiciones del contrato y la actualización de prórroga y tampoco fueron cargadas en el aparte de documentos del contrato.</t>
  </si>
  <si>
    <t>Deficiencias en la aplicación de los controles de verificación y revisión de las condiciones de los procesos de selección.</t>
  </si>
  <si>
    <t>Aprobación por parte de la interventoría (2010777) del acta de inicio de los contratos de suministro 2220001(31012022) y 2220600 (26052022), con el permiso de emisiones atmosféricas vencido, el cual fue emitido el 8 de agosto de 2016 por CARDIQUE dentro de la Resolución 1094 de 2016 y cuya vigencia era por 5 años, es decir hasta el 8 de agosto de 2021.Para el contrato 2220001 el permiso había expirado 5 meses y 18 días antes y para el contrato 2220600 9 meses y 18 días. La interventoria no identificó en ejercicio de su actividad en el momento de inicio de estos 2 contratos el vencimiento de este permiso.</t>
  </si>
  <si>
    <t>Falta de controles y verificación de requisitos previo a la suscripción del acta de inicio por parte de la interventoria, referidos a normatividad ambiental aplicable a la contratación derivada suscrita</t>
  </si>
  <si>
    <t>Establecer en los Documentos de Planeación de los contratos a suscribirse, como condición para el inicio, la entrega de los permisos de emisiones atmosféricas vigentes para los contratos de suministros de materiales pétreos derivados del contrato interadministrativo No. 221008</t>
  </si>
  <si>
    <t>Permisos de emisiones atmosféricas vigentes.</t>
  </si>
  <si>
    <t>Requerir el concepto técnico de la interventoría sobre los permisos de emisiones atmosféricas emitidos para la ejecución de los contratos de suministros Nos.2220001 y 2220600 a fin de determinar las acciones a seguir.</t>
  </si>
  <si>
    <t>Concepto técnico de la interventoría</t>
  </si>
  <si>
    <t>En la visita de obra no se observó la construcción del sumidero transversal al eje de la vía en el punto bajo ( K0 135) con dimensiones de 6.0m de largo por 0.30m de ancho, con rejilla configurada con varillas de una pulgada de diámetro, espaciadas una pulgada entre sí para el tramo Santa Clara, tema que no ha sido reportado por la interventoria.</t>
  </si>
  <si>
    <t>Deficiencias del interventor y supervisor en la verificación del cumplimiento de las especificaciones técnicas del diseño.</t>
  </si>
  <si>
    <t>Requerir a la interventoría el concepto técnico de la ejecución del ítem del tramo Santa Clara.</t>
  </si>
  <si>
    <t>Para el contrato 2210777 de interventoría con fecha de reinicio 13 de julio de 2022, la póliza de la última modificación (prórroga) cargada en la plataforma Secop II fue rechazada el 1882022 y a la fecha no parece cargada con su respectiva aprobación. Para el contrato 2220591 COMERCIALIZADORA SEVERAL PARTS S.A.S con fecha de reinicio 12 de julio de 2022, la póliza de la última modificación (prórroga) cargada en la plataforma Secop II 23082022 y fue aprobada 26082022 presentandose una demora de 41 días para ser cargada por parte del contratista. Para el contrato 2220600 CONSORCIO CARMEN DE BOLIVAR con fecha de reinicio 29 de julio de 2022, la póliza de la última modificación (prórroga) cargada en la plataforma Secop II 25082022 y fue aprobada 26082022 presentando una demora de 27 días para ser cargada por parte del contratista. Para el contrato 2220562 MERCANTIL DE REPUESTOS DCR LTDA con fecha de reinicio 12 de julio de 2022 la póliza de la última modificación (prórroga) no ha sido radicada por el contratista a Enterritorio; generando una demora de 48 días (29082022)</t>
  </si>
  <si>
    <t>Deficiencias en la aplicación de controles establecidos para la legalización de contratos. ¿ Debilidades de la supervisión frente a la exigencia de las garantías. ¿ Inoportunidad en la actualización de las pólizas por parte del contratista en concordancia con el esquema de garantías</t>
  </si>
  <si>
    <t>Validar que se actualicen por parte de los contratistas y se aprueben por el área responsable las pólizas de los contratos Nos. 2210777, 2220591, 2220600 y 2220562 según la ultima novedad suscrita.</t>
  </si>
  <si>
    <t>Pólizas aprobadas por el grupo de procesos de selección</t>
  </si>
  <si>
    <t>Requerir por parte de la supervisión del contrato al contratista para que realice la actualización de las garantías, una vez vencido el termino que se tiene contractualmente establecido.</t>
  </si>
  <si>
    <t>Correo electrónico y/o comunicación.</t>
  </si>
  <si>
    <t>Realizar requerimiento formal a la interventoría cuando el contratista no allegue las pólizas en el termino establecido.</t>
  </si>
  <si>
    <t>Comunicación.</t>
  </si>
  <si>
    <t>En cinco actas de Recibo a Satisfacción del suministro de los refrigerios del contrato 2220601, el supervisor de Enterritorio aprobó pago de $20.130.000 sin las firmas completas de los signatarios (en particular delegado del ejército), es decir, solo ésta firmado por el Representante Legal de MACRORIGAMI S.A.S y otra persona de la que no se puede establecer en los 5 formatos firmados su designación por parte del ejército, ademas de presentar 3 firmas diferentes. Para el contrato 2210734 suministro de elementos de seguridad, en los soportes para el desembolso con radicado 20222700119782 del 22-03-2022 registrados en orfeo, no esta el recibo a satisfacción de los elementos firmado por el delegado del ejército.</t>
  </si>
  <si>
    <t>Deficiente aplicación de los controles establecidos para la aprobación de pagos por parte del supervisor.</t>
  </si>
  <si>
    <t>Implementar un control de verificación de requisitos establecidos en la forma de pago de los contratos derivados del contrato interadministrativo No. 221008, por parte de la supervisión y el profesional financiero del contrato.</t>
  </si>
  <si>
    <t>Correo electrónico de aprobación que certifica que se cumple los requisitos de la forma de pago.</t>
  </si>
  <si>
    <t>Generar un instructivo para la legalización de contratos</t>
  </si>
  <si>
    <t>Capacitar al Grupo de Procesos de Selección en el cargue de procesos en la plataforma SECOP II</t>
  </si>
  <si>
    <t>Reforzar la aplicación del control de revisión por un tercero que no sea el abogado que realiza el cargue para evitar errores</t>
  </si>
  <si>
    <t>Registro asistencia de la capacitación</t>
  </si>
  <si>
    <t>Registro de cargue del SECOP II - Abogado</t>
  </si>
  <si>
    <t>A88 USPEC CÚCUTA</t>
  </si>
  <si>
    <t>Observación No. 1 Incumplimiento de plazos establecidos para el trámite de los ítems no previstos
El contratista de obra 2191698 y la interventoría  (contrato 2180866)  incumplieron el plazo de 21 días hábiles establecidos en el manual de supervisión e interventoría de Enterritorio para la gestión de aprobación de los 70 ítems no previstos  que identificó el contratista en su informe correspondiente a la etapa 1 verificación y complementación técnica del 29 de agosto de 2019, debido a demoras por parte del contratista en la entrega de soportes completos tales como: cotizaciones o correcciones conforme a lo requerido por la interventoría; demoras en la revisión y aval por parte de la interventoría
Producto de la emergencia eléctrica del centro penitenciario ocurrida el 25 de octubre 2019, el cliente solicitó atender los daños generados por lo cual surgieron otros ítems no previstos. En memorandos de fechas del: 28/02/2020, 13/05/2020, 01/09/2020, 10/05/2021, 12/07/2021, 28/09/2021 fueron gestionadas aprobaciones parciales de 84 ítems no previstos con el grupo de Planeación Contractual y este validó cada uno de los trámites solicitando ajustes. El trámite finalizó internamente con la proyección del modificatorio 1 del 12 de octubre de 2021 que no fue firmado por el contratista de obra por dos razones: su solicitud de ajuste de los precios de los ítems del contrato  y que no se habían aprobado estos ítems antes del inicio de la etapa 2 firmada el 01 diciembre de 2020. Lo anterior evidencia que transcurrió un periodo de 23,5 meses entre la identificación de los nuevos ítems no previstos y la gestión y aprobación de estos, principalmente por demoras del contratista en la entrega de soportes completos de cotizaciones o correcciones conforme a lo requerido por la interventoría; así como demoras en la revisión y aval por parte de la interventoría y supervisión. 
La supervisión y la interventoría incurrieron en 2 ocasiones en atrasos relacionados con la gestión de los trámites de los Ítems no Previstos (previamente concertados) ante el grupo de Planeación Contractual, acumulando un total de 83 días hábiles ( (ver detalles en la hoja 6 "Validaciónrespuesta supervisión")
Criterios:
*Estudio previo del proceso CAB 001-2019 que dio origen al contrato de obra 2191698, numeral 2.2.1 Entregables etapa 1: verificación y complementación técnica (...) Análisis de precios unitarios e ítems no previstos, NOTA 1: En el evento que existan actividades no incluidas en el listado y sean necesarias para adelantar los trabajos en cada uno de los establecimientos, se deberá adelantar el procedimiento descrito en el Manual de Supervisión e Interventoría de FONADE para incluirlas en el contrato.
*Manual de Supervisión e Interventoría de Enterritorio. (...) 13. Obligaciones Técnicas del Interventor. (...) En caso de que el Representante Legal del Contratista no llegare a suscribir los formatos requeridos en el plazo indicado, la Interventoría deberá solicitar la aplicación de las sanciones contractuales a que haya lugar de conformidad con lo establecido en el contrato. En todo caso, ENTERRITORIO determinará lo procedente de acuerdo con la normativa vigente.(...)"
*Minuta del contrato de obra 2191698. (...) CLAUSULA DECIMA PENAL DE APREMIO En ejercicio de la autonomía de la voluntad de las partes, acuerdan libre, expresa e irrevocablemente, la causación y efectividad de la cláusula penal de apremio en caso de mora o retrasos imputables al CONTRATISTA, respecto de la ejecución de las actividades o de las obligaciones propias del contrato. (...)
*Guía para el manual de supervisión e interventoría código GMI005, versión 01, (...) Actividad 2. Actividades no previstas</t>
  </si>
  <si>
    <t>Modificar el manual  de supervisión e interventoria  M-GG-02  incorporando la realización de una mesa de trabajo conformada por la Subgerencia de Operaciones (Subgerente y/o quien delegue)  y la Subgerencia de desarrollo de Proyectos (Subgerente y/o quien delegue), en el que el área técnica con sus respectivos contratistas de obra e interventoría y Planeación Contractual presenten la situación,  con el fin de disminuir las demoras en la conciliación de precios entre el Contratista de Obra y la Entidad a las partes que facilitan el procedimiento.</t>
  </si>
  <si>
    <t>Públicar en el Cátalogo del Sistema Integral de Gestión el intructivo</t>
  </si>
  <si>
    <t>1) Debilidades en la negociación y estructuración del Contrato Interadministrativo y el de obra (tiempo, alcance, recursos, entre otros)
2) Requerimientos adicionales por el cliente modificando el alcance inicial
3) Demoras del contratista de obra en la entrega de los soportes de los análisis de los ítems no previstos y revisión por parte de la interventoría
4) Falencias en el ejercicio de la interventoría en la función de seguimiento de las actividades no previstas
5) Desconocimiento en el trámite y procedimiento de actividades no previstas</t>
  </si>
  <si>
    <t>Manual actualizado M-GG-02</t>
  </si>
  <si>
    <t>CIC de solicitud y Correo de públicación</t>
  </si>
  <si>
    <t xml:space="preserve">Incluir lista de verificación como anexo al acta de inicio F-GG-55
en la cual se evidencie el cumplimiento de total de los requisitos de inicio de la etapa 2 del contrato, la cual debe ser diligenciada y suscrita por los contratistas de obra e interventoría y validada por ENTerritorio, en la que se relacione la ubicación o existencia de cada soporte referenciado. </t>
  </si>
  <si>
    <t>Observación 2. Suscripción del Acta de Inicio de la etapa 2 sin la formalización del modificatorio por las actividades no previstas.
El acta de inicio de la etapa 2 fue suscrita por el contratista de obra - Consorcio ARCOB CÁRCELES  y el interventor CONSORCIO BYD 2017 el 1 de diciembre de 2020 sin  la inclusión de las actividades no previstas mediante la debida formalización de la respectiva modificación, de conformidad con lo establecido en los documentos precontractuales. Producto de la firma de esta acta,  el 29 de marzo de 2021 se realizó  el desembolso al contratista de obra por concepto de anticipo de $321 millones. 
Criterio: 
*Reglas de Participación 8.3.1.2.1 Obligaciones Específicas Dentro de la Etapa 1: VERIFICACIÓN Y COMPLEMENTACIÓN TÉCNICA (....)
b) El contratista deberá entregar un informe de la etapa de verificación y complementación técnica como soporte para el desembolso del anticipo, previa aprobación del interventor, el cual deberá contener: (...) Actividades no previstas: El contratista deberá verificar e informar si es necesario ejecutar actividades que no hayan sido incluidas en el listado suministrado por USPEC. Previo al inicio de la ETAPA 2, es necesario adelantar el proceso descrito en el Manual de Supervisión e Interventoría de FONADE para la evaluación y fijación de los precios de actividades no previstas las cuales deberán ser incluidas en el contrato a través de la respectiva modificación contractual(...)". (Subrayado fuera de texto original)</t>
  </si>
  <si>
    <t>1) Desconocimiento o diferencias de interpretación o de criterio en la aplicación de la disposición contractual de la disposición contractual.
2) Omisión de la Interventoría de las solicitudes de suspensión del contrato de obra en la etapa 1
3) Entrega por parte del cliente de Diagnósticos, estudios y diseños de los establecimientos penitenciarios incompletos e improcedentes
4) No existe un control al interior de Enterritorio para establecer  el estado de maduración de los proyectos que requieren etapa de verificación y complementación 
5) Presión por parte del cliente para ejecución de obra</t>
  </si>
  <si>
    <t xml:space="preserve">Actualización anexo Acta de inicio F-GG-55 </t>
  </si>
  <si>
    <t>Observación No. 3 Inoportuno e inconcluso inicio de acciones contractuales por presunto incumplimiento del contrato de obra 2191698
Mediante radicado No. 20214300137792 de 23 de abril de 2021, la Interventoría recomendó a Enterritorio iniciar y adelantar el proceso contractual sancionatorio e imponer las sanciones previstas en el contrato, con el fin de conminar al contratista para el cumplimiento oportuno de todas y cada una de las obligaciones contractualmente convenidas.
Mediante radicado No. 20212700072663 del 30 de abril 2021, la Gerencia del Grupo de Desarrollo de Proyectos 2 y la Gerencia de Convenio solicitaron a la Subgerencia de Operaciones hacer efectiva la cláusula penal de apremio del Contrato de Obra No. 2191698 únicamente por demoras por parte del contratista en el trámite de actividades no previstas, no obstante, el documento no quedó debidamente soportado y asignado en el aplicativo ORFEO, siendo asignado a la Subgerencia de Operaciones hasta el 11 de junio 2021, cuya respuesta fue emitida el 18 de junio de 2021 con radicado No.  20215200093573, presentando un atraso de 21 días hábiles en el trámite frente a lo establecido en el procedimiento para iniciar acciones imputables al contratista.
A su vez, la gerencia de convenio no adelantó lo requerido por la Subgerencia de Operaciones en la solicitud de inicio de acciones en cuanto a la fecha en la cual debió allanarse el incumplimiento de las obligaciones y en cuanto a que el  concepto de la interventoría no era dable como soporte de incumplimiento. Por tal razón y de conformidad con el procedimiento,  la petición fue archivada sin que se hubieran subsanado el incumplimiento por parte del contratista en relación con el trámite de actividades no previstas y la ejecución de obra.
Criterio:
*Procedimiento para solicitar acciones contractuales por presunto incumplimiento-PDI761 versión 2
6. DESARROLLO DE ACTIVIDADES (…)
1. Radicación de Solicitud de inicio de trámite por presunto incumplimiento Los Gerentes de Unidad y/o Contrato o Convenio presentan ante la Subgerencia de Contratación la solicitud de trámite de incumplimiento.
La solicitud deberá contener toda la documentación en medio magnético, necesaria para iniciar el trámite correspondiente conforme al formato FDI763 – Lista de Chequeo para Tramite de Incumplimiento.
3. En caso de que la información no esté completa, vía correo electrónico se informará al Gerente de Unidad y/o Contrato o Convenio acerca de los documentos faltantes. El solicitante tendrá cinco (5) días para subsanar, completar y/o complementar la información requerida. Agotado el término en mención sin que se haya subsanado, completado o complementado la información solicitada, se procederá a realizar devolución (…)”</t>
  </si>
  <si>
    <t xml:space="preserve">
1) Falta de seguimiento y gestión por parte de la gerencia del convenio y supervisión a la solicitud de incumplimiento
2) Inobservancia de la interventoría respecto a lo requerido por la supervisión</t>
  </si>
  <si>
    <t xml:space="preserve">Convocar a una mesa de trabajo al Grupo de Gestión Contractual de la Sugerencia de Operaciones,  en la cual se expondrán los hechos y las pruebas que se pretenden hacer valer, de manera preliminar para la elaboración de la solicitud de afectación de amparos por presunto incumplimiento de los contratistas </t>
  </si>
  <si>
    <t>Incluir en los documentos precontractuales como requisito la obligación de los proponentes de detallar, desglosar y especificar cada uno de los rubros aprobados para la inversión del anticipo, indicando porcentajes y valores.</t>
  </si>
  <si>
    <t xml:space="preserve">Establecer como obligación del supervisor alertar a SARLAFT acerca de los atrasos superiores al 20% en la ejecución de los proyectos
</t>
  </si>
  <si>
    <t xml:space="preserve"> Memorando y Acta de reunión de mesa de trabajo
</t>
  </si>
  <si>
    <t>Documento de caracterización de la necesidad de contratos nuevos que requieran anticipo en el cual se incluya condicion de uso del anticipo</t>
  </si>
  <si>
    <t xml:space="preserve">Actualizacion de las obligaciones del supervisor en el manual de supervisión e interventoría </t>
  </si>
  <si>
    <t>Observación 4. Posible Nulidad del Sub-contrato de obra civil presentado como soporte para pago de anticipo
El subcontrato 001 de mano de obra con el que se dio trámite al  desembolso del anticipo por $321.702.015 solicitado por el contratista,  fue suscrito en calidad de contratante por el Representante Legal de la UNION TEMPORAL ISNAVA NORTE, persona jurídica con la cual ENTerritorio no tiene ningún vínculo contractual en el marco del contrato 2191698 suscrito entre ENTerritorio y el consorcio ARCOB CARCELES. No obstante, en la identificación de las partes y en el clausulado aparece mencionado el consorcio ARCOB como contratante teniendo estas dos personas jurídicas el mismo representante legal.
Este contrato fue el único soporte de pago del anticipo y este evento puede constituir nulidad absoluta  por no haber subsanado oportunamente el error de forma en la suscripción del mismo.
Criterio:
*Código Civil . Artículo 1741. Nulidad absoluta y relativa
La nulidad producida por un objeto o causa ilícita, y la nulidad producida por la omisión de algún requisito o formalidad que las leyes prescriben para el valor de ciertos actos o contratos en consideración a la naturaleza de ellos, y no a la calidad o estado de las personas que los ejecutan o acuerdan, son nulidades absolutas. (subrayado y negrilla fuera de texto original)</t>
  </si>
  <si>
    <t xml:space="preserve">Diseñar entre la Subgerencia de Operaciones y la Subgerencia de Proyectos un instructivo que parametrice los términos y alcance de los componentes de las líneas de inversión del plan de inversión del  anticipo.
1. Pago de salarios y jornales 2. Compra de equipos y repuestos	
3. Transporte y alquiler de maquinaria	
4. Compra de materiales y accesorios	</t>
  </si>
  <si>
    <t xml:space="preserve"> Reportar y registrar en el SARO los eventos de riesgo operacional materializados e identificados en el presente informe, relacionados con las cuatro observaciones </t>
  </si>
  <si>
    <t>1) Desatención y/o debilidades en la revisión de los documentos por parte del contratista,  interventoría y supervisión
2) Inobservancia a la buena fe contractual
3) Falta de verificación y debida diligencia</t>
  </si>
  <si>
    <t>Formulario del Reporte de Riesgos Operacionales</t>
  </si>
  <si>
    <t>Incorporar en el acervo probatorio del proceso judicial que actualmente adelanta Enterritorio en contra del Consorcio ARCOB CÁRCELES, el contrato de obra civil No. 001 del 1 de mayo de 2021, único soporte para el pago de anticipo, documento que presenta un error en la suscripción sin la debida subsanación a lugar.</t>
  </si>
  <si>
    <t>Reforma de la demanda</t>
  </si>
  <si>
    <t>A90-INVIAS</t>
  </si>
  <si>
    <t xml:space="preserve">A88 USPEC CÚCUTA </t>
  </si>
  <si>
    <t>A91 SÍSMICA ANH</t>
  </si>
  <si>
    <t>1) Desconocimiento de normatividad social aplicable al sector por parte de Enterritorio, la interventoría y la consultoría.</t>
  </si>
  <si>
    <t>1) Demoras en la entrega del Programa de trabajo detallado PDT por parte del Consultor.</t>
  </si>
  <si>
    <t>Realizar mesa de trabajo con equipo interventor a más tardar 3 días después de suscrita el acta de inicio</t>
  </si>
  <si>
    <t>Acta de reunión de mesa de trabajo.</t>
  </si>
  <si>
    <t>Observación N° 1 Planeación del proyecto sin contemplar riesgo clave asociado a consulta previa con comunidades
Durante la ejecución del proyecto sísmico Repelón 2D, como producto de 3 acciones de tutela presentadas por comunidades étnicas, el Tribunal Superior del Distrito Judicial de Barranquilla ordenó a Mininterior y a Enterritorio realizar visita de verificación para establecer posibles afectaciones, por lo que se establece que Enterritorio y la ANH en la concepción y planeación del proyecto no contemplaron un riesgo esencial de la ejecución del negocio referido a la consulta previa, como lo es la visita previa de verificación a las comunidades que se encuentran en el área de influencia del proyecto.</t>
  </si>
  <si>
    <t>Observación N°2 Demora en la aprobación del Programa detallado de trabajo PDT 
La Interventoría aprobó el Programa Detallado de Trabajo PDT del Consultor mediante radicado 20214300331712 el 08 de septiembre de 2021, es decir, 8 días después de la suscripción de las actas de inicio de los contratos (31 de agosto de 2021), presentando un atraso de 3 días calendario.</t>
  </si>
  <si>
    <t xml:space="preserve">Observación N°3 Cinco cargos del personal mínimo requerido de la interventoría sin relevo entre 4 y 53 días
El contrato de interventoría inició con acta el 31 de agosto de 2021 y a los 15 días calendario siguientes debía contar con el personal mínimo requerido aprobado por Enterritorio. Se identifica que a partir de esa fecha los siguientes cargos donde se requerían relevos fueron incorporados de manera extemporánea:
1. Para el cargo de Interventor Técnico cuya cantidad requerida era de 2 profesionales (titular y relevo) y que durante el periodo de descanso del Interventor de Topografía y del Interventor de Tierras (sin relevo) debía desarrollar sus funciones (para el caso del Interventor de Tierras, en compañía del Interventor Social), el relevo fue vinculado al proyecto 53 días después del plazo establecido, como consta en el acta de aprobación de personal de la interventoría # 5 del 08 de noviembre de 2021. 
2. Para el cargo de Interventor Administrativo cuya cantidad requerida era de 2 profesionales (titular y relevo), el relevo fue vinculado al proyecto 46 días después del plazo establecido, como consta en el acta de aprobación de personal de la interventoría # 4 del 01 de noviembre de 2021. 
3. Para los cargos de Interventor HSE e Interventor Social (el Interventor Social además de sus funciones, durante el periodo de descanso del Interventor de Tierras debía desarrollar las funciones de este junto al Interventor Técnico)  cuya cantidad requerida era de 2 profesionales (titular y relevo por cada cargo), sus relevos fueron vinculados al proyecto 14 días posteriores al plazo establecido, como consta en el acta de aprobación de personal de la interventoría # 3 del 30 de septiembre de 2021. 
4. Para el cargo de Interventor Ambiental cuya cantidad requerida era de 2 profesionales (titular y relevo), el relevo fue vinculado al proyecto 4 días después del plazo establecido, como consta en el acta de aprobación de personal de la interventoría # 2 del 20 de septiembre de 2021. </t>
  </si>
  <si>
    <t>1) Dificultad del contratista para conseguir los perfiles solicitados.
2) Alta rotación de personal en el sector petrolero.
3) Debilidades en la estructuración del requerimiento del personal de interventoría conforme a las necesidades fácticas de ejecución del proyecto.</t>
  </si>
  <si>
    <t xml:space="preserve">Solicitar concepto a la OAJ a cerca de codigo sustantivo de trabajo en la industria de hidrocarburos sobre que conceptos regulan los turnos permitidos por ley.
</t>
  </si>
  <si>
    <t>Validacion y seguimiento por parte de la supervision  del plan de trabajo donde presente turnos de trabajo, rotacion de personal con su relevo respectivo, de tal manera que esta informacion este en linea con la oferta economica y requerimienots del proyecto.</t>
  </si>
  <si>
    <t>Respuesta de la OAJ con el concepto</t>
  </si>
  <si>
    <t>Observación N°4 Desembolso de 2 pagos a la interventoría en contravía de la forma de pago establecida
Los dos primeros desembolsos aprobados por el supervisor a la interventoría se liquidaron sobre el 100% del personal, sin tener en cuenta que a las fechas de trámite de las cuentas de cobro y de los períodos allí cobrados (septiembre y octubre de 2021), no se encontraba aprobado por Enterritorio el total del personal requerido, ya que el equipo se completó en su totalidad el 24 de noviembre de 2021- acta 6, es decir, 2 meses y 23 días después del inicio del contrato de interventoría. Según los cálculos del equipo auditor a partir de las actas de aprobación de personal de la interventoría para septiembre se había incorporado el 60% del personal (9 profesionales de 15 requeridos) y para octubre el 80% del personal (12 profesionales de 15 requeridos).</t>
  </si>
  <si>
    <t>Observación N°7 Demora en la radicación de las novedades contractuales de la Interventoría y la Consultoría
Las solicitudes de las novedades contractuales de los contratos de Consultoría (prórroga) e Interventoría (adición y prórroga) No. 44 y No. 45 respectivamente, fueron radicadas mediante comunicaciones electrónicas ante la subgerencia de operaciones el día 28 de enero de 2022, es decir, 3 días calendario previos al vencimiento de los contratos, contraviniendo el plazo previsto para ello de cinco (05) días hábiles de anticipación a su fecha de vencimiento o un término superior.</t>
  </si>
  <si>
    <t>1) Dificultad del contratista para conseguir los perfiles solicitados.
2) Alta rotación de personal en el sector petrolero.
3) Debilidades en la estructuración del requerimiento del personal de interventoría conforme a las necesidades fácticas de ejecución del proyecto.
4) Incongruencia entre lo requerido para cargos pares de la interventoría y la consultoría (caso del % de la dedicación del procesador de campo y su respectivo interventor).</t>
  </si>
  <si>
    <t>1) Dificultades en el agendamiento de comité operativo extraordinario con el cliente para obtener aprobación de su parte de las novedades contractuales.
2) Demoras de Enterritorio en el estudio de las solicitudes de novedades contractuales realizadas por la Interventoría.</t>
  </si>
  <si>
    <t>Observación N°5 Demora de Enterritorio en 4 pagos al consultor
En el 27% de los desembolsos tramitados y realizados al proveedor del contrato de Consultoría  2210402  se incumplió el plazo de pago (10 días calendario) así: 
• Desembolso 2: un día de desviación; Radicado 10 de diciembre de 2021 y pagado el 22 diciembre de 2021
• Desembolso 3: tres días de desviación Radicado 10 de diciembre de 2021 y pagado el 24 diciembre de 2021
• Desembolso 5:  un día de desviación; Radicado 19 de enero de 2022 y pagado el 31 de enero de 2022
• Desembolso 15: nueve días de desviación; Radicado 06 de julio de 2022 y pagado el 26 de julio de 2022</t>
  </si>
  <si>
    <t>Observación N°6 Errores en 3 comprobantes de egreso de pagos realizados al consultor
Para los desembolsos 2, 4 y 6 realizados al consultor (contrato 2210402), la descripción del concepto de pago en los comprobantes de egreso (No. 23332, 1707 y 1584 respectivamente) difiere de la descripción del concepto de pago consignada en los diferentes documentos de las cuentas de cobro (factura electrónica de venta y F-GG-32 acta de recibo parcial y balance presupuestal), de los respectivos pagos presentados por el contratista y avalados por el supervisor.</t>
  </si>
  <si>
    <t>1) Alto volumen de desembolsos tramitados en el periodo.
2) Traumatismo en el proceso de gestión financiera en la funcionalidad del ERP.</t>
  </si>
  <si>
    <t>1) Alto volumen de desembolsos tramitados en el periodo.
2) Replicación de conceptos de pago de cuentas de cobro anteriores.</t>
  </si>
  <si>
    <t>El día 02 de noviembre de 2022, se realizó la modificación del procedimiento P-FI-08 - Pago de Desembolsos, en el numeral 5. condiciones generales, - 5.1 Previo a la Radicación en el sistema Documental ORFEO: Literal m, el cual establece: El tiempo máximo estimado para el trámite de un desembolso que cumple con todos los requisitos antes señalados y sin presentar inconsistencia alguna, es de siete (7) días hábiles para los desembolsos de Honorarios Prestación de servicios, Once (11) días hábiles para los desembolsos de Obra e Interventoría, (9) días hábiles para desembolsos de Tiquetes y cinco (5) días hábiles para los desembolsos correspondientes a Suministros y otros servicios, los tiempos inician a partir de su radicación en el sistema documental ORFEO antes de las 5:00 pm. Dicha modificación surte del resultado de las revisiones de los procedimientos posteriores a la estabilización del sistema ERP Dynamics 365 y al plan de mejoramiento de la auditoria del cv 221008 - INVIAS - El Salado.</t>
  </si>
  <si>
    <t>El día 07 de diciembre se realizó la socialización de la modificación P-FI-08 - Pago de Desembolsos, en el numeral 5. condiciones generales, - 5.1 Previo a la Radicación en el sistema Documental ORFEO: Literal m, de dicha actividad se adjunta soporte de asistencia, adicionalmente el día 14 de diciembre será remitida la comunicación desde los Grupos de trabajo de Gestión de Pagaduría, Presupuesto y Contabilidad, con el fin de dejar soportada la recomendación al Grupo de Gestión Contractual y a los Grupos de la Subgerencia de Desarrollo de Proyectos, de no establecer tiempos específicos de trámite de pago en los contratos, sino que se haga referencia de los tiempos establecidos de los procedimientos de la Entidad.</t>
  </si>
  <si>
    <t>Procedimiento Publicado</t>
  </si>
  <si>
    <t>Realizar notas contables aclarando el pormenor de los desembolsos tramitados con radicados Nro. 20212400488192, 20222400018272, 20222400018982 cancelados con comprobante de egreso No. 23332, 1707 y 1584 respectivamente.</t>
  </si>
  <si>
    <t>Realizar la anulación y generación de los comprobantes de egreso con el pormenor ajustado.</t>
  </si>
  <si>
    <t>Realizar memorandos de solicitud al Grupo de gestión de pagaduría para la anulación y generación de nuevos comprobantes de egreso.</t>
  </si>
  <si>
    <t>Comprobante de egreso</t>
  </si>
  <si>
    <t>Nota de aclaración pormenor</t>
  </si>
  <si>
    <t>Se registraron las 6 notas de aclaración del pormenor</t>
  </si>
  <si>
    <t>Se reportó el respectivo memorando</t>
  </si>
  <si>
    <t>Se adjunto soporte del porcedimiento P-FI-08 publicado</t>
  </si>
  <si>
    <t>Se adjunta memorando socialización y listado de asistencia</t>
  </si>
  <si>
    <t>Memorando y listado de asistencia</t>
  </si>
  <si>
    <t>Se adjunta el Formulario del Reporte de Riesgos Operacionales</t>
  </si>
  <si>
    <t>Se adjunta acta de comite operativo de obra e interventoria</t>
  </si>
  <si>
    <t>Durante la etapa precontractual realizar mesas de trabajo en las cuales se compartan las modificaciones realizadas a todos los involucrados en el proceso, espacios de reunión realizados entre los profesionales del grupo de Planeacion Contractual y la gerencia de convenio y  hacer una revisión final en conjunto de todos los documentos (generando un acta de confirmación de los documentos finales)</t>
  </si>
  <si>
    <t>Las partes adelantaron dentro del proceso, múltiples mesas de trabajo bajo el acompañamiento de la Contraloría General de la República -DIARI-, y una vez revisados los soportes que acreditan los perjuicios causados, proponen conjuntamente una fórmula de conciliación total de la controversia por el valor de cuatro mil quinientos veintisiete millones doscientos cincuenta y dos mil trescientos nueve pesos ($4.527.252.309). Soportes : CERTIFICACION ESAP.pdf ( Comité de Conciliación y Defensa Judicial- sesión extraordinaria del 3/10/2022) y  Ficha_conciliacion_92786.pdf -  ekogui</t>
  </si>
  <si>
    <t>1. El día 16 de agosto se desarrolló reunión entre la Agencia de Desarrollo Rural y ENTerritorio, en donde se socializó por parte de la ADR el estado actual en el que se encuentra el tramite. Se adjunta acta de reunión, oficio remisorio de la ADR con el acta firmada, (20224300366342) la presentación desarrollada durante la reunión. Dando así cumplimiento a la primera mesa de trabajo como parte del plan de mejoramiento.
2.Reunión realizada el 22 de noviembre de 2022,con participación de colaboradores CORTOLIMA, AGENCIA DE DESARROLLO RURAL y ENTERRITORIO. Soporte Firmas Acta Reunión Enterritorio Cortolima de 22 11 2022.pdf</t>
  </si>
  <si>
    <t>En el informe Reporte_plan-acción(data_cargue-flujo) no refleja el avance real del 100%, en el avance solo muestra el primer reporte realizado por el usuario. Se verificó en el REPORTE POR ACTIVIDADES y el avance esta correcto en el 100%. Se ajusta manualmente la columna Y Z  (Reportado a Nico en correo : viernes, 8 de julio de 2022 12:05 p. m.)</t>
  </si>
  <si>
    <t>En el informe Reporte_plan-acción(data_cargue-flujo) no refleja el avance real del 100%, en el avance solo muestra el primer reporte realizado por el usuario. Se verificó en el REPORTE POR ACTIVIDADES y el avance esta correcto en el 100%. Se ajusta manualmente la columna Y Z (Reportado a Nico en correo : viernes, 8 de julio de 2022 12:05 p. m.)</t>
  </si>
  <si>
    <t>20221100135983 07/10/2022: Respuesta por OAJ -Informe estado - solicitudes de estudio técnico para inicio de acción judicial – Cuentas  por cobrar Estampilla Prouniversidades</t>
  </si>
  <si>
    <t xml:space="preserve">En el reporte Reporte_plan-acción(data_cargue-flujo), solo muestra el utlimo avance y el usuario ya reportó los 2 productos . Caso reportado a Nico en correo : viernes, 8 de julio de 2022 12:05 p. m.  Se verificó y no muestra el primer avance reportado el 29/09/2022  11:07:00 a. m.   Se verificó en el REPORTE POR ACTIVIDADES y el avance esta correcto en el 100%. Se ajusta manualmente la columna Y Z  </t>
  </si>
  <si>
    <t xml:space="preserve">
*Revisar y ajustar tiempos de entrega de productos en los documentos de planeación para próximos procesos</t>
  </si>
  <si>
    <t xml:space="preserve">*Mencionar en el informe de termino del contrato inter 220008 frente al cumplimiento de obligaciones especificas 31 y 36 de la interventoría </t>
  </si>
  <si>
    <t>A94 INTRADOMICILIARIAS 221005</t>
  </si>
  <si>
    <t>El contratista de obra Sincelejo (2220577) solicitó aprobación del cambio de Director y del residente de obra el 2707 2022 y la interventoria aprobó el 28072022 (según radicado No.20224300282042). En lo verificado por los auditores fueron identificados nueve formatos PCI011 ¿Ajustes al diagnóstico inicial¿ firmados por el director de obra aprobado el 28072022, que fueron expedidos entre el 28062022 y el 23072022; y cuatro formatos PCI013 Actas de pruebas técnicas firmados por la residente de obra aprobado el 28072022 , expedidos entre el 04072022 y el 13072022, sin estar habilitados para firmarlos, asi: *PCI011 ¿Ajustes al diagnóstico inicial¿: 29062022 (S-SC-EP-M36 VE-028),06072022 (S-SC-EP-M36-VE-237),11072022 (S-SC-EP-M31-VE-036 y S-SEP-M32-VE-039), 13072022 (S-SC-EP-M36-VE-245 y S-SC-EP-M35-VE-022),14072022 (S-SC-EP-M32-VE-063),21072022 (S-SC-EP-M36-VE-029),23072022 (S-SC-EP-M29-VE-71), *PCI013 Actas de pruebas técnicas : 04072022 (S-SC-EP-M36-VE-028), 1007202 (S-SC-EP-M36-VE-237), 13072022 (S-SC-EP-M35-VE-022 y S-SC-EP-M36-VE-245)</t>
  </si>
  <si>
    <t>1.Deficiente empalme en los cambios de equipo de trabajo del contratista de obra 2.Renuncia sin previo aviso de de los profesionales 3.Firma de documentos por grupos o periodos de tiempo. 4. Falla en la verificación de la interventoría en la suscripción de los formatos del proyecto</t>
  </si>
  <si>
    <t>Adicionar en el PCI-015 acta de cierre e historico de la vivienda, un item que incluya la revisión y cronología integral de los documentos de la vivienda.</t>
  </si>
  <si>
    <t>2 ( 1= Inclusión de item en PCI-015 1= Solicitud mediante comunicación )</t>
  </si>
  <si>
    <t>Requerir a la interventoría la corrección de los formatos PCI-011 y PCI-013</t>
  </si>
  <si>
    <t>13 Formatos; 9 PCI-011, 4 PCI-013</t>
  </si>
  <si>
    <t>Mediante radicado No. 20222200114933 del 22082022, la Gerencia del Grupo de Desarrollo de Proyectos 1 y la Gerencia de Convenio No. 221005 solicitaron a la Gerente de Unidad de Gestión Contractual el inicio de proceso de incumplimiento del contrato de Obra No. 2220577 de 2022 - Consorcio Turquia, la cual presentó observaciones de fondo en el diligenciamiento del formato F-PR-34 las cuales fueron explicadas por parte de la Abogada del grupo de gestión contractual mediante llamadas por teams al Gerente de convenio , retraolimentación que debió darse mediante memorando segun actividad 4 del procedimiento P-PR-16 y a su vez presentó una extemporaneidad de 14 días hábiles contados a partir del día hábil siguiente al vencimiento del plazo previsto (calculado el 12092022)</t>
  </si>
  <si>
    <t>1. Demoras en la asignación de los casos para análisis del abogado 2. Alto volumen de casos para verificación de la documentación por parte del abogado 3.Falta de alertas tempranas para atender requerimientos de otras áreas</t>
  </si>
  <si>
    <t>Para el contrato de obra 2220571 y su interventoria contrato 2220588 del Municipio de Sampués con fecha inicial de terminación 21102022, se radicó el concepto de viabilidad técnica para la solicitud de la prórroga, adición y modificación el 11102022 con una extemporaneidad de 2 días hábiles contados a partir del día habil siguiente al vencimiento del plazo previsto en el Manual de Supervisión (07102022)</t>
  </si>
  <si>
    <t>1. Demoras del cliente en la aprobación de la solicitud de la novedad y/o asignación de recursos 2.Demoras en la decisión del contratista para aceptar la prórroga/adición 3. Falta de alertas tempranas para el inicio de trámites de novedades</t>
  </si>
  <si>
    <t>Establecer alertas tempranas del vencimiento de los contratos derivados encaminadas al inicio oportuno de trámites de novedades contractuales, acciones de incumplimiento y/o gestión de solicitudes de las otras áreas.</t>
  </si>
  <si>
    <t>Matriz de seguimiento con las fechas de terminación de contratos y variables de seguimiento.</t>
  </si>
  <si>
    <t xml:space="preserve">Se realiza el informe de termino del contrato 220008 donde se deja la nota correspondiente explicativa sobre la desviación en tiempo generada en la aprobación y cumplimiento de las obligaciones especificas 31 y 36 de la interventoría donde no tuvo un impacto en la entrega de los productos de estructuración por parte de la interventoría.
Archivo Informe de Termino DNP-861-2020 _ ENT220008_RC_Firmado.ppt. Nota en la pag 27 </t>
  </si>
  <si>
    <t>Se adjunta Matriz de seguimiento con las fechas de terminación de contratos a la cuales  le hace seguimento y se actualiza base de datos de manera semanal por parte de la subgerencia. Archivo Semaforo vencimientos cttos SDP.xlsx, con  variables como objeto, contratista,  fecha inicio, fecha vencimiento, estado, valor inicial, valor total</t>
  </si>
  <si>
    <t>GESTION DE PROVEEDORES</t>
  </si>
  <si>
    <t>20223100135303 05/10/2022: SOLICITUD INFORMACIÓN ESTADO SOLICITUDES DE ESTUDIO TÉCNICO PARA EL INICIO DE ACCIÓN JUDICIAL - CUENTAS POR COBRAR ESTAMPILLA PROUNIVERSIDADES. 
20221100135983 07/10/2022: Respuesta por OAJ -Informe estado - solicitudes de estudio técnico para inicio de acción judicial – Cuentas  por cobrar Estampilla Prouniversidades</t>
  </si>
  <si>
    <t>A93 COLEGIOS SED</t>
  </si>
  <si>
    <t>Observación No. 1 Incumplimiento frente al trámite de consulta del Programa de Arqueología Preventiva.
Dado que los dos proyectos tienen como requisito la presentación y aprobación de un Plan de Manejo Ambiental, en el caso Colegio Casa Blanca aprobado por interventoría el 16 de mayo de 2022 y el Colegio Boitá aprobado por interventoría el 9 de abril de 2022, no gestionaron la consulta ante el ICANH (Instituto Colombiano de Antropología e Historia) para que esta entidad emita el concepto sobre la necesidad o no de implementar un Programa de Arqueología Preventiva. Para el proyecto Colegio Hacienda Casa Blanca se remitió respuesta con la información requerida por el ICANH (2/11/2022) "con el propósito de emitir un concepto sobre la necesidad de implementar un Programa de Arqueología Preventiva". El proyecto Colegio Boitá se envió solicitud de consulta al ICANH mediante correo electrónico (18/10/2022) sin respuesta a la fecha.</t>
  </si>
  <si>
    <t>1.  No se incluyó la consulta al ICANH sobre la aplicabilidad del programa de arqueología preventiva en la etapa de planeación contractual
2. Desconocimiento de la norma 
3. Debilidades en el desarrollo del diseño por parte de la consultoría y validación y retroalimentación  por parte de la interventoría contratada por la SED</t>
  </si>
  <si>
    <t>Realizar la consulta al ICANH para los proyectos que cumplan con los requisitos vigentes relacionados en el Decreto 2106 de 2019. Para los proyestos objetos de la auditoría</t>
  </si>
  <si>
    <t>Respuesta a la consulta de parte del ICANH</t>
  </si>
  <si>
    <t>Incluir en el documento de planeación contractual el requisito de realizar la consulta al ICANH para los proyectos que cumplan con los requisitos vigentes relacionados en el Decreto 2106 de 2019.</t>
  </si>
  <si>
    <t>Caracterización de la necesidad o documento de planeación contractual (una por grupo)</t>
  </si>
  <si>
    <t>Observación 2.  Incumplimiento en temas ambientales, orden y aseo en obra Colegio Hacienda Casablanca
En visita de campo  al proyecto Colegio  Casa Blanca realizada el 6 de octubre de 2022, el equipo auditor encontró deficiencias relacionadas con el componente ambiental y del SG-SST (Sistema de Gestión de Seguridad y Salud en el Trabajo) en cuanto a:
1. Disposición y orden del material de obra, específicamente el acero que se encuentra dispuesto en el suelo y disperso por la obra.
2. Señalización perimetral de áreas de trabajo con barras de acero y sin las 3 líneas con cinta preventiva ni los soportes tubulares.
3. El acopio de material reciclable es insuficiente, desordenado e improvisadamente construido. 
4. No hay aplicación de un control de lavado de llantas sobre los carros que salen de la obra contaminando así las vías anexas al proyecto. (manejo vial)</t>
  </si>
  <si>
    <t>1. Inobservancia del contratista de obra a los requerimientos del interventor.
2. No se priorizan los controles sobre los impactos ambientales que genera la obra</t>
  </si>
  <si>
    <t>Realizar mesa de trabajo con los profesionales ambientales del contratista donde se defina las actividades y compromisos para la corrección  de las observaciónes 2 y 3.</t>
  </si>
  <si>
    <t>Informe ambiental con enfasis en la corrección y avance del orden de la dispocisión de materiales de obra. (4)
Actas de cómite semanal (16)</t>
  </si>
  <si>
    <t>Analizar con la Interventoría la pertinencia de iniciar acciones de incumplimiento al contratista del proyecto Colegio Hacienda Casa Blanca por lo relacionado en las observaciones 2 y 3 de este informe.</t>
  </si>
  <si>
    <t>Comunicación dirigida al contratista  sobre presunto incumplimiento del proyecto Casa Blanca</t>
  </si>
  <si>
    <t>Observación 3. Incumplimiento de la obligación de uso de uniformes distintivos
En desarrollo de la visita de campo del 6 de octubre de 2022, el equipo auditor identificó que el personal operativo del contrato de obra  N.º 2220554 (Proyecto Casablanca) que correspondía a 7 personas en área visible, no hacia uso de los uniformes de la dotación de personal y según el reporte de la interventoría en los requerimientos M20220307-0124-2022 y M20220307-0190-2022, aún no había sido entregado al personal de obra.</t>
  </si>
  <si>
    <t>1. Desatención por parte del contratista del componente de SST.
2. Inobservancia del contratista de obra a los requerimientos del interventor.
3. Alta rotación del personal operativo (Maestros, oficiales y ayudantes) de obra.</t>
  </si>
  <si>
    <t>Requerir al contratista la socialización de las buenas practicas de seguridad y salud en el trabajo y uso de los uniformes distintivos de la obra. Y reportar avance en el infome mensual.</t>
  </si>
  <si>
    <t>Informe mensual de interventoría con sus anexos de control de personal (Incluyendo capítulo de seguridad Industrial)</t>
  </si>
  <si>
    <t>Observación 4. Análisis de precio Unitario que incluye ítem no aplicable Colegio Boitá
El análisis del precio unitario A.01 que corresponde a la actividad de "Localización y replanteo" descrito en el FMI038 hace parte del presupuesto del contrato de obra 2220555; tiene incluido en el ítem "3. Transportes" transporte de material (De 1 a 30 Ton - casco urbano) el cual carece de soporte técnico para ser incluido en este APU, porque para esta actividad solo se requerirían: Herramienta menor, listones, puntilla e hilo nylon y cuadrilla de 2 ayudantes; por lo tanto, no corresponde a la realidad para la ejecución de la mencionada actividad. Este ítem que no aplica representa $1.998.594 que a la fecha 10 de noviembre de 2022, no ha sido pagadas ni deberían serlo.</t>
  </si>
  <si>
    <t>1. Falta de revisión de cada uno de los cuatro componentes que estructuran los análisis de precios unitarios por parte de la interventoría y la supervisión.</t>
  </si>
  <si>
    <t>Solicitar a la interventoría que, de acuerdo con el procedimiento del manual de interventoría, se establezca un precio unitario nuevo que reemplace o ajuste el ítem A.01 “Localización y replanteo”, específicamente en lo relacionado con el concepto de transporte.</t>
  </si>
  <si>
    <t>Correo electronico y F-GG-21 ajustado y aprobado</t>
  </si>
  <si>
    <t>1. Debilidades en el desarrollo del diseño por parte de la consultoría y validación y retroalimentación  por parte de la interventoría contratada por la SED
2. Falencias en la revisión de los diseños por parte de la curaduría Urbana Nº5</t>
  </si>
  <si>
    <t>Realizar mesa de diseño con la SED y su consultor con el fin de tener respuesta de las observaciones realizadas por enterritorio y concluir en la actas de comité de diseño la corrección</t>
  </si>
  <si>
    <t>Comunicados de la interventoría (Radicada en Enterritorio) donde se manifieste conformidad y cierre de las tres (3) diseños con pendiente de ajuste.</t>
  </si>
  <si>
    <t>Observación 6.  Vallas publicitarias institucionales sin registro de datos
Las vallas institucionales instaladas en los proyectos Colegio Hacienda Casa Blanca y Colegio Boitá no cumplen integralmente con las especificaciones establecidas: registro periódico de contador de tiempo y porcentaje de ejecución, según los documentos "Estructura de costo y discriminación del A.I.U." y el acuerdo distrital vigente.</t>
  </si>
  <si>
    <t>1. Deficiente revisión de los costos indirectos por parte del contratista de obra, la interventoría y la supervisión.</t>
  </si>
  <si>
    <t>Solicitar al contratista el ajuste de las vallas de los Colegios Boitá y Hacienda Casa Blanca de acuerdo con las especificaciones establecidas (registro periódico de contador de tiempo y porcentaje de ejecución)</t>
  </si>
  <si>
    <t>Registro fotográfico incluido en el informe semanal interventoría por cada proyecto que evidencie el avance de obra.</t>
  </si>
  <si>
    <t>Observación 7.  Inoportunidad en la entrega, aprobación y/o publicación en SECOP II de 9 informes de interventoría.
  Para el contrato de interventoría 2220568: Seis informes mensuales de interventoría con una desviación entre 2 y 11 días hábiles (de los 3 establecidos) en el envío para aprobación de la supervisión, cuatro informes mensuales de interventoría con una desviación entre 3 y 31 días hábiles  (de los 3 establecidos) para la publicación en SECOP II, y una desviación de cuatro (4) días hábiles (de los 5 establecidos) para envío de respuesta con observaciones por parte de la supervisión al informe mensual de interventoría nro.4
  Para el contrato de interventoría 2220570: Dos informes mensuales de interventoría con desviación entre 3 y 13 días hábiles (de los 3 establecidos) en el envío para aprobación de la supervisión, un informe mensual de interventoría con una desviación de 21 días hábiles (de los 3 establecidos) para la publicación en SECOP II. El informe mensual de interventoría nro.3, radicado 20224300373372 (04/10/2022), con corte a 9 de noviembre de 2022, no registra comunicado de respuesta frente a la revisión o aprobación por parte de la Supervisión, con una desviación de 19 días hábiles (de los 5 establecidos)</t>
  </si>
  <si>
    <t>1.Demoras de la interventoría en el envío de los informes 
2. Rotación de la supervisión del proyecto Boitá
3. Demoras por parte del contratista de obra en la entrega de insumos para los informes de interventoría.</t>
  </si>
  <si>
    <t>Aprobar informes pendientes para el proyecto Boita y Casa Blanca</t>
  </si>
  <si>
    <t>Informe pendiente aprobado por la supervisión.</t>
  </si>
  <si>
    <t>El grupo de Desarrollo de proyectos allegó la aprobación del informe mensual de interventoría #3 del proyecto Colegio Boitá con radicado No. 20222200224311 el cual tambien se encuentra publicado en el Secop II. El equipo auditor verificó en la plataforma SECOP II la publicación del informe #4 de interventoría del proyecto Hacienda Casa Blanca, radicado  No. 20222200156151.</t>
  </si>
  <si>
    <t>Requerir a la interventoría la entrega oportuna de los informes de acuerdo con lo establecido en el manual de supervisión e interventoría. Asi como la publicación correspondiente en SECOP II. 
Y al contratista de obra los insumos necesarios para la realizacion del informe de interventoría.</t>
  </si>
  <si>
    <t xml:space="preserve">Comunicación a las inteventorías y al contratista de Casa Blanca desde la gerencia de unidad. </t>
  </si>
  <si>
    <t>Validar la oportunidad en la radicación, aprobación por la supervisión y publicación en el Secop II de los Informes mensuales de interventoría para los proyectos Boitá y Casa Blanca</t>
  </si>
  <si>
    <t>Informe mensual de interventoría radicados en ORFEO y aprobados por la supervisón; debidamente publicados en SECOP II</t>
  </si>
  <si>
    <t>Observación 8.  Contratación y aprobación de un Residente de Interventoría sin cumplimiento de requisito particular.
La interventoría Consorcio Prosperar, contrato 2220568, proyecto Colegio Hacienda Casa Blanca, contrató un residente que no cumple con el requerimiento particular establecido contractualmente: "Mínimo uno como Residente de interventoría, en proyectos de: construcción y/o ampliación de edificaciones educativas cuya área construida cubierta (ACC) igual o superior a 4.335 m² para el grupo uno (1)..." y certificó 3.236,16 m²; es decir 1.098 m² menos de lo requerido, el cual fue revisado y aprobado por la supervisión del contrato mediante Acta 2 de aprobación de personal para la ejecución del contrato, suscrita el 4 de mayo del 2022</t>
  </si>
  <si>
    <t>1. Deficiencias en la verificación y aprobación del personal de interventoría por parte del supervisor
2. Perentoriedad para la contratación del personal de interventoría</t>
  </si>
  <si>
    <t>Estandarizar al interior del area el diligenciamiento del formato F-GG-18 con la información de requisitos mínimos establecidos y los soportados. De acuerdo con los pliegos de condiciones y/o los términos de referencia de contrato.</t>
  </si>
  <si>
    <t>F-GG-18 de contratación del profesional para Casa Blanca</t>
  </si>
  <si>
    <t>El grupo de Desarrollo de Proyectos 1, cargó en GRC el soporte del F-GG-18 del 18 de octubre de 2022, en el que se aclara el cumplimiento de los requisitos frente a: Experiencia General, Experiencia específica, Numero de años o proyectos y Requerimiento particular para el cargo de Residente de Interventoría para el Colegio Hacienda casa Blanca.</t>
  </si>
  <si>
    <t>Solicitar a Desarrollo Organizacional la posibilidad de ajustar el formato F-GG-18 incorporando la información de requisitos mínimos establecidos y los soportados para  mayor control sobre el cumplimiento y/o complementar el formato con un instructivo para su diligenciamiento.</t>
  </si>
  <si>
    <t>Solicitud a Desarrollo Organizacional.</t>
  </si>
  <si>
    <t>Se realizó reunión de sensibilización</t>
  </si>
  <si>
    <t>Se realizo la modificacion del procedimiento P-FI-08</t>
  </si>
  <si>
    <t>pendiente cargue soporte en el GRC</t>
  </si>
  <si>
    <t>Se realizó: 1. Ejecutar el SQL en producción del esquema SIIF en la base de datos SDC 
2. Ejecutar el svn en los 3 nodos de ORFEO producción.</t>
  </si>
  <si>
    <t xml:space="preserve">Se realizo el instructivo de cargue de polizas por parte d ela firma beltran pardo y asociados. </t>
  </si>
  <si>
    <t>Desde la Subgerencia de Desarrollo de Proyectos se han venido atendiendo temas relacionados con el manual de supervisión e interventoria, se relaciona una capacitación relacionada con el manual de supervisión e interventoria realizada el 29 de noviembre de 2022,</t>
  </si>
  <si>
    <r>
      <t>Teniendo en cuenta que el informe final fue radicado pero no cumplio con los requisitos para su aprobación y fue devuelto por la supervisión, se reprogramo la actividad hasta el</t>
    </r>
    <r>
      <rPr>
        <b/>
        <sz val="11"/>
        <color rgb="FF000000"/>
        <rFont val="Calibri"/>
        <family val="2"/>
        <scheme val="minor"/>
      </rPr>
      <t xml:space="preserve"> 30 de diciembre de 2022</t>
    </r>
    <r>
      <rPr>
        <sz val="11"/>
        <color rgb="FF000000"/>
        <rFont val="Calibri"/>
        <family val="2"/>
        <scheme val="minor"/>
      </rPr>
      <t>. Se adjunta oficio de aprobación del informe mediante radicado No.: 20222700230101 del 16 de diciembre de 2022.</t>
    </r>
  </si>
  <si>
    <t>Se adjuntan los radicados Nos. 20222700105161 del 06/06/2022 y 20222700113431 16/06/2022 donde se le informa al invias el procedimiento para el trámite de novedades y los tiempos requeridos</t>
  </si>
  <si>
    <t>El 14 de octubre de 2022 desde las 9:00 hasta las 10:50am se realizó la capacitación al Grupo de Procesos de Selección con relación al cargue de procesos en la Plataforma del SECOP II, la cual fue dirigida por MARCO TOVAR - Profesional en el manejo de la plataforma</t>
  </si>
  <si>
    <t>Los abogados asignados a cada proceso son los encargados de montar el proceso en la Plataforma del SECOP II, sin embargo antes de publicarlo existe un flujo de aprobación para que lo revise un tercero, ya sea un técnico o el Gerente del Grupo de Procesos de Selección. En este sentido, se realizó una muestra de procesos montados en el mes de septiembre y octubre, dejando evidencia del flujo de aprobación (revisión por alguien diferente al abogado que monta el proceso)</t>
  </si>
  <si>
    <r>
      <t xml:space="preserve">Teniendo en cuenta que el documento enviado en el informe final no cumplia con lo solicitado por la supervisión se solicitó reformulación hasta el </t>
    </r>
    <r>
      <rPr>
        <b/>
        <sz val="11"/>
        <color rgb="FF000000"/>
        <rFont val="Calibri"/>
        <family val="2"/>
        <scheme val="minor"/>
      </rPr>
      <t>30 de diciembre de 2022</t>
    </r>
    <r>
      <rPr>
        <sz val="11"/>
        <color rgb="FF000000"/>
        <rFont val="Calibri"/>
        <family val="2"/>
        <scheme val="minor"/>
      </rPr>
      <t>, Se adjunta comunicación con radicado No.20224300494782 del16 de diciembre de 2022 remitida por la interventoría  consorcio mejoramiento el salado con asunto Solicitud concepto técnico frente a las observaciones formuladas por la Asesoría de Control Interno en el marco de la auditoría de gestión. (Rpta Comunicado Radicado N° 20222700223191.</t>
    </r>
  </si>
  <si>
    <r>
      <t xml:space="preserve">Teniendo en cuenta que el documento enviado en el informe final no cumplia con lo solicitado por la supervisión se solicitó reformulación hasta el </t>
    </r>
    <r>
      <rPr>
        <b/>
        <sz val="11"/>
        <color rgb="FF000000"/>
        <rFont val="Calibri"/>
        <family val="2"/>
        <scheme val="minor"/>
      </rPr>
      <t>30 de diciembre de 2022</t>
    </r>
    <r>
      <rPr>
        <sz val="11"/>
        <color rgb="FF000000"/>
        <rFont val="Calibri"/>
        <family val="2"/>
        <scheme val="minor"/>
      </rPr>
      <t>, se adjunta comunicación con radicado No.20224300494782 del 16 de diciembre de 2022 remitida por la interventoría  consorcio mejoramiento el salado con asunto Solicitud concepto técnico frente a las observaciones formuladas por la Asesoría de Control Interno en el marco de la auditoría de gestión. (Rpta Comunicado Radicado N° 20222700223191.</t>
    </r>
  </si>
  <si>
    <t>Se aprobaron todas novedades pendientes y los soportes se cargaron y verifcaron en el aplicativo GRC.</t>
  </si>
  <si>
    <t>Se adjuntan correos electrónicos remitidos por el supervisor requiriendo a los contratistas la actualización de garantías.</t>
  </si>
  <si>
    <t>Se requirieron mediante correo electrónico y fueron atendidas las solicitudes, se adjuntan correos electrónicos.</t>
  </si>
  <si>
    <t>Se realizó el cargue en el aplicativo GRC del seguimiento realizado por el supervisor y profesional financiero para el tramite de desembolsos.</t>
  </si>
  <si>
    <t xml:space="preserve">Acciones preventivas de sensibilización de tiempos de pago en contratos,  capacitación al Grupo de Procesos de Selección con relación al cargue de procesos en la Plataforma del SECOP IIy correctivas en modificación procedimiento P-FI-08 - Pago de Desembolsos, modificación de flujo, cargue de pólizas, aprobación de informe final </t>
  </si>
  <si>
    <t>A92 EDUBAR</t>
  </si>
  <si>
    <t>Observación No.1 Inoportunidad en el seguimiento de Enterritorio para la devolución de los rendimientos financieros al Tesoro Nacional
Inoportunidad en la gestión y de Edubar y el seguimiento de Enterritorio para la devolución de los rendimientos financieros, ya que se comprueba que las solicitudes de cumplimiento por parte de Enterritorio de la obligación a Edubar iniciaron en junio de 2022 y los rendimientos financieros se empezaron a generar para el contrato Ahuyama en diciembre de 2021 y Mallorquín en marzo de 2022, concluyendo que 7 de los 15 giros de los rendimientos realizados por el ente territorial (EDUBAR) al Tesoro Nacional del Ministerio de Hacienda y Crédito Público entre diciembre de 2021 y septiembre de 2022 estuvieron fuera de los plazos establecidos, presentando demoras entre 25 y 141 días hábiles, según se identifica en los extractos bancarios. 
Contrato                      Periodos revisados                   Transferencia Inoportuna
2210681                                   9                                                    5 (55,6%)
2210698                                   6                                                    2 (33,3%)</t>
  </si>
  <si>
    <t>DETECTIVA</t>
  </si>
  <si>
    <t>jzuleta</t>
  </si>
  <si>
    <t>Falta de conocimiento y experiencia  en la operatividad de los traslados de los rendimientos financieros al Tesoro Nacional del Ministerio de Hacienda y Crédito Público por parte de la unidad ejecutora</t>
  </si>
  <si>
    <t>Correos de recordación los tres primeros dias del inicio del mes  con seguimiento de outlook</t>
  </si>
  <si>
    <t xml:space="preserve">Observación No.2  Baja efectividad de Enterritorio en la gestión de informes mensuales  
Baja efectividad de Enterritorio en la solicitud de entrega oportuna del 85% de los informes mensuales de la ejecución de los contratos 2210681 - 2210698 por parte de la Unidad Ejecutora (EDUBAR) para los 10 periodos evaluados de diciembre de 2021 a septiembre de 2022 en donde se presentaron demoras en la radicación de 17 informes mensuales entre 1 y 29 días hábiles como se detalle a continuación por contrato:
Contrato            Periodos revisados              Radicación inoportuna
2210681                         10                                             10 (100%) 
2210698                         10                                               7 (70%) </t>
  </si>
  <si>
    <t>Falta de métodos más efectivos de seguimiento  para el cumplimiento de las obligaciones contractuales con la entidad ejecutora//Demoras en la entrega de la información financiera por parte de los bancos de la entidad ejecutora//Entregas tardías de la información por parte de la interventoría</t>
  </si>
  <si>
    <t xml:space="preserve">Oficio a la entidad ejecutora solicitando el plan de acción para la presentación de los informes de ejecución en la fechas establecidas contractualmente </t>
  </si>
  <si>
    <t>Oficio - Plan de acción</t>
  </si>
  <si>
    <t>Observación No.3  Tres Informes mensuales recibidos por la supervisión sin la completitud de los Ítems técnicos 
De los 10 Informes mensuales recibidos por  la supervisión, verificados en cada uno los 13 items potenciales técnicos y financieros establecidos contractualmente según aplicaran para cada periodo, el equipo auditor identificó que para el contrato 2210681 en 3 informes mensuales radicados y los alcances no se incluyeron los siguientes ítems del componente técnico así:  
- Ítem 1. Avance de la meta establecida en el contrato especifico para los informes de marzo, abril y mayo de 2022 (3% de los 90 items)
- Ítem 8. Enunciar las conclusiones, recomendaciones y observaciones presentadas a partir de la revisión hecha por parte del supervisor  para los informes de marzo y abril de 2022. (2% de los 90 items)</t>
  </si>
  <si>
    <t>Entregas tardías de la información por parte del contratista de obra e interventoría a la entidade ejecutora.</t>
  </si>
  <si>
    <t>Mesa de trabajo con la entidad ejecutora para establecer un lista de chequeo de la información minima que debe presentar el informe por parte del supervisor designado de la entidad ejecutora</t>
  </si>
  <si>
    <t>Acta de reunión, lista de chequeo</t>
  </si>
  <si>
    <t xml:space="preserve">Se verificó frente a correo de 1/12/2022 SOLICITUD Y TRASLADO RENDIMIENTOS FINANCIEROS MESESE DE OCTUBRE Y NOVIEMBRE DE 2022 C.E N° 076-2210681 y sus respectivas reiteraciónes. Evidencias: 076-Solicitud  Informacion Financiera Noviembre 2022 - Reiteracion.pdf_2022-12-21076-Solicitud,  Informacion Financiera Noviembre 2022.pdf_2022-12-21077-Solicitud, Informacion Financiera Noviembre 2022 - Reiteracion.pdf_2022-12-21077-Solicitud, Informacion Financiera Noviembre 2022.pdf_2022-12-21
</t>
  </si>
  <si>
    <t>Se verificó frente a Oficio de Solicitud de Formulación del plan de mejoramiento auditoría Contratos Específicos No. 076-2210681 y 077- 2210698 a fecha de 07/12/2022 y envió del mismo por parte de EDUBAR. Evidencias: 20222300224791 REQUERIMIENTO PLA DE MEJORAMIENTO EDUBAR.pdf_2022-12-21 PLAN DE MEJORAMIENTO - EDUBAR.pdf_2022-12-21</t>
  </si>
  <si>
    <t>Se verificó frente al correo electrónico solicitando mesa de trabajo para socialización lista de requisitos para la presentación de los informes y control de asistencia a fecha de 7/12/2022</t>
  </si>
  <si>
    <t>Se realizaron acciones detectivas para fortalecer los controles que permitan la oportunidad en la devolución de los rendimientos financieros al Tesoro Nacional y los informes mensuales, asi como su completitud.</t>
  </si>
  <si>
    <t>Se adelantó en el marco del Contrato Interadministrativo 221005, y de conformidad a los entregables del plan de mejora se anexa  PCI-015 con la inclusión de item de revisión documental. Soporte de la socialización del PCI-015 al contratista e interventor.
2022.12.16 _229141_SOCILIZACIÓN PCI-015 Sabanarlaga.pdf
Radicado  No. 20222200229141  15 dic 2022- Remisión formato PCI-015 para la interventoria del contrato vigente 2221098, Actualizado. Contiene PCI 015 actualizado con el item “VERIFICACIÓN INTEGRAL DE LA DOCUMENTACIÓN DE LA VIVIENDA”</t>
  </si>
  <si>
    <t>Gestionar ante el grupo de Tecnologías de la Información, una herramienta de seguimiento de los trámites de incumplimientos radicados en el Grupo de Gestión Contractual, con el fin de generar alertas y llevar un control de los tramites radicados en curso.</t>
  </si>
  <si>
    <t>Sensibilizar a los colaboradores de la Subgerencia de Operaciones en la aplicación y procedimientos P-PR-16 PROCEDIMIENTO PARA SOLICITAR ACCIONES CONTRACTUALES POR PRESUNTO INCUMPLIMIENTO</t>
  </si>
  <si>
    <t xml:space="preserve">1.Solicitud de requerimietno de una herramienta tecnológica de seguimiento a los trámites de incumplimientos radicados en el Grupo de Gestión Contractual.
2.Respuesta de viabilidad del desarrollo tecnologico por parte del grupo de tecnologias de la informacion, en caso de aprobado se anexara el cronograma de entregas e inicio de pruebas </t>
  </si>
  <si>
    <t>1.Listas de asistencia. 
2.Presentacion o soporte de medio tecnologico</t>
  </si>
  <si>
    <t>Se realizó la corrección del pormenor y mediante memorando No.20223100163473 se solicito al grupo de gestión de pagaduría la anulación regeneración de los comprobantes corregidos, lo cuales se adjuntan.</t>
  </si>
  <si>
    <t>OK</t>
  </si>
  <si>
    <t>Recuperar vía judicial del contrato 2140777 con Consorcio Diseños 2014 un valor de $23 millones.</t>
  </si>
  <si>
    <t>Actividades relacionadas con el cumplimiento de requisitos de personal mínimo, certificado emitido por la interventoría donde avale pagos de seguridad social y acta de Comité Operativo o de seguimiento por proyecto en ejecución.</t>
  </si>
  <si>
    <t>Establecer en los documentos de planeación de los contratos a suscribir, como condición para el inicio, la entrega de los permisos de emisiones atmosféricas vigentes para los contratos de suministros de materiales pétreos.</t>
  </si>
  <si>
    <t>ok</t>
  </si>
  <si>
    <t>Consultar al Min Interior, si es procedente o no la consulta previa, lo anterior para un nuevo proyecto en el marco de los proyectos de ANH en la etapa precontractual.</t>
  </si>
  <si>
    <t>Oficio dirigido a Min Interior</t>
  </si>
  <si>
    <t>Realizar mesas de trabajo entre la supervisión y la interventoría del contrato mensualmente y/o extra cuando sea requerido</t>
  </si>
  <si>
    <t>x</t>
  </si>
  <si>
    <t>Se modifcó fecha fin,  fecha anterior 28/02/2023. Con sustento en que no se han  suscrito nuevos contratos en la Subgerencia, de acuerdo a correo recibido el lunes 27/02/2023 11:42 a. m</t>
  </si>
  <si>
    <t>Pieza comuncacional difundida por comunicaciones para todos los colaboradores, Presentación con 28 diapositivas, Lista de asistencia: 142 participantes, 15/03/2023, Evaluación realizada al final de la capacitación, 4.6 promedio</t>
  </si>
  <si>
    <t>dsuarez2</t>
  </si>
  <si>
    <t>Comunicación No. 20222200223741 del 05 de diciembre de 2022, mediante la cual se hace llamada de atención y se solicita a la firma interventora la corrección de los formatos PCI011 y PCI013. Comunicación No. 20224300500372 del 22 de diciembre de 2022, mediante la cual la firma interventora da respuesta.</t>
  </si>
  <si>
    <t xml:space="preserve">El pasado 31 de marzo de 2023, se radicó demanda verbal en contra de las sociedades BNR S.A.S. y COMPAÑIA MERCANTIL ARCOR S.L. UNIPERSONAL como miembros del Consorcio Arcob Cárceles, y Seguros del Estado S.A., ante los Juzgados Civiles del Circuito de Bogotá.
La misma fue repartida al Juzgado 17 Civil del Circuito de Bogotá, en ese sentido, se informa que teniendo en cuenta el Informe de Auditoría cuyo objeto fue el “Contrato de obra 2191698 e interventoría 2180866 en el marco del convenio 216144 USPEC”, se incorporó al acervo probatorio del proceso judicial, el contrato de obra civil No. 001 del 1 de mayo de 2021, el cual fungió como soporte para el pago del anticipo al contratista incumplido.
Se adjunta soporte de radicación, demanda en mención y correo remitido por el apoderado a cargo del proceso. </t>
  </si>
  <si>
    <t>durquijo</t>
  </si>
  <si>
    <t>Observación No. 1. Inconsistencias de información y datos incompletos o desactualizados 
por módulo en las plantillas a marzo 2023
De las 23 plantillas iniciales cargadas para la salida a producción del ERP en abril de 2022, en 3 de estas plantillas maestras generadas a marzo 2023 por administrador del ERP según solicitud del equipo auditor, se identificaron campos 10.767 sin datos y 3.743 inconsistentes por módulo así:
Activos fijos e inventario                                                     Sin dato               Inconsistentes
(Base de activos fijos)                                                                                        110
Contabilidad y procesos transversales                              1796                   736 
(Base de terceros)
Proyectos y contratos /                                                            8971                 2897
Adquisición y abastecimiento 
(Base de contratos)</t>
  </si>
  <si>
    <t>Observación No. 2 Inconsistencias en los reportes del ERP
Para los 13  reportes validados que contienen información maestra disponibles en la intranet como "Reportes ERP",  en  5 (38%) se identificaron campos sin datos o inconsistentes que puden ser producto de  información base, procesamiento de información o generador de los reportes,  asi:
*Desarrollo de proyectos - Contraloría Convenios Contratos: Diferencia entre la información registrada en  el reporte ERP-"Contraloría - Contratos" y la base de contratos contraloría de la SDP al mismo corte (31-12-2022-construida manualmente), en los campos de: Número de contrato (6305 registros), Convenio (1859 registros), Número de identificación (5270 registros), Fecha de suscripción (108 registros), Valor inicial (238 registros con diferencias entre $500 y $68.000 millones), Suma de todas las adiciones/reducciones (543 registros), Estado a 31 diciembre 2022 (1260 registros) y Trámite de incumplimiento (67 registros).
*Pagaduria - Reporte egresos: Se identifica el campo Radicación sin información en 8230 registros
*Operaciones - Seguimiento a contratos  Se identifican campos sin dato como: INICIA_CON2 176
DESC_CIUDAD2 100, DESC_DEPTO2 100, DESCRIPCION LINEANEGOCIO2: 149, Centros de Costo2: 149
*Operaciones - Seguimiento a convenios Se identifican 11 registros con campos sin dato como: Nit2, Nombre Cliente2, Lineanegocio2 y Descripcion Lineanegocio2:
*Operaciones Seguimiento de solicitudes Se identifican 11  registros con campos sin dato como: Modalidad2: 9, Cliente2: 20, Objeto2: 11.</t>
  </si>
  <si>
    <t>asalaman</t>
  </si>
  <si>
    <t>Extracción de información no depurada de sistemas anteriores 
Falta de validaciones y control de ingreso de datos en la estructura  de las plantillas
Complejidad en la construcción  de las plantillas</t>
  </si>
  <si>
    <t xml:space="preserve">Vacios o ambiguedades  en la solicitud del requerimiento por parte del grupo de trabajo
Inconsistencias en el diseño/construcción  de los reportes 
Falta de validación  por parte de los grupos de trabajo del resultado de los reportes </t>
  </si>
  <si>
    <t xml:space="preserve">1. Formular el Plan de Trabajo con los grupos responsables para revisión y ajustes de los datos inconsistentes.
</t>
  </si>
  <si>
    <t xml:space="preserve">
2. Ejecutar y Verificar el cumplimiento  del Plan de Trabajo por los grupos responsables.</t>
  </si>
  <si>
    <t>1. Formular el Plan de Trabajo con los grupos responsables para revisión y ajustes de los datos inconsistentes.</t>
  </si>
  <si>
    <t>2. Ejecutar y Verificar el cumplimiento  del Plan de Trabajo por los grupos responsables.</t>
  </si>
  <si>
    <t>Plan de Trabajo</t>
  </si>
  <si>
    <t>1, Plantilla de inventarios de activos (E_Fixed assets-Fixed assets)
2. Plantilla de Terceros (E_Fixed assets-Fixed assets)
3.Plantilla de Contratos (_Acts Adm n. (7))</t>
  </si>
  <si>
    <t>1. Reporte de Desarrollo de proyectos - Contraloría Convenios Contratos.
2. Reporte de Operaciones - Seguimiento a contratos.
3. Operaciones - Seguimiento a convenios.
4. Reporte Operaciones Seguimiento de solicitudes</t>
  </si>
  <si>
    <t>Observación No. 1 Diseños incompletos y/o con deficiencias técnicas para la franja de seguridad y el acceso a la PTAR del proyecto ERON Pereira 
En los diseños aprobados por USPEC y por el contratista de Interventoría 2190239 de Enterritorio para la obra ERON Pereira en 2019 no se contempló un aspectos esencial del diseño de obra: acceso vehicular a la PTAR para su mantenimiento; y un aspecto relevante para el cliente en lo que refiere a las construcción de centros penitenciarios: la Franja de seguridad externa o de visibilidad, por ser una zona con árboles de más de 8 metros y en terreno ajeno al INPEC, los cuales fueron solicitados en diciembre de 2021 por el INPEC. Estos aspectos no fueron identificados en la etapa de preconstrucción por parte de los contratistas de obra, interventoría o por Enterritorio</t>
  </si>
  <si>
    <t>1. Debilidades en el desarrollo del diseño, levantamiento topográfico y catastral por parte de la consultoría  contratada por la USPEC
2. Falencias en la validación y retroalimentación producto de la etapa de preconstrucción por parte de los contratistas de Obra e Interventoría y Enterritorio
3. Solicitudes de ajuste a diseños verbales por parte del INPEC sin formalización documental.</t>
  </si>
  <si>
    <t>DESARROLLO DE PROYECTOS 1</t>
  </si>
  <si>
    <t xml:space="preserve">Oficio dirigido al interventor
Respuesta formal del interventor
</t>
  </si>
  <si>
    <t>Formalizar y documentar las acciones a seguir para garantizar el acceso a la PTAR</t>
  </si>
  <si>
    <t>Realizar visita de campo cuando la Subgerencia de Desarrollo de Proyectos lo requiera,  a un proyecto en el que se deba validar las condiciones particulares del  costeo con el fin de que sea coherente con los documentos precontractuales para la futura ejecución.</t>
  </si>
  <si>
    <t>PLANEACION CONTRACTUAL</t>
  </si>
  <si>
    <t xml:space="preserve">Informe de visita del profesional responsable
</t>
  </si>
  <si>
    <t>Observación No. 2. Ensayos a tracción de aceros no realizados durante la obra.
En el proyecto ERON PEREIRA Contrato de obra 2182503 y de interventoría 2190239 para los ítems a) 4.5.1. acero de refuerzo de 60.000 PSI y b) 4.5.2 Mallas electrosoldadas; no se realizaron los ensayos técnicos que determinan los criterios de ""evaluación y aceptación del acero", con corte a noviembre de 2022 (última acta de recibo parcial de obra pagada), se habían suministrado e instalado en obra un total de 346,41 toneladas de estos materiales, sin que se les haya verificado sus condiciones de calidad. Así mismo con corte al 24 de febrero 2023 fecha de visita de la auditoria, se validó que estos ensayos no se habían realizado al material dispuesto en obra que se va a utilizar.</t>
  </si>
  <si>
    <t>1. Falta de exigibilidad por parte de la Interventoría frente a los ensayos técnicos aplicables al acero de refuerzo
2. El contratista de obra se limita a los certificados de calidad del proveedor del acero</t>
  </si>
  <si>
    <t>Solicitar a la interventoría la presentacion en los informes mensuales, los resultados de los ensayos a tracción de los aceros utilizados en cada periodo de reporte.</t>
  </si>
  <si>
    <t>Informe mensual de interventoría de los meses abril, mayo y junio de 2023</t>
  </si>
  <si>
    <t>Observación 3. Incumplimiento en temas ambientales, orden y aseo en obra ERON Pereira.
En visita de campo al proyecto Establecimiento Penitenciario ERON Pereira, el auditor encontró deficiencias relacionadas con el componente ambiental y del SG-SST (Sistema de Gestión de Seguridad y Salud en el Trabajo) en cuanto a:
1. Disposición y orden del material de obra, específicamente el acero que se encuentra dispuesto en el suelo y disperso por la obra.
2. Señalización perimetral de áreas de trabajo con barras de acero y sin las 3 líneas con cinta preventiva ni los soportes tubulares.
3. No se identifican acopios de material, ya que este se encuentra disperso por la obra.
4. Las excavaciones para las redes no se encuentran señalizadas. 
5. La formaleta metálica se ha venido retirando, pero se encuentra dispersa por la obra
6. En las fachadas parcialmente terminadas se encuentran elementos metálicos salientes que constituyen riesgo de accidente.
7. Contaminación del suelo, subsuelo y aguas subterráneas con restos de pintura</t>
  </si>
  <si>
    <t>1. Inobservancia del contratista de obra a los requerimientos del interventor
2. No se priorizan en la obra los controles sobre los impactos ambientales que genera la obra, ni los riesgos del personal operativo.</t>
  </si>
  <si>
    <t>Oficio de la interventoría al contratista de obra, conminandolo a cumplir con la normatividad ambiental, de orden y aseo de la obra, así como con la normatividad relaciona al SG-SST. Lo anterior con copia a la seguradora.</t>
  </si>
  <si>
    <t>Oficio radicado en Enterritorio</t>
  </si>
  <si>
    <t>Observación 4.  Programación de obra desactualizada e inconsistente con la ejecución.
En visita a la obra Eron Pereira el 21 de febrero y validado en informe semanal de interventoría no. 88 del 2 de marzo de 2023, el cronograma / programación de obra presenta las siguientes condiciones: a) se encuentra desactualizado y sus actividades no coinciden con las que se están ejecutando en la obra, b) no dispone del porcentaje real de avance de obra y los datos asociados al avance físico que reporta la interventoría muestran un atraso acumulado del 46,69% (Programado: 70.32% Vs ejecutado 23,64%); esta condición representa un atraso irrecuperable si se tiene en cuenta que el plazo contractual de terminación de la obra es el 25 de junio de 2023. El contratista de obra no ha formulado la nueva programación y el interventor no lo ha conminado para su cumplimiento</t>
  </si>
  <si>
    <t>1. Falta de previsión de los tiempos reales y la metodología de ejecución de las actividades asociadas al licenciamiento ambiental (tala, remoción de capa vegetal, ahuyentamiento, entre otras)</t>
  </si>
  <si>
    <t>Ajustar programacion del contrato 2182503, aprobado por la interventoría</t>
  </si>
  <si>
    <t>Programacion de obra ajustada</t>
  </si>
  <si>
    <t xml:space="preserve">Gestionar con la interventoria los soportes que justifiquen la prorroga del contrato de obra, el balance y la programación. </t>
  </si>
  <si>
    <t xml:space="preserve">Oficio y/o acta de seguimiento y control.
</t>
  </si>
  <si>
    <t>Observación 5.  Pagos que no aplican del personal de interventoría de acuerdo con la realidad de ejecución del proyecto.
En las actas de la Nº 7 a la 15 de pago del contrato de interventoría 2190239 (correspondientes desde enero hasta septiembre de 2022) se identificaron tres perfiles profesionales pagados, lo cual no aplica según la realidad de la ejecución del proyecto, a pesar de que la planeación de pagos que relaciona el personal de interventoría y la forma de pago (novedad 544) lo permitiría. La realidad de la ejecución contractual representa el pago $161.351.559 que no aplican con el estado actual del proyecto, discriminado así:
- Residente eléctrico: 9 meses por valor total de $64.066.060 
- Residente inst. voz y datos seg control: 5 meses, $47.456.341
- Residente de bioclimática: 7 meses, $49.829.158</t>
  </si>
  <si>
    <t>1. Inoportunidad en las alertas presentadas por la Interventoría a Enterritorio
2. Deficiencias y/o vacios en la formulación de las cláusulas que condicionen la forma de pago de la interventoría con la realidad del proyecto
3. Falta de análisis del Supervisor en la aprobación de las actas de pago según la realidad de la ejecución contractual</t>
  </si>
  <si>
    <t>Documentar las acciones, que evidencien la compensación de los pagos, o la alternativa a seguir por parte del interventor frente a los 161 millones pagados y que no aplicaban en las actas correspondientes</t>
  </si>
  <si>
    <t>Oficio dirigido al interventor
Respuesta formal del interventor</t>
  </si>
  <si>
    <t>Allegar por parte del contratista de interventoria comunicado en cada desembolso (desde noviembre de 2022 y hasta mayo 2023), y según la forma de pago contractual se justifique la exclusión de personal que no laboro de acuerdo con la realidad del proyecto.  </t>
  </si>
  <si>
    <t>Comunicado de la interventoría</t>
  </si>
  <si>
    <t>Solicitar a la interventoría, realizar el analisis frente al ajuste en los espacios  del rondil de cerramiento, para habilitar  acceso vehicular hasta la PTAR</t>
  </si>
  <si>
    <t>Diagnóstico avalado por la interventoría que garantice el acceso a la PTAR</t>
  </si>
  <si>
    <t>El grupo de Desarrollo de Proyectos 1, cargo en GRC el soporte la respuesta dada por el ICANH 2022162000115391 No. Entrada 2022184200106062, en donde cita: "En virtud del anterior marco normativo, el proyecto “CONSTRUCCIÓN DE INFRAESTRUCTURA EDUCATIVA – COLEGIO HACIENDA CASA BLANCA EN LA LOCALIDAD DE CIUDAD BOLÍVAR DE LA CIUDAD DE BOGOTÁ”, localizado en el municipio de Bogotá D.C., departamento de Cundinamarca., no se encuentra dentro de los preceptos legales que deben adelantar un Programa de Arqueología Preventiva ante esta entidad". Queda pendiente la respuesta por parte del ICANH en las mismas condiciones para el proyecto Colegio Boitá. Mediante correo electrónico remitido por el ICANH  el 20 de febrero de 2023 se precisa que el proyecto Boitá no se encuentra enmarcado en el decreto 1076 de 2015 así como no lo exige el ANLA o una CAR; por lo tanto, con esta respuesta se cierra la acción. No obstante, se deja claridad que ante un hallazgo de valor arqueológico, la interventoría y el contratista de obra lo deberán reportar inmediatamente.</t>
  </si>
  <si>
    <t>El 13 de diciembre de 2022 la interventoría mediante oficio  M20220307-0401-2022 dirigido al CONSORCIO EDUCATIVO DM 2022 solicitando dar cumplimiento al PLAN DE MEJORA PARA SUBSANAR OBSERVACIONES DE AUDITORIA relacionadas con los incumplimientos de carácter ambiental y de SG-SST descritos en la observación 2.</t>
  </si>
  <si>
    <t>La interventoría y el contratista de obra ajustaron los rendimientos de materiales del APU A.01 y mediante correo electrónico del 20 de diciembre de 2022 se envia este precio unitario en el formato F-GG-21 ajustado.</t>
  </si>
  <si>
    <t>Observación 5.  Diseños incompletos y/o con deficiencias técnicas para el Colegio Boitá
Los diseños entregados por el cliente a Enterritorio han presentado deficiencias técnicas identificadas por el contratista de obra (2022555) expresadas en los siguientes términos:
1. No se dispone del diseño del muro perimetral de contención 
2A. No hay diseño estructural de los tanques de agua lluvia y agua residual dispuestos en el sótano, y faltan detalles del equipo de presión y del eyector 
2B. No se tienen detalles de juntas y dilataciones de la losa de contrapiso o de cimentación
Al corte 18/11/2022 los auditores validaron que aún persisten tres de los seis aspectos citados inicialmente que conllevaron a la suspensión de la obra por 101 días (24may22 - 5sep22) y que hoy impiden dar continuidad a las actividades subsecuentes.</t>
  </si>
  <si>
    <t>Mediante correo electrónico del 7 y 28 de marzo de 2023 los supervisores de los contratos Boitá y Casa Blanca remitieron los informes semanales con las evidencias que muestran el avance de obra registrado en la valla y que concuerda con la curva S de seguimiento a la programación.</t>
  </si>
  <si>
    <t>El grupo de Desarrollo de Proyectos 1, cargó en GRC el soporte de 2 comunicaciones dirigidas al contratista de obra y al interventor del proyecto Hacienda Casa Blanca, en donde se les recuerda la obligación contractual de cumplir con la entrega de los informes mensuales requeridos por Enterritorio en los términos de oportunidad y calidad. Queda pendiente la comunicación dirigida a Biotá en los mismos términos asociados a la observación 7.
Mediante correo electrónico del 29 de diciembre de 2022 la supervisón del contrato Boitá, remitió soportes de cumplimiento relacionados con la entrega oportuna de los informes mensuales.</t>
  </si>
  <si>
    <t>A96 USPEC 2023</t>
  </si>
  <si>
    <t>Pendientes por ejecutar relacionadas con: Ajustes de diseños para el acceso a la PTAR, ensayos técnicos, requerimientos al contratista de obra relacionado con temas ambientales, de orden y aseo de la obra, así como con la normatividad relaciona al SG-SST, actualización y formalización de la programación de obra Pereira, acciones sobre compensación de los pagos a la interventoría no aplicables</t>
  </si>
  <si>
    <t>A95 SISTEMA ERP</t>
  </si>
  <si>
    <t>A97 PORTAFOLIOS</t>
  </si>
  <si>
    <t>Observación No. 1. Publicación inoportuna de los  Estados Financieros 2022 y sus notas
Con corte a 15  marzo de 2023 no se encuentran publicados los estados financieros con sus notas a diciembre de 2022 en la página web de Enterritorio, lo cual impide a los usuarios finales de la información conocer las revelaciones de las transacciones de mayor impacto en la entidad, particularmente en lo referente a la conformación y valoración del portafolio que tienen una participación del 32% frente a los activos corrientes y del 27% de los activos totales.</t>
  </si>
  <si>
    <t>Ausencia de controles para la publicación de información contable.</t>
  </si>
  <si>
    <t>Incluir en el acta de cierre  interna del  Grupo de Contabilidad la actividad de:   Publicación EEFF trimestral página WEB Resolución 356 2022.</t>
  </si>
  <si>
    <t>Print evidencia de EEFF publicados en la WEB.</t>
  </si>
  <si>
    <t>Observación No. 2. Desactualización de directrices de vinculación en el Manual de Operaciones de Tesoreria. 
Desactualización del MANUAL DE OPERACIONES DE TESORERÍA ya que no se encuentra en concordancia con las políticas de vinculación de la Entidad establecidas en el Manual SARLAFT vigente de Enterritorio, en lo referente a los formularios de vinculación solicitados a las contrapartes con las cuales se cierran operaciones. Las Entidades sometidas a la inspección y vigilancia de la Superintendencia Financiera de Colombia se encuentran exceptuadas  de presentar el formato de Solicitud de vinculación ante otras vigiladas.</t>
  </si>
  <si>
    <t>Gestión de Tesorería</t>
  </si>
  <si>
    <t>Gestión de Contabilidad</t>
  </si>
  <si>
    <t>Modificar el Manual  M-FI-01  MANUAL DE OPERACIONES DE TESORERÍA</t>
  </si>
  <si>
    <t>Falta de revisión periódica y consolidación de actualización normativa.</t>
  </si>
  <si>
    <t xml:space="preserve">Manual actualizado y publicado </t>
  </si>
  <si>
    <t>Observación No. 3. Desviación significativa en la ejecución y cumplimiento de los flujos de caja proyectados por los grupos misionales en las líneas de Negocio de la Entidad en 2022
Diferencias significativas en el flujo de caja promedio acumulado absoluto de enero a diciembre de 2022 correspondiente al 35.87% entre lo proyectado y lo ejecutado, aumentando en un 13,49% frente al año 2021 cuya desviación acumulada fue de 22,38%. Estas desviaciones afectaron la planeación de las operaciones de inversión del grupo de tesorería y el costo de oportunidad por falta de inversión de excedentes de liquidez.</t>
  </si>
  <si>
    <t>lgonzalez2</t>
  </si>
  <si>
    <t>Subgerencia de Desarrollo de Proyectos</t>
  </si>
  <si>
    <t>Falta de controles al monitoreo y cumplimeinto efectivo a la ejecución del flujo de caja por parte de las áreas misionales</t>
  </si>
  <si>
    <t>Realizar el seguimiento de los convenios que hacen parte del indicador "costo de oportunidad" (enfocado al seguimiento en los pagos programados para determinar el cumplimiento y alertas tempranas) de la línea de Gerencia de Proyectos que tiene constituido portafolio de inversión.</t>
  </si>
  <si>
    <t>(2) Mesas de trabajo  (Propuestas) 1 mensual.
Resultado del Indicador del mes de agosto de 2023</t>
  </si>
  <si>
    <t>ocaldero</t>
  </si>
  <si>
    <t>wmanriqu</t>
  </si>
  <si>
    <t xml:space="preserve">Documento con la proyeccion de la política </t>
  </si>
  <si>
    <t xml:space="preserve">Establecer el modelo de planificación (programación) de flujo de caja en la SDP </t>
  </si>
  <si>
    <t>jcruz</t>
  </si>
  <si>
    <t>Apoyo en la actualización del procedimiento de Flujo de Caja P-FI-30</t>
  </si>
  <si>
    <t>Planeación y Gestión del Riesgo</t>
  </si>
  <si>
    <t>agarcia3</t>
  </si>
  <si>
    <t>A98 LÍNEAS DE NEGOCIO</t>
  </si>
  <si>
    <t>A99 INTERVENTORÍA FIDUAGRARIA 221014</t>
  </si>
  <si>
    <t>A100 CONVENIOS DPS 2023</t>
  </si>
  <si>
    <t xml:space="preserve">Observación No. 1. Ejecución de actividad no prevista sin modificación contractual
Para los proyectos de Buenaventura en los barrios de Unión de Vivienda y Nueva Granada (interventoría 2182449 y contratista de obra 1.320-12.13-0106) se dio inicio a la ejecución de la actividad de mantenimiento de filtros con aprobación de la interventoría desde el 05 de marzo de 2023 justificado en que el inicio de la actividad era necesaria para continuar con la  adecuación de las canchas; no obstante, solo hasta el 18 de abril de 2023 mediante otrosí número 2 se generó la respectiva adición de recursos para la mencionada actividad no prevista. 
</t>
  </si>
  <si>
    <t>mmancipe</t>
  </si>
  <si>
    <t>Grupo Desarrollo de Proyectos 2</t>
  </si>
  <si>
    <t>1.	Desconocimiento de la prohibición por parte de la interventoría establecida en el manual de interventoría y supervisión de ENTerritorio
2. Falta de seguimiento y verificación de los informes semanales por parte de la supervisión
3. Deficiencias en la revisión y ajustes de diseños</t>
  </si>
  <si>
    <t>1. Falta de validación del interventor y supervisor de los permisos requeridos previo inicio de la fase de ejecución</t>
  </si>
  <si>
    <t xml:space="preserve">Realizar llamado de atencion a interventoria debido a la realizacion de esta actividad, reiterando el cumplimiento de sus obligaciones en el Manual de supervisión e Interventoria de ENTerritorio.                                 </t>
  </si>
  <si>
    <t xml:space="preserve">Realizar  reunión para seguimiento con la interventoria cada 15 dias en las cuales se reiterará el cumplimiento de sus obligaciones según lo establecido en el Manual de Supervisión e Interventoria de ENTerritorio. </t>
  </si>
  <si>
    <t>Realizar mesa de trabajo  con el distrito de Riohacha, Interventoria y contratista de obra, con el fin de gestionar trámite.</t>
  </si>
  <si>
    <t>Gestionar la aprobación del plan de manejo de transito PMT</t>
  </si>
  <si>
    <t>Comunicación remitida a la interventoria</t>
  </si>
  <si>
    <t xml:space="preserve"> Actas de reunión</t>
  </si>
  <si>
    <t>Ayuda de memoria reunion</t>
  </si>
  <si>
    <t>Plan de manejo de tránsito PMT autorizado</t>
  </si>
  <si>
    <t>Observación No. 2. Plan de manejo de tránsito PMT implementado y no autorizado
En visita de obra el auditor solicitó el documento de aprobación que emite la entidad de Tránsito y Transporte del  Distrito de Riohacha al plan de manejo de tránsito propuesto e implementado por el contratista de obra por lo cual la circulación vial se encuentra restringida y obstruida para vehículos y peatones respectivamente. Este permiso debía estar disponible antes del inicio de la etapa de obra para su oportuna implementación, no siendo este documento aportado por la interventoría (220463) ni por el contratista de obra (LP-008-2021). Esta información se trasladó al supervisor quien manifestó que el permiso avalado por el Distrito de Riohacha se encontraba en trámite de aprobación y no ha sido autorizado al 9 de mayo de 2023.</t>
  </si>
  <si>
    <t>(a junio 2023 )</t>
  </si>
  <si>
    <t>(desde julio 2023)</t>
  </si>
  <si>
    <t>* Realizar una matriz de ejecución financiera de los contratos de obra vigentes y enviar  semanalmente al Ministerio VCT con copia al fiduagraria  / *Realizar reunión con los coordinadores, supervisores e interventorias derivadas sobre  el correcto diligenciamiento y revisión integral de los formatos Subsidio Familiar de vivienda rural -SFVR   */  Realizar validación  de una muestra de formatos ( certificados de existencia y habitabilidad y actas de recibo a satisfacción)  para  verificar el  diligenciamiento integral</t>
  </si>
  <si>
    <t>Aprobar recursos para la reparación de la ESAP Santa marta</t>
  </si>
  <si>
    <t xml:space="preserve">Se radicaron y se ha realizado seguimiento de las demandas del proyecto de Manta cundinamarca y las correspondientes a las 7 fichas técnicas remitidas para recuperar el valor referente al pago del impuesto de estampilla.
Se cuenta con el memorando de aval por parte del cliente de los diseños de reforzamiento de la infraestructura del proyecto ESAP SANTA MARTA.
Comunicados con CORTOLIMA y La Agencia Nacional de Tierras, y Mesas de trabajo con la Agencia de Desarrollo Rural – ADR. Soportes de gestión,  solicitud y reiteración para el tramite de la legalizacion de los tres predios. </t>
  </si>
  <si>
    <t>*Reunión con el MVCT para determinar el mecanismo de cumplimiento de Enterritorio de obligación administrativa  9- referente a  controlar detalladamente el presupuesto de obra
* Enviar oficio al MVCT sobre  la actualización de la Guía de diagnóstico integral  y/ o ajuste del formato de diagnostico del Programa de promoción de vivienda rural  para incluir datos de INTEGRANTES DEL HOGAR (nombres, parentesco, edad, etc)
 * Notificar a las interventorías derivadas  sobre  el correcto diligenciamiento y revisión integral de los formatos Subsidio Familiar de vivienda rural -SFVR</t>
  </si>
  <si>
    <t xml:space="preserve">Mediante oficio con radicado No. 20222700104431 Ayuda de Memoria - Mesa de trabajo presencial realizada el 09 de mayo de 2022. Revisión estado procesos judiciales Convenios No. 211041-212080. Memorando con radicado No. 20221100114663 remitido por el grupo de Defensa jurídica - Respuesta a solicitud elevada el día 7 de julio de 2022, bajo el radicado 20222700091133, oficio en el cual se solicito información sobre el estado de inicios de acciones judiciales.
A corte marzo 2023: Se adjuntan los memorandos No. 2022110165563 del 20 de diciembre de 2022 y 20231100027263 del 22 de febrero de 2023 donde se informa el estado procesos judiciales y procesos en curso Convenio Interadministrativo de Gerencia No. 211041- 212017 - 212080, aunque se referencian dos memorandos se toma solo un producto ejecutado porque los dos registran el mismo estado para el proyecto de Manta.
A junio 2023:Se adjunta memorando No.20232700045763 del 11/04/2023 a OAJ sobre estado del proceso 11001310301920220016300 CONSORCIO MSD 02 - AS 506 proyecto Manta Cundinamarca y memorando  No.20231100066513 del 23/05/2023 
</t>
  </si>
  <si>
    <t>De acuerdo con lo previsto en la actividad   de obtener soportes que evidencien gestión y/o el traspaso de los predios a la entidad competente.¿ es nuestro deber informar lo siguiente: 1. Los tramites tendientes a la legalización de predios están a cargo de la Agencia de Desarrollo Rural ¿ ADR - y CORTOLIMA. 2. Conforme a lo enunciado en el citado plan, a ENTerritorio le correspondió hacer seguimiento mediante documentos encaminados a que dichas entidades cumplieran su obligación de legalización de predios. Visto lo anterior, se adjuntan ¿ Ultima respuesta de la ADR comunicado 202261093462 (ENT 20224300497572) ¿ Ultima respuesta de CORTOLIMA comunicado 5612 (ENT 20234300171052) ¿ Ultima oficio o comunicación formal de Enteriitorio a la ADR (Radicado ENT 20232900092361, con radicado entrada ADR 20236100068091, entrada CORTOLIMA 10330) Estos documentos evidencian el seguimiento y gestión de ENTerritorio frente a los compromisos de las mesas de trabajo, así como, la reiteracion a ambas Entidades (ADR-Cortolima) de cara a informar a ENTerritorio respecto a los tramites y actividades adelantadas tendientes al saneamiento predial. En el siguiente enlace se encuentran las comunicaciones cruzadas entre 2022 y 2023: https://fonade-my.sharepoint.com/:f:/g/personal/aforero_enterritorio_gov_co/EvyDX5WhckVEiWQW-zvmWBkB-h3O9sOMH1_LXCSK7HDhog?e=vw4td5</t>
  </si>
  <si>
    <t>En el informe Reporte_plan-acción(data_cargue-flujo) solo muestra avance de 1 y el avance ejecutado es 4 para el  100% . Se verificó en el REPORTE POR ACTIVIDADES y el avance esta correcto en el 100%. Se ajusta manual</t>
  </si>
  <si>
    <t>En el informe Reporte_plan-acción(data_cargue-flujo) solo muestra avance de 1 y el avance ejecutado es 2 para el  100% . Se verificó en el REPORTE POR ACTIVIDADES y el avance esta correcto en el 100%. Se ajusta manual</t>
  </si>
  <si>
    <t>Observación No.1: Incumplimiento de Enterritorio de una obligación administrativa no aplicable Incumplimiento por parte de Enterritorio de una obligación administrativa no ejecutable tal cual esta descrita en los términos contractuales relativa al seguimiento semanal detallado a cantidades de obra y presupuesto ejecutado del contrato de prestación de servicios 221014. La obligación no aplica de acuerdo con la tipología y alcance de los contratos de obra que son llave en mano o por producto ejecutado.</t>
  </si>
  <si>
    <t>EVALUACIÓN DE PROYECTOS</t>
  </si>
  <si>
    <t>1.Debilidades en la revisión de los documentos precontractuales y en la validación de las condiciones técnicas establecidas 2.Premura por parte de Enterritorio para la legalización del contrato 3. Información primaria o secundaria inconsistente entregada por el cliente</t>
  </si>
  <si>
    <t>Realizar mesa de trabajo con el cliente y/o con el Ministerio donde se determine el mecanismo de cumplimiento de la obligación administrativa N 9 referente al controlar detalladamente el presupuesto de obra, presentando informes semanales al CONTRATANTE.</t>
  </si>
  <si>
    <t>Acta de reunión con el Ministerio y/o con el cliente.</t>
  </si>
  <si>
    <t>Realizar una matriz de ejecución financiera con la información de los contratos de obra vigentes y enviar mediante correo electronico semanalmente al Ministerio con copia al cliente.</t>
  </si>
  <si>
    <t>Matriz de ejecución financiera y coreo electrónico enviado al cliente</t>
  </si>
  <si>
    <t>Observación No.2: Diagnósticos Integrales de 60 viviendas sin el capítulo de Integrantes del hogar El formato GPV-F- 73, Diagnóstico Integral V-1 (06082021) establecido por el Min vivienda y utilizado para las 60 soluciones de vivienda verificadas, no contiene el Capitulo II. COMPOSICION DEL HOGAR - 1. INTEGRANTES DEL HOGAR (Datos como: Nombre, Apellidos, documento, fecha de nacimiento, edad, sexo, discapacidad, parentesco) requeridos en la Guía de diagnóstico integral y estructuración técnica, julio 2021.</t>
  </si>
  <si>
    <t>Falta de retroalimentación por parte de Enterritorio frente a los formatos entregados por el MVCT</t>
  </si>
  <si>
    <t>Generar comunicación mediante oficio al MVCT respecto a la actualización la Guía de diagnóstico integral y estructuración técnica y/ o ajuste del formato GPV-F- 73, para que se incluiya el Capitulo II. COMPOSICION DEL HOGAR - 1. INTEGRANTES DEL HOGAR (Datos como: Nombre, Apellidos, documento, fecha de nacimiento, edad, sexo, discapacidad, parentesco).</t>
  </si>
  <si>
    <t>F-DO-01 COMUNICACIÓN EXTERNA</t>
  </si>
  <si>
    <t>Realizar mesa de trabajo con el cliente y/o con el Ministerio donde se socialice los resultados de la auditoria interna de Enterritorio sobre el formato GPV-F- 73, Diagnóstico Integral V-1 (06/08/2021) establecido por el Min vivienda y utilizado para las 60 soluciones de vivienda verificadas, no contiene el Capitulo II. COMPOSICION DEL HOGAR - 1. INTEGRANTES DEL HOGAR (Datos como: Nombre, Apellidos, documento, fecha de nacimiento, edad, sexo, discapacidad, parentesco) requeridos en la Guía de diagnóstico integral y estructuración técnica.</t>
  </si>
  <si>
    <t>Observación 3: Inconsistencia en la trazabilidad documental de la información para 13 soluciones de vivienda Se identificaron las siguientes inconsistencias en la documentación integral de los subsidios de vivienda rural: 1. Para 12 viviendas del municipio de Montelíbano -Córdoba, para un mismo ítem registra información diferente en dos formatos: el ítem de INSTALACIONES ELÉCTRICAS E HIDROSANITARIAS, literal b. Acceso al agua apta para consumo humano en el Certificado de existencia yo habitabilidad y recibo de obras en el campo ejecutado reporta NA, mientras que, en el Acta de recibo a satisfacción beneficiario SFVR registra 100% 2. La vivienda con Acta recibo a satisfacción beneficiario SFVR No. ENT-2022-684 registra fecha de entrega el 23dic2022 y el Certificado de existencia yo habitabilidad se suscribió con fecha posterior (4ene2023) que no es consistente con el flujo cronológico.</t>
  </si>
  <si>
    <t>1. Falencias por parte de la supervisión en la revisión de los formatos entregados por la interventoría 2. Falta de claridad en el flujo de la recolección de firmas en los formatos de certificación y entrega de las viviendas</t>
  </si>
  <si>
    <t>Realizar validación en el diligenciamiento de los formatos de certificados de existencia y habitabilidad y actas de recibo a satisfacción, recibidos entre el 1 de junio al 30 de julio, tomando una muestra del 5% de los certificados por cada contrato de obra en fase de construcción.</t>
  </si>
  <si>
    <t>1.Lista de chequeo por contrato de obra 2. Acta F-DO-06 Acta de reunión interna con los resultados de las validaciones</t>
  </si>
  <si>
    <t>Notificar a las interventorías derivadas sobre los resultados de la auditoria de control interno y sobre el correcto diligenciamiento de los formatos de Certificado de existencia y/o habitabilidad y recibo de obra y en el Acta de recibo a satisfacción del beneficiario SFVR.</t>
  </si>
  <si>
    <t>Realizar reunión con los coordinadores y supervisores recordándoles el correcto diligenciamiento de los formatos de certificado de existencia y/o habitabilidad y recibo de obra y en el acta de recibo a satisfacción del beneficiario SFVR, con el fin de identificar los puntos de control para evitar errores.</t>
  </si>
  <si>
    <t>F-DO-06 ACTA DE REUNIÓN</t>
  </si>
  <si>
    <t>Realizar reunión con las interventorías derivada (para los 4 contratos) enfatizando en el correcto diligenciamiento de los formatos y documentación integral que hacen parte del proyecto de vivienda.</t>
  </si>
  <si>
    <t>F-GG-41 ACTA DE REUNIÓN (Acta de comité operativo y/o seguimiento a contrato).</t>
  </si>
  <si>
    <t>Se cumple con la actividad, mediante el envío del oficio N 20232400094671, al comité técnico del MVCT, en el cual se le solicita revisar la posibilidad de actualizar la guía de diagnóstico y/o ajustar el formato GPV-F- 73 Diagnóstico Integral V-1.para que sea incluido el Capitulo II. COMPOSICION DEL HOGAR - 1. INTEGRANTES DEL HOGAR (Datos como: Nombre, Apellidos, documento, fecha de nacimiento, edad, sexo, discapacidad, parentesco)</t>
  </si>
  <si>
    <t xml:space="preserve"> Se da cumplimiento a la actividad, mediante el envío del oficio N 20232400094711, a la empresa CONSORCIO COLOMBIA RURAL y oficio N 20232400094761, a la empresa CONSORCIO PRO-VIVIENDA RURAL, donde se les solicitó tomar las medidas necesarias para garantizar que la información diligenciada en los formatos de Certificado de existencia y/o habitabilidad y recibo de obra a satisfacción del beneficiario sea coherente, oportuna y de calidad. Esto como resultado del plan de mejora a la auditoría interna realizada al CI 221014.</t>
  </si>
  <si>
    <t>Se remite avance realizado por parte de Gestión contractual y Tecnología. el envío del cronograma para la implementación de la herramienta será para el 14 de abril
Acta de reunión del 02/03/2023 Gerente de TI y Gerente de gestión contractual. El Grupo de Tecnologías de la Información da la viabilidad a la elaboración de la herramienta en los términos descritos en la mesa de trabajo
A junio 2023:  envío del cronograma para la implementación de la herramienta</t>
  </si>
  <si>
    <t xml:space="preserve">
</t>
  </si>
  <si>
    <t xml:space="preserve">Semaforo de seguimiento de vencimiento de los contratos derivados
Ajustes al formato PCI015 historico por vivienda, donde se incluyó un item de verificación de la trazabilidad documental. Sensibilizar a los grupos de trabajo sobre la aplicación de acciones por presunto incumplimiento / corrección de la interventoria de 13 formatos del programa-PCI  que hacen parte integral de cada vivienda
Cronograma para  implementar  por parte de TI (a 31 jul 2023)  , una herramienta de alertas para seguimiento por el grupo de gestión contractual a solicitudes de las áreas  de  los trámites de  presunto incumplimientos </t>
  </si>
  <si>
    <t xml:space="preserve">Observación No. 1 Afectación de la rentabilidad de los convenios por la distribución en los costos indirectos 
Frente a los costos indirectos proyectados en el costeo del negocio de los convenios se evidenció que en el estado de resultados de  7 de los convenios terminados y/o  liquidados en todas las líneas de negocio, los costos indirectos tenían una ejecución superior al 100%,justificada por la distribución de los costos  y gastos de funcionamiento con efecto en la disminución de la utilidad estimada o genera pérdidas según se relaciona a continuación:
Convenio                 % Desviación del costo indirecto        % disminución y/o pérdida                  
220001                                       271%                                                   5%   
220008                                       621%                                                  81%
221008                                       140%                                               -393%                
219142                                       684%                                              - 172% 
221003                                       204%                                                 - 8%  
219057                                       231%                                                   6%    
221002                                       431%                                                   -7%                                    </t>
  </si>
  <si>
    <t xml:space="preserve">Observación No. 2 Incumplimiento en el registro de las actividades que afecta el estado de  resultados de los convenios
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t>
  </si>
  <si>
    <t>Observación No. 3 Error en los ingresos registrados en el acta de liquidación del convenio 220001
Para el convenio 220001 se presenta diferencia en los ingresos recibidos, en estados financieros se registra ingresos por valor de  $3.547.702.179 y en el acta de liquidación del contrato el valor de los ingresos recibidos fue de $3.545.702.179 ($2.979.581.663 + iva de $566.120.516), la diferencia de $2.000.000 corresponde a un menor valor reportado en el diligenciamiento del acta de liquidación en la información del comprobante de ingreso 4721 del 27 de noviembre de 2020.</t>
  </si>
  <si>
    <t>SUBGERENCIA DE ESTRUCTURACION DE PROYECTOS</t>
  </si>
  <si>
    <t>SUBGERENCIA DE DESARROLLO DE PROYECTOS</t>
  </si>
  <si>
    <t>SUBGERENCIA FINANCIERA</t>
  </si>
  <si>
    <t>ESTRUCTURACION DE PROYECTOS</t>
  </si>
  <si>
    <t>SUBGERENCIA DE OPERACIONES</t>
  </si>
  <si>
    <t xml:space="preserve">• Subregistro del reporte de las actividades por parte de los convenios que afecta la distribución de los costos indirectos	
*Debilidades en el control para el cargue de las actividades ejecutadas por convenio. </t>
  </si>
  <si>
    <t>•	Alta rotación de los profesionales de los grupos de trabajo encargados del reporte de las actividades.  
•	Baja priorización en la responsabilidad del reporte de información en cumplimiento a la circular.
•	Deficiente capacidad operativa de las Gerencias de proyectos. 
•	Falta de customización por línea de negocio para mejorar la eficacia de las capacitaciones</t>
  </si>
  <si>
    <t>• Debilidad en los controles de revisión de la información en los documentos definitivos.</t>
  </si>
  <si>
    <t>Mesa de trabajo con Planeación Financiera para evaluar la metodologia en el calculo de los gastos indirectos de la linea de negocio de Estructuración de Proyectos</t>
  </si>
  <si>
    <t>Crear una metodologia especifica que permita identificar y calcular los gastos indirectos de la SEP para realizar un comparativo con la metodologia de la entidad, como propuesta de proyecto piloto.</t>
  </si>
  <si>
    <t>Realizar reunión con el equipo de Planeación y control financiero y cada gerencia de convenio con el fin de analizar el estado de resultados de cada uno de los convenios relacionados en la observación.</t>
  </si>
  <si>
    <t>Memorando interno recordando la obligatoriedad y cumplimiento de funciones al personal de la SEP frente al reporte de Activity Report y HUB de Proyectos</t>
  </si>
  <si>
    <t>Establecer un instrumento y/o una matriz de control mensual con los soportes de los pantallazos de registro en los aplicativos Activity Report y HUB de Proyectos</t>
  </si>
  <si>
    <t>Solicitar al grupo de planeación y control financiero la habilitación de los usuarios de funcionamiento de cada uno de los grupos de la subgerencia de  Desarrollo de Proyectos de acuerdo a las nuevas contrataciones del segundo semestre en el aplicativo de reporte de actividades HUB</t>
  </si>
  <si>
    <t>Basado en el reporte de actividades en aplicativo Hub (entregado por el equipo de planeación) para cada uno de los contratistas vinculados por funcionamiento, se generará un alertamiento con las Grupos para la validacion del registro oportuno mensualmente.</t>
  </si>
  <si>
    <t xml:space="preserve">Realizar capacitaciones a los grupos misionales sobre el  Flujo de Caja, Pricing (costeos) y Costos, profundizando el manejo de los formatos y los módulos correspondientes, principalmente para el registro de las actividades en el modulo del HUB de Proyectos del aplicativo y del aplicativo de Activity Report </t>
  </si>
  <si>
    <t xml:space="preserve">Notificar de manera formal  al cliente FONVIVIENDA, la inconsistencia encontrada en el acta de liquidación del CI 220001 entre  los ingresos  totales recibidos  por valor de $3.547.702.179 y la relación detallada de estos ingresos las cuales suman $ 3.545.702.179, presentando  una diferencia de $ 2.000.000; así mismo solicitarles  realizar el ajuste correspondiente. </t>
  </si>
  <si>
    <t xml:space="preserve">Realizar seguimiento a la comunicación enviada al cliente FONVIVIENDA, en relación a la actividad"Ajuste acta de liquidación CI 222001", así como a las gestiones que se requieran para el cumplimiento de la actividad. </t>
  </si>
  <si>
    <t xml:space="preserve">Realizar mesa de trabajo con el grupo de gestión Postcontractual posterior a la respuesta del cliente FONVIVIENDA, como resultado de la actividad :"Ajuste acta de liquidación CI 222001" para coordinar entre ambos grupos la toma de desiciones y culminación exitosa de la actividad. </t>
  </si>
  <si>
    <t>Lista de asistencia y acta de reunión.</t>
  </si>
  <si>
    <t>Propuesta de modelo de costeo de analisis de costos indirectos de la SEP</t>
  </si>
  <si>
    <t>Acta de reunión y/o control de asistencia</t>
  </si>
  <si>
    <t>Memorando Interno</t>
  </si>
  <si>
    <t>Matriz de consolidación de los aplicativos y reporte del personal</t>
  </si>
  <si>
    <t>Correo electrónico de solicitud al grupo de Planeación y control financiero y su respuesta respectiva.</t>
  </si>
  <si>
    <t>Reporte de aleramiento mensual para cada grupo de la Subgerencia.</t>
  </si>
  <si>
    <t>Capacitaciones por grupo misiona  y planilla de control de asistencia a cada una de las capacitaciones</t>
  </si>
  <si>
    <t>F-DO-01-  Comunicación Externa</t>
  </si>
  <si>
    <t xml:space="preserve"> correo electrónico mensual 
y/o F-DO-01- Comunicación externa
 y/o F-DO-03- memorando
 y/o F-GG-41- acta de comité
 y/o F-DO-06- acta de reunión
</t>
  </si>
  <si>
    <t>F-DO-06- Acta de reunión
y/o acta de liquidación ajustada</t>
  </si>
  <si>
    <t xml:space="preserve">pgamboa </t>
  </si>
  <si>
    <t xml:space="preserve">Identificación de los costos ocultos para la distribucion equitativa de los costos indirectos en los diferentes convenios, optimizando el calculo de su utilidad y/o perdida. </t>
  </si>
  <si>
    <t xml:space="preserve">Mejoras en el registro en el aplicativo HUB de proyectos, capacitación, mesas de trabajo y seguimiento a los costos indirectos por convenio. </t>
  </si>
  <si>
    <t>Se construyó con todos los grupos de trabajo responsables un plan de actividades, fechas y responsables para la ejecución de tareas encaminadas a construir y completar la información faltante. Como resultado se estableció un plan de trabajo el cual se ha venido cumplimiendo</t>
  </si>
  <si>
    <t xml:space="preserve">Ejecutar los Planes de Trabajo con los grupos responsables para revisión y ajustes de los datos inconsistentes identificados tanto en las plantillas de cargue como en los reportes del ERP.
</t>
  </si>
  <si>
    <t>Calidad e integridad de los datos de las bases de datos del sistema ERP.</t>
  </si>
  <si>
    <r>
      <t>se reformula la actividad para el dia</t>
    </r>
    <r>
      <rPr>
        <b/>
        <sz val="11"/>
        <color rgb="FF000000"/>
        <rFont val="Calibri"/>
        <family val="2"/>
        <scheme val="minor"/>
      </rPr>
      <t xml:space="preserve"> 31 de julio 2023 </t>
    </r>
    <r>
      <rPr>
        <sz val="11"/>
        <color rgb="FF000000"/>
        <rFont val="Calibri"/>
        <family val="2"/>
        <scheme val="minor"/>
      </rPr>
      <t>.</t>
    </r>
  </si>
  <si>
    <t>Corte a junio 2023 no reporta avance.</t>
  </si>
  <si>
    <t>El grupo DP 1 modificó fecha fin de la actividad del 30 junio al 30 agosto de 2023. Corte a junio 2023 no reporta avance.</t>
  </si>
  <si>
    <t>El grupo DP 1 modificó fecha fin de la actividad del 30 julio al 30 agosto de 2023. Corte a junio 2023 no reporta avance.</t>
  </si>
  <si>
    <t>El grupo DP 1 modificó fecha fin de la actividad del 30 abril al 30 agosto de 2023. Corte a junio 2023 no reporta avance.</t>
  </si>
  <si>
    <t>El auditado ajustó la fecha de cumplimiento en el GRC del 15 de marzo al 15 de mayo de 2023 en razón a que: resultado de la autoevaluación del sistema de gestión se proyecta ajustar la documentación general del sistema de gestion. Para esto se agendó un cronograma y con base en este; esta actividad proyectará su cumplimiento ( ajustar el formato F-GG-18).
El grupo de DP1 ajustó la fecha de cumplimiento en el GRC del 15 de mayo de 2023 al 2 de octubre 2023, lo que obedece a la incorporación de ajuste de otros formatos en la solicitud a Desarrollo Organzacional</t>
  </si>
  <si>
    <r>
      <t xml:space="preserve">Mediante correo del 7 de marzo de 2023 se allegan 5 actas semanales de seguimiento de diciembre de 2022 al contrato Hacienda Casa Blanca y el informe ambiental  Nº9 del 01 al 31 de diciembre de 2022. 
Mediante correo del 14 de marzo de 2023 se allegan 4 actas semanales de febrero de seguimiento al contrato Hacienda Casa Blanca y el informe ambiental  Nº11 del 01 al 28 de febrero de 2023.  
</t>
    </r>
    <r>
      <rPr>
        <sz val="11"/>
        <rFont val="Calibri"/>
        <family val="2"/>
        <scheme val="minor"/>
      </rPr>
      <t xml:space="preserve">Mediante correo del 4 de abril de 2023 se allegaron 4 actas semanales de enero de 2023 de seguimiento al contrato Hacienda Casa Blanca y el informe ambiental  Nº10 del 01 al 31 de enero de 2023.  </t>
    </r>
    <r>
      <rPr>
        <sz val="11"/>
        <color rgb="FF000000"/>
        <rFont val="Calibri"/>
        <family val="2"/>
        <scheme val="minor"/>
      </rPr>
      <t xml:space="preserve">
En estos documentos se evidencia el seguimiento por parte de la interventoría al componente ambiental; específicamente relacionado con temas de orden y aseo.
Mediante correo del 19 de abril de 2023, se allegaron un informe ambiental y 3 actas correspondientes al mes de marzo, con lo cual se cierra y da por cumplida la actividad.</t>
    </r>
  </si>
  <si>
    <t>Se envía por correo electrónico el siguiente recordatorio: Acción 630. Cargar en el GRC el comentario del equipo auditor con el soporte correspondiente. Frente a la segunda actividad de la acción 630 Incluir en el documento de planeación contractual el requisito de realizar la consulta al ICANH para los proyectos que cumplan con los requisitos vigentes relacionados en el Decreto 2106 de 2019. Que tiene fecha de cumplimiento en junio de 2023, se debe gestionar los soportes para dar cumplimiento al producto “Caracterización de la necesidad o documento de planeación contractual (una por grupo)” en los casos que aplique, sin embargo, en total deben ser cuatro aún cuando sean del mismo grupo.
Según lo validado en el GRC, el grupo de DP1 ajustó la fecha de cumplimiento del 30jun2023 al 2oct2023.</t>
  </si>
  <si>
    <t>Mediante correo electrónicos del 7 y 14 de marzo de 2023 el auditado remitio los documentos: INFORME 9, 10 y 11 SST DE INTERVENTORIA CON ANEXOS. En estos documentos se observa el cumplimiento de los lineamientos frente al componente de SST así como la aplicación de charlas de capacitación a los trabajadores relacionadas con "buenas practicas de seguridad y salud en el trabajo y uso de los uniformes distintivos de la obra." 
Mediante correo del 19 de abril de 2023, DP1 allegó el Informe mensual de interventoría nro 12, con los componentes de SST requeridos para dar cierre a esta actividad.</t>
  </si>
  <si>
    <t>Mediante correos electrónicos del 7 y 14 de marzo de 2023 fueron remitidos los informes mensuales de interventoría con su aprobación, así: Colegio Casa Blanca: Informes 9, 10 y 11 y Colegio Boitá: Informes 6 y 7. Queda pendiente: un informe de interventoría de colegio hacienda Casa Blanca y dos informes de interventoría de colegio Boitá.
Mediante correo del 19 de abril de 2023, DP1 allegó el Informe mensual de interventoría nro. 12 del Colegio casa Blanca, Así mismo se descargaron del aplicativo SECOP II, los informes 8 (23mar23) y 9 (12abr23) de la interventoría Colegio Boitá; con los cuales se da por cumplida la actividad.</t>
  </si>
  <si>
    <t>En el aplicativo GRC no deja cerrar la acción. Sale el siguiente mensaje: NO HA SIDO POSIBLE ENCONTRAR LA TAREA ESPECIFICADA</t>
  </si>
  <si>
    <t>Se adjuntan dos actas de reunion en las que participaron: Contratista de obra, interventoría, ENTerritorio y Distrito de Riohacha. en una de estas reunions se abordó el tema relacionado con planes de mejoramiento.</t>
  </si>
  <si>
    <t>Se allegó el 30 de junio de 2023 la resolución 0821 del 23 de junio de 2023 emitida por el Instituto de Transito y Trasnporte de Riohacha INSTRAMD, por medio de la cual se aprueba el Plan de Manejo de Transito propuesto para el proyecto de CONSTRUCCIÓN DE UN PUESNTE SOBRE LA DESEMBOCADURA DEL RIO RANCHERIA, AVENIDA PRIMERA EN EL DISTRITO DE RIOHACHA</t>
  </si>
  <si>
    <t>Se reformula en plazo para el 31/10/2023</t>
  </si>
  <si>
    <t>Se reformula en plazo para el 02/10/2023</t>
  </si>
  <si>
    <t>Se reformula en plazo para el 30/11/2023</t>
  </si>
  <si>
    <t>Se reformula en plazo para el 30/12/2023</t>
  </si>
  <si>
    <t>Actualización del Manual de Operaciones de Tesorería - M-FI-01:
• Normatividad en diferentes numerales
• Códigos de documentos pertenecientes al Sistema Integrado de Gestión de la entidad
• Modificación del nombre del Comité Integral de Riesgos por Comité Interno de Riesgos
• Se relaciona en la segunda directriz del numeral 8.1.2 el numeral 15.4 excepciones del M-RI-02 Manual para el Control y Prevención del Lavado de Activos y la Financiación del Terrorismo
tiene menú contextual</t>
  </si>
  <si>
    <t>Se adjunta print evidencia EEFF publicados al corte del mes de marzo de 2023</t>
  </si>
  <si>
    <t>Se refomurlo en plazo para el 30/10/2023</t>
  </si>
  <si>
    <t>El auditado ajustó la fecha de cumplimiento del 28 de febrero al 30 de abril de 2023. en razón a que: Los tres diseños relacionados en la observación ya han sido subsanados por los especialistas correspondientes; sin embargo, por temas como falta de firmas o memorias que van incorporadas a estos diseños, la interventoría los ha devuelto. Se le aclara al auditado el 04 de abril de 2023 que estos insumos han permitido el avance de la obra (por ejemplo el muro perimetral de contención ya esta en construcción o construido)  y que se requiere para el 30 de abril de 2023 el cumplimiento de esta actividad.
Con corte a 30 de junio, se reformula en plazo para el 30/10/2023</t>
  </si>
  <si>
    <t>Incorporar en el acervo probatorio del proceso judicial que actualmente adelanta Enterritorio en contra del Consorcio ARCOB CÁRCELES, el subcontrato de obra civil, documento que presenta un error en la suscripción sin la debida subsanación a lugar.</t>
  </si>
  <si>
    <t>Modificar manual de supervisión e interventoría con el fin de concertar los plazos para la conciliación de actividades no previstas. / Diseñar un anexo para validar la viabilidad y pertinencia del cierre e inicio entre las etapas del desarrollo de contratos de obra. / Incluir en los documentos precontractuales como requisito la obligación de los proponentes de desglosar los rubros aprobados del plan de inversión del anticipo, en porcentajes y valores. / Estudiar la viabilidad de afectar las garantías de la interventoría por los reiterados incumplimientos del contratista no sancionados oportunamente / Implementar la estrategia de alertas tempranas dirigido al grupo SARLAFT para monitoreo de los contratistas que presentan atrasos superiores al 20% frente al cronograma de obra vigente.</t>
  </si>
  <si>
    <t>Acciones relacionadas con respuesta del ICANH (proyecto Boitá) / realizar mesa de diseño con la SED y su consultor con el fin de tener respuesta de las observaciones realizadas por enterritorio y concluir en la actas de comité de diseño la corrección y Solicitar a Desarrollo Organizacional la posibilidad de ajustar el formato F-GG-18</t>
  </si>
  <si>
    <t>Se verificó la gestión de la supervisión relacionada con el seguimiento a las normas ambientales y de seguridad y salud en el trabajo que quedan registradas en los informes de interventoría. Fueron apprtados los informes mensuales de interventoría ambiental y técnico acompañdos delas respectivas actas de comité</t>
  </si>
  <si>
    <t>Pendientes por ejecutar relacionadas con: Publicación de estados financieros en la página web, Actualización de procedimiento de flujo de caja y seguimiento de indicadores de "costo de oportunidad".</t>
  </si>
  <si>
    <t>Actualización de procedimientos y publicación de Estados Financieros en la página web de la entidad. Actualización de manual de operaciones de Tesorería. Se adjunta print evidencia EEFF publicados al corte del mes de marzo de 2023</t>
  </si>
  <si>
    <t>Se reformula en plazos para el 31/08/2023</t>
  </si>
  <si>
    <t>El proceso judicial no cuenta con orden de calificación (admisión, inadmisión o rechazo) por parte del juzgado de conocimiento (Ultima revisión 16/12/2021). En clave de lo anterior, no existe avance en términos judiciales.  El proceso quedo en conocimiento de un juzgado de pequeñas causas y competencias múltiples.  Se solicita ampliación en plazo mediante memorando 20214500187803 del 27-12-2021.   Proceso judicial que aun cursa en el Juzgado Segundo Municipal de pequeñas causas de Valledupar se reformula en plazo al 30-06-2023.
con corte a junio de 2023, se reformula a 31/10/2023</t>
  </si>
  <si>
    <t>Mediante radicado No.20232700106581 del 8 de julio de 2023, se realiza Llamado de atención a la interventoría por Incumplimiento en las obligaciones contractuales observación auditoria de control interno ENTerritorio</t>
  </si>
  <si>
    <t xml:space="preserve">Realizar  reunión para seguimiento con la interventoria cada 15 dias en las cuales se reiterará el cumplimiento de sus obligaciones según lo establecido en el Manual de Supervisión e Interventoria de ENTerritorio.                                </t>
  </si>
  <si>
    <t xml:space="preserve">Se realizó mesa de trabajo  con el distrito de Riohacha, Interventoria y contratista de obra, con el fin de gestionar trámite del Plan de manejo de tránsito PMT, permiso finalmente entregado. Se realizó llamado de atencion a interventoria debido a la realizacion de esta actividad, reiterando el cumplimiento de sus obligaciones en el Manual de supervisión e Interventoria de ENTerritorio.  </t>
  </si>
  <si>
    <t>Actualización del procedimiento de Flujo de Caja P-FI-30</t>
  </si>
  <si>
    <t>Correo electrónico de la SDP al Grupo de Planeación y Control Financiero con el modelo de planificación (programación) de flujo de caja.</t>
  </si>
  <si>
    <t>Procedimiento actualizado con el anexo del modelo de planificación (programación) de flujo de caja en la SDP</t>
  </si>
  <si>
    <t>Etiquetas de fila</t>
  </si>
  <si>
    <t>Total general</t>
  </si>
  <si>
    <t>(Todas)</t>
  </si>
  <si>
    <t>Suma de Avance por peso</t>
  </si>
  <si>
    <t xml:space="preserve">Actualizar quincenalmente las fichas de seguimiento de proyectos y generar reporte de alertas sobre posibles incumplimientos en los proyectos.
</t>
  </si>
  <si>
    <t xml:space="preserve">Realizar reunion entre contratista, interventor y supervisor en la que quede registrado en un acta:
El detalle del NP060 epecificamente menciaonando el sitio de disposición de escombros aprobado por la autoridad ambiental y anexando soportes
El detalle del NP047 ampliar la descripción del alcance del ítem, especificando el calibre de la lámina de acero y aclarar la actividad del trasiego de escombros.
Del NP051 ampliar el detalle de cada una de las variables de equipo, materiales y mano de obra.
</t>
  </si>
  <si>
    <t>Se reformula en plazo para el 02/10/2023
SE ADJUNTA RESPUESTA CONCEPTO OAJ, CON LO QUE SE DA CUMPLIMIENTO A LA ACTIVIDAD el 26/07/2023</t>
  </si>
  <si>
    <t>Mejoras en el seguimiento a la ejecución de parte de la interventoría y supervisión a futuros proyectos. Consulta de viabilidad sobre adopción de recomedaciones al área de riesgos (mejora a controles).</t>
  </si>
  <si>
    <t>Acciones preventivas de ampliación plazos de desembolsos y correcciones de concepto de pago de comprobantes de egreso (Gestión financiera). Consulta a la OAJ sobre  el código sustantivo de trabajo en la industria de hidrocarburos.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</si>
</sst>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85">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
      <color rgb="FF000000"/>
      <name val="Tahoma"/>
      <family val="2"/>
    </font>
    <font>
      <sz val="11"/>
      <color rgb="FF00000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sz val="9"/>
      <name val="Arial"/>
      <family val="2"/>
    </font>
    <font>
      <sz val="9"/>
      <color theme="1"/>
      <name val="Arial"/>
      <family val="2"/>
    </font>
    <font>
      <sz val="11"/>
      <name val="Arial"/>
      <family val="2"/>
    </font>
    <font>
      <b/>
      <sz val="11"/>
      <color rgb="FFFF0000"/>
      <name val="Calibri"/>
      <family val="2"/>
      <scheme val="minor"/>
    </font>
    <font>
      <sz val="10"/>
      <color rgb="FF000000"/>
      <name val="Calibri"/>
      <family val="2"/>
      <scheme val="minor"/>
    </font>
    <font>
      <sz val="10"/>
      <name val="Arial"/>
      <family val="2"/>
    </font>
    <font>
      <sz val="10"/>
      <color theme="1"/>
      <name val="Arial"/>
      <family val="2"/>
    </font>
    <font>
      <sz val="11"/>
      <name val="Calibri"/>
      <family val="2"/>
      <scheme val="minor"/>
    </font>
    <font>
      <sz val="9"/>
      <color rgb="FF000000"/>
      <name val="Arial"/>
      <family val="2"/>
    </font>
    <font>
      <sz val="12"/>
      <color theme="1"/>
      <name val="Arial"/>
      <family val="2"/>
    </font>
    <font>
      <sz val="12"/>
      <name val="Arial"/>
      <family val="2"/>
    </font>
    <font>
      <sz val="12"/>
      <color rgb="FF004A84"/>
      <name val="Arial Nova"/>
      <family val="2"/>
    </font>
    <font>
      <sz val="18"/>
      <name val="Arial"/>
      <family val="2"/>
    </font>
    <font>
      <b/>
      <sz val="12"/>
      <color rgb="FFFFFFFF"/>
      <name val="Arial Nova"/>
      <family val="2"/>
    </font>
    <font>
      <sz val="11"/>
      <color rgb="FF004A84"/>
      <name val="Arial Nova"/>
      <family val="2"/>
    </font>
    <font>
      <b/>
      <sz val="12"/>
      <color rgb="FF004A84"/>
      <name val="Arial Nova"/>
      <family val="2"/>
    </font>
    <font>
      <sz val="11"/>
      <color rgb="FF004A84"/>
      <name val="Arial Nova"/>
      <family val="2"/>
    </font>
    <font>
      <b/>
      <sz val="12"/>
      <color rgb="FFFFFFFF"/>
      <name val="Arial Nova"/>
      <family val="2"/>
    </font>
    <font>
      <b/>
      <sz val="12"/>
      <color theme="0"/>
      <name val="Arial Nova"/>
      <family val="2"/>
    </font>
    <font>
      <sz val="11"/>
      <color theme="4" tint="-0.249977111117893"/>
      <name val="Arial Nova"/>
      <family val="2"/>
    </font>
    <font>
      <b/>
      <sz val="12"/>
      <color theme="1"/>
      <name val="Arial"/>
      <family val="2"/>
    </font>
    <font>
      <sz val="12"/>
      <color rgb="FFFF0000"/>
      <name val="Arial"/>
      <family val="2"/>
    </font>
    <font>
      <b/>
      <sz val="12"/>
      <color rgb="FFFF0000"/>
      <name val="Arial"/>
      <family val="2"/>
    </font>
    <font>
      <b/>
      <sz val="9"/>
      <color theme="1"/>
      <name val="Arial"/>
      <family val="2"/>
    </font>
    <font>
      <sz val="8"/>
      <name val="Calibri"/>
      <family val="2"/>
      <scheme val="minor"/>
    </font>
    <font>
      <b/>
      <sz val="9"/>
      <color indexed="81"/>
      <name val="Tahoma"/>
      <family val="2"/>
    </font>
    <font>
      <sz val="9"/>
      <color indexed="81"/>
      <name val="Tahoma"/>
      <family val="2"/>
    </font>
    <font>
      <sz val="11"/>
      <color theme="1"/>
      <name val="Arial"/>
      <family val="2"/>
    </font>
    <font>
      <sz val="11"/>
      <color rgb="FF333333"/>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BDD7EE"/>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59999389629810485"/>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style="medium">
        <color rgb="FFFFFFF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69">
    <xf numFmtId="0" fontId="0"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4" applyNumberFormat="0" applyAlignment="0" applyProtection="0"/>
    <xf numFmtId="0" fontId="42" fillId="6" borderId="5" applyNumberFormat="0" applyAlignment="0" applyProtection="0"/>
    <xf numFmtId="0" fontId="43" fillId="6" borderId="4" applyNumberFormat="0" applyAlignment="0" applyProtection="0"/>
    <xf numFmtId="0" fontId="44" fillId="0" borderId="6" applyNumberFormat="0" applyFill="0" applyAlignment="0" applyProtection="0"/>
    <xf numFmtId="0" fontId="45" fillId="7" borderId="7" applyNumberFormat="0" applyAlignment="0" applyProtection="0"/>
    <xf numFmtId="0" fontId="46" fillId="0" borderId="0" applyNumberFormat="0" applyFill="0" applyBorder="0" applyAlignment="0" applyProtection="0"/>
    <xf numFmtId="0" fontId="33" fillId="8" borderId="8" applyNumberFormat="0" applyFont="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49"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49"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49"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49"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49"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9" fontId="52" fillId="0" borderId="0" applyFont="0" applyFill="0" applyBorder="0" applyAlignment="0" applyProtection="0"/>
    <xf numFmtId="0" fontId="32" fillId="0" borderId="0"/>
    <xf numFmtId="9" fontId="32" fillId="0" borderId="0" applyFont="0" applyFill="0" applyBorder="0" applyAlignment="0" applyProtection="0"/>
    <xf numFmtId="0" fontId="29" fillId="0" borderId="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9" fontId="10" fillId="0" borderId="0" applyFont="0" applyFill="0" applyBorder="0" applyAlignment="0" applyProtection="0"/>
    <xf numFmtId="0" fontId="10" fillId="0" borderId="0"/>
    <xf numFmtId="43" fontId="52" fillId="0" borderId="0" applyFont="0" applyFill="0" applyBorder="0" applyAlignment="0" applyProtection="0"/>
  </cellStyleXfs>
  <cellXfs count="358">
    <xf numFmtId="0" fontId="0" fillId="0" borderId="0" xfId="0"/>
    <xf numFmtId="0" fontId="50"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5" xfId="0" applyFont="1" applyBorder="1" applyAlignment="1">
      <alignment horizontal="center" vertical="center" wrapText="1"/>
    </xf>
    <xf numFmtId="0" fontId="50" fillId="33" borderId="14" xfId="0" applyFont="1" applyFill="1" applyBorder="1" applyAlignment="1">
      <alignment horizontal="center" vertical="center" wrapText="1"/>
    </xf>
    <xf numFmtId="0" fontId="31" fillId="0" borderId="13" xfId="0" applyFont="1" applyBorder="1" applyAlignment="1">
      <alignment vertical="center" wrapText="1"/>
    </xf>
    <xf numFmtId="0" fontId="31" fillId="0" borderId="13" xfId="0" applyFont="1" applyBorder="1" applyAlignment="1">
      <alignment horizontal="center" vertical="center" wrapText="1"/>
    </xf>
    <xf numFmtId="0" fontId="53" fillId="0" borderId="14" xfId="0" applyFont="1" applyBorder="1" applyAlignment="1">
      <alignment horizontal="justify" vertical="center" wrapText="1"/>
    </xf>
    <xf numFmtId="0" fontId="0" fillId="0" borderId="14" xfId="0" applyBorder="1" applyAlignment="1">
      <alignment vertical="center" wrapText="1"/>
    </xf>
    <xf numFmtId="14" fontId="0" fillId="0" borderId="14" xfId="0" applyNumberFormat="1" applyBorder="1" applyAlignment="1">
      <alignment horizontal="center" vertical="center"/>
    </xf>
    <xf numFmtId="0" fontId="0" fillId="0" borderId="14" xfId="0" applyBorder="1" applyAlignment="1">
      <alignment vertical="center"/>
    </xf>
    <xf numFmtId="0" fontId="53" fillId="0" borderId="14" xfId="45" applyFont="1" applyBorder="1" applyAlignment="1">
      <alignment horizontal="justify" vertical="center" wrapText="1"/>
    </xf>
    <xf numFmtId="0" fontId="53" fillId="0" borderId="14" xfId="45" applyFont="1" applyBorder="1" applyAlignment="1">
      <alignment horizontal="center" vertical="center" wrapText="1"/>
    </xf>
    <xf numFmtId="0" fontId="53" fillId="0" borderId="21" xfId="0" applyFont="1" applyBorder="1" applyAlignment="1">
      <alignment horizontal="justify" vertical="center" wrapText="1"/>
    </xf>
    <xf numFmtId="0" fontId="29" fillId="0" borderId="14" xfId="0" applyFont="1" applyBorder="1" applyAlignment="1">
      <alignment vertical="center" wrapText="1"/>
    </xf>
    <xf numFmtId="0" fontId="53" fillId="0" borderId="14" xfId="0" applyFont="1" applyBorder="1" applyAlignment="1">
      <alignment horizontal="center" vertical="center" wrapText="1"/>
    </xf>
    <xf numFmtId="14" fontId="0" fillId="0" borderId="14" xfId="0" applyNumberFormat="1" applyBorder="1" applyAlignment="1">
      <alignment vertical="center"/>
    </xf>
    <xf numFmtId="14" fontId="53" fillId="0" borderId="14" xfId="0" applyNumberFormat="1" applyFont="1" applyBorder="1" applyAlignment="1">
      <alignment horizontal="center" vertical="center" wrapText="1"/>
    </xf>
    <xf numFmtId="0" fontId="56" fillId="0" borderId="14" xfId="0" applyFont="1" applyBorder="1" applyAlignment="1">
      <alignment horizontal="justify" vertical="center" wrapText="1"/>
    </xf>
    <xf numFmtId="0" fontId="56" fillId="0" borderId="14" xfId="0" applyFont="1" applyBorder="1" applyAlignment="1">
      <alignment horizontal="center" vertical="center" wrapText="1"/>
    </xf>
    <xf numFmtId="0" fontId="56" fillId="0" borderId="14" xfId="0" applyFont="1" applyBorder="1" applyAlignment="1">
      <alignment vertical="center" wrapText="1"/>
    </xf>
    <xf numFmtId="0" fontId="58" fillId="0" borderId="14" xfId="0" applyFont="1" applyBorder="1" applyAlignment="1">
      <alignment horizontal="justify" vertical="center" wrapText="1"/>
    </xf>
    <xf numFmtId="0" fontId="0" fillId="0" borderId="10" xfId="0" applyBorder="1" applyAlignment="1">
      <alignment horizontal="center" vertical="center" wrapText="1"/>
    </xf>
    <xf numFmtId="14" fontId="0" fillId="0" borderId="10" xfId="0" applyNumberFormat="1" applyBorder="1" applyAlignment="1">
      <alignment vertical="center" wrapText="1"/>
    </xf>
    <xf numFmtId="0" fontId="0" fillId="0" borderId="10" xfId="0" applyBorder="1" applyAlignment="1">
      <alignment vertical="center" wrapText="1"/>
    </xf>
    <xf numFmtId="0" fontId="0" fillId="0" borderId="10" xfId="0" applyBorder="1" applyAlignment="1">
      <alignment horizontal="justify" vertical="center" wrapText="1"/>
    </xf>
    <xf numFmtId="0" fontId="57" fillId="0" borderId="14" xfId="0" applyFont="1" applyBorder="1" applyAlignment="1">
      <alignment horizontal="center" vertical="center" wrapText="1"/>
    </xf>
    <xf numFmtId="14" fontId="56" fillId="0" borderId="14" xfId="0" applyNumberFormat="1" applyFont="1" applyBorder="1" applyAlignment="1">
      <alignment horizontal="center" vertical="center" wrapText="1"/>
    </xf>
    <xf numFmtId="0" fontId="57" fillId="0" borderId="18" xfId="0" applyFont="1" applyBorder="1" applyAlignment="1">
      <alignment horizontal="center" vertical="center" wrapText="1"/>
    </xf>
    <xf numFmtId="0" fontId="57" fillId="0" borderId="14" xfId="0" applyFont="1" applyBorder="1" applyAlignment="1">
      <alignment horizontal="justify" vertical="center" wrapText="1"/>
    </xf>
    <xf numFmtId="0" fontId="57" fillId="0" borderId="0" xfId="0" applyFont="1" applyAlignment="1">
      <alignment horizontal="center" vertical="center"/>
    </xf>
    <xf numFmtId="0" fontId="57" fillId="0" borderId="14" xfId="0" applyFont="1" applyBorder="1" applyAlignment="1">
      <alignment vertical="center" wrapText="1"/>
    </xf>
    <xf numFmtId="0" fontId="56" fillId="0" borderId="14" xfId="0" applyFont="1" applyBorder="1" applyAlignment="1">
      <alignment vertical="center"/>
    </xf>
    <xf numFmtId="9" fontId="0" fillId="0" borderId="10" xfId="42" applyFont="1" applyFill="1" applyBorder="1" applyAlignment="1">
      <alignment horizontal="center" vertical="center" wrapText="1"/>
    </xf>
    <xf numFmtId="14" fontId="61" fillId="0" borderId="24" xfId="0" applyNumberFormat="1" applyFont="1" applyBorder="1" applyAlignment="1">
      <alignment horizontal="center" vertical="center" wrapText="1"/>
    </xf>
    <xf numFmtId="0" fontId="61" fillId="0" borderId="14" xfId="0" applyFont="1" applyBorder="1" applyAlignment="1">
      <alignment horizontal="justify" vertical="center" wrapText="1"/>
    </xf>
    <xf numFmtId="0" fontId="62" fillId="0" borderId="14" xfId="0" applyFont="1" applyBorder="1" applyAlignment="1">
      <alignment horizontal="justify" vertical="center" wrapText="1"/>
    </xf>
    <xf numFmtId="0" fontId="0" fillId="0" borderId="14" xfId="0" applyBorder="1" applyAlignment="1">
      <alignment horizontal="center" vertical="center"/>
    </xf>
    <xf numFmtId="1" fontId="31" fillId="0" borderId="12" xfId="0" applyNumberFormat="1" applyFont="1" applyBorder="1" applyAlignment="1">
      <alignment vertical="center" wrapText="1"/>
    </xf>
    <xf numFmtId="22" fontId="31" fillId="0" borderId="13" xfId="0" applyNumberFormat="1" applyFont="1" applyBorder="1" applyAlignment="1">
      <alignment vertical="center" wrapText="1"/>
    </xf>
    <xf numFmtId="14" fontId="31" fillId="0" borderId="13" xfId="0" applyNumberFormat="1" applyFont="1" applyBorder="1" applyAlignment="1">
      <alignment vertical="center" wrapText="1"/>
    </xf>
    <xf numFmtId="0" fontId="31" fillId="0" borderId="14" xfId="0" applyFont="1" applyBorder="1" applyAlignment="1">
      <alignment vertical="center"/>
    </xf>
    <xf numFmtId="0" fontId="0" fillId="0" borderId="0" xfId="0" applyAlignment="1">
      <alignment vertical="center"/>
    </xf>
    <xf numFmtId="0" fontId="23" fillId="0" borderId="13" xfId="0" applyFont="1" applyBorder="1" applyAlignment="1">
      <alignment vertical="center" wrapText="1"/>
    </xf>
    <xf numFmtId="9" fontId="23" fillId="0" borderId="13" xfId="0" applyNumberFormat="1" applyFont="1" applyBorder="1" applyAlignment="1">
      <alignment horizontal="center" vertical="center" wrapText="1"/>
    </xf>
    <xf numFmtId="14" fontId="31" fillId="0" borderId="16" xfId="0" applyNumberFormat="1" applyFont="1" applyBorder="1" applyAlignment="1">
      <alignment vertical="center" wrapText="1"/>
    </xf>
    <xf numFmtId="0" fontId="23" fillId="0" borderId="10" xfId="0" applyFont="1" applyBorder="1" applyAlignment="1">
      <alignment horizontal="justify" vertical="center" wrapText="1"/>
    </xf>
    <xf numFmtId="0" fontId="31" fillId="0" borderId="10" xfId="0" applyFont="1" applyBorder="1" applyAlignment="1">
      <alignment horizontal="justify" vertical="center" wrapText="1"/>
    </xf>
    <xf numFmtId="9" fontId="0" fillId="0" borderId="10" xfId="42" applyFont="1" applyBorder="1" applyAlignment="1">
      <alignment vertical="center" wrapText="1"/>
    </xf>
    <xf numFmtId="14" fontId="0" fillId="0" borderId="23" xfId="0" applyNumberFormat="1" applyBorder="1" applyAlignment="1">
      <alignment vertical="center" wrapText="1"/>
    </xf>
    <xf numFmtId="9" fontId="0" fillId="0" borderId="10" xfId="0" applyNumberFormat="1" applyBorder="1" applyAlignment="1">
      <alignment vertical="center" wrapText="1"/>
    </xf>
    <xf numFmtId="0" fontId="21" fillId="0" borderId="10" xfId="0" applyFont="1" applyBorder="1" applyAlignment="1">
      <alignment horizontal="justify" vertical="center" wrapText="1"/>
    </xf>
    <xf numFmtId="0" fontId="20" fillId="0" borderId="13" xfId="0" applyFont="1" applyBorder="1" applyAlignment="1">
      <alignment vertical="center" wrapText="1"/>
    </xf>
    <xf numFmtId="0" fontId="17" fillId="0" borderId="14" xfId="0" applyFont="1" applyBorder="1" applyAlignment="1">
      <alignment horizontal="justify" vertical="center" wrapText="1"/>
    </xf>
    <xf numFmtId="14" fontId="0" fillId="36" borderId="23" xfId="0" applyNumberFormat="1" applyFill="1" applyBorder="1" applyAlignment="1">
      <alignment vertical="center" wrapText="1"/>
    </xf>
    <xf numFmtId="0" fontId="0" fillId="36" borderId="10" xfId="0" applyFill="1" applyBorder="1" applyAlignment="1">
      <alignment horizontal="justify" vertical="center" wrapText="1"/>
    </xf>
    <xf numFmtId="0" fontId="0" fillId="37" borderId="10" xfId="0" applyFill="1" applyBorder="1" applyAlignment="1">
      <alignment vertical="center" wrapText="1"/>
    </xf>
    <xf numFmtId="1" fontId="0" fillId="0" borderId="10" xfId="42" applyNumberFormat="1" applyFont="1" applyBorder="1" applyAlignment="1">
      <alignment vertical="center" wrapText="1"/>
    </xf>
    <xf numFmtId="0" fontId="0" fillId="0" borderId="14" xfId="0" applyBorder="1" applyAlignment="1">
      <alignment horizontal="justify" vertical="center" wrapText="1"/>
    </xf>
    <xf numFmtId="0" fontId="0" fillId="38" borderId="10" xfId="0" applyFill="1" applyBorder="1" applyAlignment="1">
      <alignment horizontal="center" vertical="center" wrapText="1"/>
    </xf>
    <xf numFmtId="0" fontId="0" fillId="33" borderId="10" xfId="0" applyFill="1" applyBorder="1" applyAlignment="1">
      <alignment vertical="center" wrapText="1"/>
    </xf>
    <xf numFmtId="14" fontId="0" fillId="37" borderId="10" xfId="0" applyNumberFormat="1" applyFill="1" applyBorder="1" applyAlignment="1">
      <alignment vertical="center" wrapText="1"/>
    </xf>
    <xf numFmtId="0" fontId="15" fillId="36" borderId="13" xfId="0" applyFont="1" applyFill="1" applyBorder="1" applyAlignment="1">
      <alignment vertical="center" wrapText="1"/>
    </xf>
    <xf numFmtId="1" fontId="0" fillId="0" borderId="10" xfId="0" applyNumberFormat="1" applyBorder="1" applyAlignment="1">
      <alignment vertical="center" wrapText="1"/>
    </xf>
    <xf numFmtId="14" fontId="62" fillId="0" borderId="14" xfId="0" applyNumberFormat="1" applyFont="1" applyBorder="1" applyAlignment="1">
      <alignment vertical="center" wrapText="1"/>
    </xf>
    <xf numFmtId="22" fontId="0" fillId="0" borderId="10" xfId="0" applyNumberFormat="1" applyBorder="1" applyAlignment="1">
      <alignment vertical="center" wrapText="1"/>
    </xf>
    <xf numFmtId="1" fontId="0" fillId="0" borderId="14" xfId="0" applyNumberFormat="1" applyBorder="1" applyAlignment="1">
      <alignment vertical="center" wrapText="1"/>
    </xf>
    <xf numFmtId="14" fontId="0" fillId="0" borderId="10" xfId="0" applyNumberFormat="1" applyBorder="1" applyAlignment="1">
      <alignment horizontal="center" vertical="center" wrapText="1"/>
    </xf>
    <xf numFmtId="14" fontId="0" fillId="0" borderId="14" xfId="0" applyNumberFormat="1" applyBorder="1" applyAlignment="1">
      <alignment horizontal="center" vertical="center" wrapText="1"/>
    </xf>
    <xf numFmtId="22" fontId="0" fillId="0" borderId="10" xfId="0" applyNumberFormat="1" applyBorder="1" applyAlignment="1">
      <alignment horizontal="center" vertical="center" wrapText="1"/>
    </xf>
    <xf numFmtId="0" fontId="0" fillId="37" borderId="14" xfId="0" applyFill="1" applyBorder="1" applyAlignment="1">
      <alignment horizontal="center" vertical="center" wrapText="1"/>
    </xf>
    <xf numFmtId="0" fontId="64" fillId="0" borderId="25" xfId="0" applyFont="1" applyBorder="1" applyAlignment="1">
      <alignment horizontal="center" vertical="center" wrapText="1"/>
    </xf>
    <xf numFmtId="14" fontId="0" fillId="0" borderId="13" xfId="0" applyNumberFormat="1" applyBorder="1" applyAlignment="1">
      <alignment vertical="center" wrapText="1"/>
    </xf>
    <xf numFmtId="14" fontId="0" fillId="0" borderId="13" xfId="0" applyNumberFormat="1" applyBorder="1" applyAlignment="1">
      <alignment horizontal="center" vertical="center" wrapText="1"/>
    </xf>
    <xf numFmtId="0" fontId="12" fillId="0" borderId="13" xfId="0" applyFont="1" applyBorder="1" applyAlignment="1">
      <alignment vertical="center" wrapText="1"/>
    </xf>
    <xf numFmtId="0" fontId="12" fillId="36" borderId="13" xfId="0" applyFont="1" applyFill="1" applyBorder="1" applyAlignment="1">
      <alignment vertical="center" wrapText="1"/>
    </xf>
    <xf numFmtId="0" fontId="12" fillId="36" borderId="14" xfId="0" applyFont="1" applyFill="1" applyBorder="1" applyAlignment="1">
      <alignment vertical="center" wrapText="1"/>
    </xf>
    <xf numFmtId="14" fontId="12" fillId="36" borderId="16" xfId="0" applyNumberFormat="1" applyFont="1" applyFill="1" applyBorder="1" applyAlignment="1">
      <alignment vertical="center" wrapText="1"/>
    </xf>
    <xf numFmtId="0" fontId="12" fillId="0" borderId="14" xfId="0" applyFont="1" applyBorder="1" applyAlignment="1">
      <alignment horizontal="justify" vertical="center" wrapText="1"/>
    </xf>
    <xf numFmtId="0" fontId="46" fillId="0" borderId="14" xfId="0" applyFont="1" applyBorder="1" applyAlignment="1">
      <alignment horizontal="justify" vertical="center" wrapText="1"/>
    </xf>
    <xf numFmtId="0" fontId="12" fillId="0" borderId="14" xfId="0" applyFont="1" applyBorder="1" applyAlignment="1">
      <alignment vertical="center" wrapText="1"/>
    </xf>
    <xf numFmtId="0" fontId="53" fillId="0" borderId="22" xfId="0" applyFont="1" applyBorder="1" applyAlignment="1">
      <alignment horizontal="justify" vertical="center" wrapText="1"/>
    </xf>
    <xf numFmtId="0" fontId="11" fillId="36" borderId="14" xfId="0" applyFont="1" applyFill="1" applyBorder="1" applyAlignment="1">
      <alignment horizontal="left" vertical="center" wrapText="1"/>
    </xf>
    <xf numFmtId="0" fontId="11" fillId="36" borderId="13" xfId="0" applyFont="1" applyFill="1" applyBorder="1" applyAlignment="1">
      <alignment vertical="center" wrapText="1"/>
    </xf>
    <xf numFmtId="0" fontId="11" fillId="0" borderId="13" xfId="0" applyFont="1" applyBorder="1" applyAlignment="1">
      <alignment vertical="center" wrapText="1"/>
    </xf>
    <xf numFmtId="0" fontId="65" fillId="0" borderId="14" xfId="0" applyFont="1" applyBorder="1" applyAlignment="1">
      <alignment horizontal="justify" vertical="center" wrapText="1"/>
    </xf>
    <xf numFmtId="0" fontId="65" fillId="0" borderId="14" xfId="0" applyFont="1" applyBorder="1" applyAlignment="1">
      <alignment vertical="center" wrapText="1"/>
    </xf>
    <xf numFmtId="0" fontId="66" fillId="40" borderId="14" xfId="0" applyFont="1" applyFill="1" applyBorder="1" applyAlignment="1">
      <alignment horizontal="justify" vertical="center" wrapText="1"/>
    </xf>
    <xf numFmtId="0" fontId="66" fillId="40" borderId="14" xfId="0" applyFont="1" applyFill="1" applyBorder="1" applyAlignment="1">
      <alignment vertical="center" wrapText="1"/>
    </xf>
    <xf numFmtId="14" fontId="65" fillId="0" borderId="14" xfId="0" applyNumberFormat="1" applyFont="1" applyBorder="1" applyAlignment="1">
      <alignment vertical="center" wrapText="1"/>
    </xf>
    <xf numFmtId="0" fontId="66" fillId="0" borderId="14" xfId="0" applyFont="1" applyBorder="1" applyAlignment="1">
      <alignment vertical="center" wrapText="1"/>
    </xf>
    <xf numFmtId="0" fontId="66" fillId="38" borderId="14" xfId="0" applyFont="1" applyFill="1" applyBorder="1" applyAlignment="1">
      <alignment vertical="center" wrapText="1"/>
    </xf>
    <xf numFmtId="0" fontId="66" fillId="38" borderId="14" xfId="0" applyFont="1" applyFill="1" applyBorder="1" applyAlignment="1">
      <alignment horizontal="center" vertical="center" wrapText="1"/>
    </xf>
    <xf numFmtId="1" fontId="0" fillId="0" borderId="10" xfId="42" applyNumberFormat="1" applyFont="1" applyFill="1" applyBorder="1" applyAlignment="1">
      <alignment horizontal="center" vertical="center" wrapText="1"/>
    </xf>
    <xf numFmtId="0" fontId="67" fillId="41" borderId="27" xfId="0" applyFont="1" applyFill="1" applyBorder="1" applyAlignment="1">
      <alignment horizontal="center" vertical="top" wrapText="1" readingOrder="1"/>
    </xf>
    <xf numFmtId="0" fontId="68" fillId="41" borderId="27" xfId="0" applyFont="1" applyFill="1" applyBorder="1" applyAlignment="1">
      <alignment horizontal="center" vertical="top" wrapText="1"/>
    </xf>
    <xf numFmtId="0" fontId="69" fillId="42" borderId="27" xfId="0" applyFont="1" applyFill="1" applyBorder="1" applyAlignment="1">
      <alignment horizontal="center" vertical="center" wrapText="1" readingOrder="1"/>
    </xf>
    <xf numFmtId="9" fontId="67" fillId="41" borderId="28" xfId="0" applyNumberFormat="1" applyFont="1" applyFill="1" applyBorder="1" applyAlignment="1">
      <alignment horizontal="center" vertical="center" wrapText="1" readingOrder="1"/>
    </xf>
    <xf numFmtId="0" fontId="67" fillId="41" borderId="27" xfId="0" applyFont="1" applyFill="1" applyBorder="1" applyAlignment="1">
      <alignment horizontal="center" vertical="center" wrapText="1" readingOrder="1"/>
    </xf>
    <xf numFmtId="0" fontId="69" fillId="42" borderId="30" xfId="0" applyFont="1" applyFill="1" applyBorder="1" applyAlignment="1">
      <alignment horizontal="center" vertical="center" wrapText="1" readingOrder="1"/>
    </xf>
    <xf numFmtId="0" fontId="70" fillId="41" borderId="27" xfId="0" applyFont="1" applyFill="1" applyBorder="1" applyAlignment="1">
      <alignment horizontal="justify" vertical="top" wrapText="1" readingOrder="1"/>
    </xf>
    <xf numFmtId="0" fontId="67" fillId="41" borderId="31" xfId="0" applyFont="1" applyFill="1" applyBorder="1" applyAlignment="1">
      <alignment horizontal="center" vertical="center" wrapText="1" readingOrder="1"/>
    </xf>
    <xf numFmtId="0" fontId="69" fillId="42" borderId="31" xfId="0" applyFont="1" applyFill="1" applyBorder="1" applyAlignment="1">
      <alignment horizontal="center" vertical="center" wrapText="1" readingOrder="1"/>
    </xf>
    <xf numFmtId="0" fontId="69" fillId="42" borderId="29" xfId="0" applyFont="1" applyFill="1" applyBorder="1" applyAlignment="1">
      <alignment horizontal="center" vertical="center" wrapText="1" readingOrder="1"/>
    </xf>
    <xf numFmtId="0" fontId="67" fillId="41" borderId="30" xfId="0" applyFont="1" applyFill="1" applyBorder="1" applyAlignment="1">
      <alignment horizontal="center" vertical="center" wrapText="1" readingOrder="1"/>
    </xf>
    <xf numFmtId="9" fontId="71" fillId="41" borderId="28" xfId="0" applyNumberFormat="1" applyFont="1" applyFill="1" applyBorder="1" applyAlignment="1">
      <alignment horizontal="center" vertical="center" wrapText="1" readingOrder="1"/>
    </xf>
    <xf numFmtId="0" fontId="71" fillId="41" borderId="27" xfId="0" applyFont="1" applyFill="1" applyBorder="1" applyAlignment="1">
      <alignment horizontal="center" vertical="center" wrapText="1" readingOrder="1"/>
    </xf>
    <xf numFmtId="0" fontId="73" fillId="42" borderId="27" xfId="0" applyFont="1" applyFill="1" applyBorder="1" applyAlignment="1">
      <alignment horizontal="center" vertical="center" wrapText="1" readingOrder="1"/>
    </xf>
    <xf numFmtId="0" fontId="72" fillId="41" borderId="27" xfId="0" applyFont="1" applyFill="1" applyBorder="1" applyAlignment="1">
      <alignment horizontal="justify" vertical="top" wrapText="1" readingOrder="1"/>
    </xf>
    <xf numFmtId="0" fontId="70" fillId="41" borderId="31" xfId="0" applyFont="1" applyFill="1" applyBorder="1" applyAlignment="1">
      <alignment horizontal="justify" vertical="top" wrapText="1" readingOrder="1"/>
    </xf>
    <xf numFmtId="0" fontId="68" fillId="41" borderId="27" xfId="0" applyFont="1" applyFill="1" applyBorder="1" applyAlignment="1">
      <alignment horizontal="justify" vertical="top" wrapText="1"/>
    </xf>
    <xf numFmtId="0" fontId="67" fillId="41" borderId="27" xfId="0" applyFont="1" applyFill="1" applyBorder="1" applyAlignment="1">
      <alignment horizontal="justify" vertical="top" wrapText="1" readingOrder="1"/>
    </xf>
    <xf numFmtId="0" fontId="69" fillId="34" borderId="29" xfId="0" applyFont="1" applyFill="1" applyBorder="1" applyAlignment="1">
      <alignment horizontal="center" vertical="center" wrapText="1" readingOrder="1"/>
    </xf>
    <xf numFmtId="0" fontId="74" fillId="42" borderId="27" xfId="0" applyFont="1" applyFill="1" applyBorder="1" applyAlignment="1">
      <alignment horizontal="center" vertical="center" wrapText="1" readingOrder="1"/>
    </xf>
    <xf numFmtId="0" fontId="0" fillId="0" borderId="20" xfId="0" applyBorder="1" applyAlignment="1">
      <alignment vertical="center" wrapText="1"/>
    </xf>
    <xf numFmtId="14" fontId="0" fillId="0" borderId="20" xfId="0" applyNumberFormat="1" applyBorder="1" applyAlignment="1">
      <alignment vertical="center" wrapText="1"/>
    </xf>
    <xf numFmtId="0" fontId="0" fillId="0" borderId="0" xfId="0" applyAlignment="1">
      <alignment vertical="center" wrapText="1"/>
    </xf>
    <xf numFmtId="22" fontId="0" fillId="0" borderId="16" xfId="0" applyNumberFormat="1"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22" fontId="0" fillId="0" borderId="13" xfId="0" applyNumberFormat="1" applyBorder="1" applyAlignment="1">
      <alignment horizontal="center" vertical="center" wrapText="1"/>
    </xf>
    <xf numFmtId="0" fontId="0" fillId="0" borderId="0" xfId="0" applyAlignment="1">
      <alignment horizontal="center" vertical="center"/>
    </xf>
    <xf numFmtId="0" fontId="0" fillId="0" borderId="13" xfId="0" applyBorder="1" applyAlignment="1">
      <alignment horizontal="justify" vertical="center" wrapText="1"/>
    </xf>
    <xf numFmtId="0" fontId="63" fillId="0" borderId="13" xfId="0" applyFont="1" applyBorder="1" applyAlignment="1">
      <alignment horizontal="justify" vertical="center" wrapText="1"/>
    </xf>
    <xf numFmtId="0" fontId="0" fillId="0" borderId="20" xfId="0" applyBorder="1" applyAlignment="1">
      <alignment horizontal="justify" vertical="center" wrapText="1"/>
    </xf>
    <xf numFmtId="0" fontId="57" fillId="0" borderId="14" xfId="0" applyFont="1" applyBorder="1" applyAlignment="1">
      <alignment vertical="center"/>
    </xf>
    <xf numFmtId="0" fontId="57" fillId="40" borderId="14" xfId="0" applyFont="1" applyFill="1" applyBorder="1" applyAlignment="1">
      <alignment horizontal="center" vertical="center"/>
    </xf>
    <xf numFmtId="0" fontId="57" fillId="0" borderId="14" xfId="0" applyFont="1" applyBorder="1" applyAlignment="1">
      <alignment horizontal="center" vertical="center"/>
    </xf>
    <xf numFmtId="0" fontId="50" fillId="0" borderId="14" xfId="0" applyFont="1" applyBorder="1" applyAlignment="1">
      <alignment horizontal="center" vertical="center" wrapText="1"/>
    </xf>
    <xf numFmtId="0" fontId="50" fillId="39" borderId="14" xfId="0" applyFont="1" applyFill="1" applyBorder="1" applyAlignment="1">
      <alignment horizontal="center" vertical="center" wrapText="1"/>
    </xf>
    <xf numFmtId="0" fontId="50" fillId="39" borderId="11" xfId="0" applyFont="1" applyFill="1" applyBorder="1" applyAlignment="1">
      <alignment horizontal="center" vertical="center" wrapText="1"/>
    </xf>
    <xf numFmtId="0" fontId="70" fillId="41" borderId="27" xfId="0" applyFont="1" applyFill="1" applyBorder="1" applyAlignment="1">
      <alignment horizontal="justify" vertical="center" wrapText="1" readingOrder="1"/>
    </xf>
    <xf numFmtId="0" fontId="0" fillId="0" borderId="13" xfId="0" applyBorder="1" applyAlignment="1">
      <alignment horizontal="left" vertical="center" wrapText="1"/>
    </xf>
    <xf numFmtId="0" fontId="0" fillId="40" borderId="10" xfId="0" applyFill="1" applyBorder="1" applyAlignment="1">
      <alignment horizontal="justify" vertical="center" wrapText="1"/>
    </xf>
    <xf numFmtId="0" fontId="0" fillId="40" borderId="10" xfId="0" applyFill="1" applyBorder="1" applyAlignment="1">
      <alignment horizontal="left" vertical="center" wrapText="1"/>
    </xf>
    <xf numFmtId="0" fontId="0" fillId="0" borderId="10" xfId="0" applyBorder="1" applyAlignment="1">
      <alignment horizontal="left" vertical="center" wrapText="1"/>
    </xf>
    <xf numFmtId="0" fontId="0" fillId="40" borderId="10" xfId="0" applyFill="1" applyBorder="1" applyAlignment="1">
      <alignment horizontal="center" vertical="center" wrapText="1"/>
    </xf>
    <xf numFmtId="0" fontId="0" fillId="0" borderId="14" xfId="0" applyBorder="1" applyAlignment="1">
      <alignment horizontal="left" vertical="center"/>
    </xf>
    <xf numFmtId="14" fontId="57" fillId="0" borderId="14" xfId="0" applyNumberFormat="1" applyFont="1" applyBorder="1" applyAlignment="1">
      <alignment vertical="center" wrapText="1"/>
    </xf>
    <xf numFmtId="0" fontId="75" fillId="41" borderId="27" xfId="0" applyFont="1" applyFill="1" applyBorder="1" applyAlignment="1">
      <alignment vertical="top" wrapText="1" readingOrder="1"/>
    </xf>
    <xf numFmtId="0" fontId="70" fillId="41" borderId="30" xfId="0" applyFont="1" applyFill="1" applyBorder="1" applyAlignment="1">
      <alignment horizontal="justify" vertical="top" wrapText="1" readingOrder="1"/>
    </xf>
    <xf numFmtId="0" fontId="0" fillId="39" borderId="10" xfId="0" applyFill="1" applyBorder="1" applyAlignment="1">
      <alignment horizontal="justify" vertical="center" wrapText="1"/>
    </xf>
    <xf numFmtId="15" fontId="65" fillId="0" borderId="14" xfId="0" applyNumberFormat="1" applyFont="1" applyBorder="1" applyAlignment="1">
      <alignment horizontal="center" vertical="center" wrapText="1"/>
    </xf>
    <xf numFmtId="0" fontId="65" fillId="0" borderId="14" xfId="0" applyFont="1" applyBorder="1" applyAlignment="1">
      <alignment horizontal="center" vertical="center" wrapText="1"/>
    </xf>
    <xf numFmtId="0" fontId="65" fillId="0" borderId="14" xfId="0" applyFont="1" applyBorder="1" applyAlignment="1">
      <alignment horizontal="left" vertical="center" wrapText="1"/>
    </xf>
    <xf numFmtId="0" fontId="66" fillId="40" borderId="14" xfId="0" applyFont="1" applyFill="1" applyBorder="1" applyAlignment="1">
      <alignment horizontal="center" vertical="center" wrapText="1"/>
    </xf>
    <xf numFmtId="0" fontId="66" fillId="0" borderId="14" xfId="0" applyFont="1" applyBorder="1" applyAlignment="1">
      <alignment horizontal="center" vertical="center" wrapText="1"/>
    </xf>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horizontal="left" vertical="center"/>
    </xf>
    <xf numFmtId="14" fontId="0" fillId="0" borderId="18" xfId="0" applyNumberFormat="1" applyBorder="1" applyAlignment="1">
      <alignment vertical="center"/>
    </xf>
    <xf numFmtId="0" fontId="0" fillId="0" borderId="18" xfId="0" applyBorder="1" applyAlignment="1">
      <alignment horizontal="justify" vertical="center" wrapText="1"/>
    </xf>
    <xf numFmtId="0" fontId="0" fillId="0" borderId="18" xfId="0" applyBorder="1" applyAlignment="1">
      <alignment horizontal="center" vertical="center"/>
    </xf>
    <xf numFmtId="0" fontId="5" fillId="0" borderId="14" xfId="0" applyFont="1" applyBorder="1" applyAlignment="1">
      <alignment horizontal="center" vertical="center"/>
    </xf>
    <xf numFmtId="9" fontId="5" fillId="0" borderId="14" xfId="42" applyFont="1" applyFill="1" applyBorder="1" applyAlignment="1">
      <alignment horizontal="center" vertical="center"/>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5" fillId="0" borderId="14" xfId="0" applyFont="1" applyBorder="1" applyAlignment="1">
      <alignment horizontal="justify" vertical="center" wrapText="1"/>
    </xf>
    <xf numFmtId="0" fontId="5" fillId="0" borderId="14" xfId="0" applyFont="1" applyBorder="1" applyAlignment="1">
      <alignment horizontal="center" vertical="center" wrapText="1"/>
    </xf>
    <xf numFmtId="164" fontId="0" fillId="0" borderId="14" xfId="0" applyNumberFormat="1" applyBorder="1" applyAlignment="1">
      <alignment vertical="center" wrapText="1"/>
    </xf>
    <xf numFmtId="14" fontId="5" fillId="0" borderId="14" xfId="0" applyNumberFormat="1" applyFont="1" applyBorder="1" applyAlignment="1">
      <alignment horizontal="center" vertical="center" wrapText="1"/>
    </xf>
    <xf numFmtId="1" fontId="0" fillId="0" borderId="14" xfId="0" applyNumberFormat="1" applyBorder="1" applyAlignment="1">
      <alignment horizontal="center" vertical="center"/>
    </xf>
    <xf numFmtId="0" fontId="63" fillId="0" borderId="14" xfId="0" applyFont="1" applyBorder="1" applyAlignment="1">
      <alignment horizontal="justify" vertical="center" wrapText="1"/>
    </xf>
    <xf numFmtId="0" fontId="0" fillId="0" borderId="35" xfId="0" applyBorder="1" applyAlignment="1">
      <alignment horizontal="center" vertical="center" wrapText="1"/>
    </xf>
    <xf numFmtId="0" fontId="5" fillId="0" borderId="36" xfId="0" applyFont="1" applyBorder="1" applyAlignment="1">
      <alignment horizontal="center" vertical="center" wrapText="1"/>
    </xf>
    <xf numFmtId="0" fontId="5" fillId="0" borderId="19" xfId="0" applyFont="1" applyBorder="1" applyAlignment="1">
      <alignment horizontal="justify" vertical="center" wrapText="1"/>
    </xf>
    <xf numFmtId="0" fontId="63" fillId="0" borderId="14" xfId="0" applyFont="1" applyBorder="1" applyAlignment="1">
      <alignment horizontal="center" vertical="center" wrapText="1"/>
    </xf>
    <xf numFmtId="14" fontId="63" fillId="0" borderId="14" xfId="0" applyNumberFormat="1" applyFont="1" applyBorder="1" applyAlignment="1">
      <alignment horizontal="center" vertical="center" wrapText="1"/>
    </xf>
    <xf numFmtId="0" fontId="0" fillId="0" borderId="24" xfId="0" applyBorder="1" applyAlignment="1">
      <alignment horizontal="center" vertical="center" wrapText="1"/>
    </xf>
    <xf numFmtId="0" fontId="83" fillId="0" borderId="14" xfId="0" applyFont="1" applyBorder="1" applyAlignment="1">
      <alignment horizontal="center" vertical="center" wrapText="1"/>
    </xf>
    <xf numFmtId="0" fontId="66" fillId="0" borderId="14" xfId="0" applyFont="1" applyBorder="1" applyAlignment="1">
      <alignment horizontal="justify" vertical="center" wrapText="1"/>
    </xf>
    <xf numFmtId="14" fontId="65" fillId="0" borderId="14" xfId="0" applyNumberFormat="1" applyFont="1" applyBorder="1" applyAlignment="1">
      <alignment horizontal="center" vertical="center" wrapText="1"/>
    </xf>
    <xf numFmtId="165" fontId="65" fillId="0" borderId="14" xfId="68" applyNumberFormat="1" applyFont="1" applyBorder="1" applyAlignment="1">
      <alignment horizontal="center" vertical="center" wrapText="1"/>
    </xf>
    <xf numFmtId="165" fontId="65" fillId="0" borderId="14" xfId="68" applyNumberFormat="1" applyFont="1" applyBorder="1" applyAlignment="1">
      <alignment vertical="center" wrapText="1"/>
    </xf>
    <xf numFmtId="1" fontId="66" fillId="0" borderId="14" xfId="0" applyNumberFormat="1" applyFont="1" applyBorder="1" applyAlignment="1">
      <alignment horizontal="center" vertical="center" wrapText="1"/>
    </xf>
    <xf numFmtId="0" fontId="31" fillId="0" borderId="0" xfId="0" applyFont="1" applyAlignment="1">
      <alignment vertical="center"/>
    </xf>
    <xf numFmtId="0" fontId="12" fillId="36" borderId="0" xfId="0" applyFont="1" applyFill="1" applyAlignment="1">
      <alignment vertical="center" wrapText="1"/>
    </xf>
    <xf numFmtId="0" fontId="11" fillId="36" borderId="0" xfId="0" applyFont="1" applyFill="1" applyAlignment="1">
      <alignment horizontal="left" vertical="center" wrapText="1"/>
    </xf>
    <xf numFmtId="0" fontId="12" fillId="0" borderId="0" xfId="0" applyFont="1" applyAlignment="1">
      <alignment horizontal="justify" vertical="center" wrapText="1"/>
    </xf>
    <xf numFmtId="0" fontId="46" fillId="0" borderId="0" xfId="0" applyFont="1" applyAlignment="1">
      <alignment horizontal="justify"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50" fillId="0" borderId="0" xfId="0" applyFont="1" applyAlignment="1">
      <alignment horizontal="center" vertical="center" wrapText="1"/>
    </xf>
    <xf numFmtId="0" fontId="0" fillId="0" borderId="0" xfId="0" applyAlignment="1">
      <alignment horizontal="center" vertical="center" wrapText="1"/>
    </xf>
    <xf numFmtId="9" fontId="0" fillId="0" borderId="14" xfId="42" applyFont="1" applyBorder="1" applyAlignment="1">
      <alignment horizontal="center" vertical="center"/>
    </xf>
    <xf numFmtId="0" fontId="0" fillId="40" borderId="14" xfId="0" applyFill="1" applyBorder="1" applyAlignment="1">
      <alignment horizontal="center" vertical="center" wrapText="1"/>
    </xf>
    <xf numFmtId="0" fontId="0" fillId="40" borderId="18" xfId="0" applyFill="1" applyBorder="1" applyAlignment="1">
      <alignment horizontal="center" vertical="center" wrapText="1"/>
    </xf>
    <xf numFmtId="14" fontId="84" fillId="0" borderId="0" xfId="0" applyNumberFormat="1" applyFont="1" applyAlignment="1">
      <alignment horizontal="center" vertical="center"/>
    </xf>
    <xf numFmtId="9" fontId="9" fillId="0" borderId="14" xfId="42" applyFont="1" applyFill="1" applyBorder="1" applyAlignment="1">
      <alignment horizontal="center" vertical="center"/>
    </xf>
    <xf numFmtId="0" fontId="9" fillId="0" borderId="14" xfId="0" applyFont="1" applyBorder="1" applyAlignment="1">
      <alignment horizontal="center" vertical="center"/>
    </xf>
    <xf numFmtId="14" fontId="0" fillId="0" borderId="18" xfId="0" applyNumberFormat="1" applyBorder="1" applyAlignment="1">
      <alignment horizontal="center" vertical="center"/>
    </xf>
    <xf numFmtId="0" fontId="0" fillId="39" borderId="14" xfId="0" applyFill="1" applyBorder="1" applyAlignment="1">
      <alignment horizontal="center" vertical="center" wrapText="1"/>
    </xf>
    <xf numFmtId="0" fontId="0" fillId="45" borderId="14" xfId="0" applyFill="1" applyBorder="1" applyAlignment="1">
      <alignment horizontal="center" vertical="center"/>
    </xf>
    <xf numFmtId="14" fontId="5" fillId="45" borderId="14" xfId="0" applyNumberFormat="1" applyFont="1" applyFill="1" applyBorder="1" applyAlignment="1">
      <alignment horizontal="center" vertical="center" wrapText="1"/>
    </xf>
    <xf numFmtId="0" fontId="4" fillId="0" borderId="14" xfId="0" applyFont="1" applyBorder="1" applyAlignment="1">
      <alignment horizontal="justify" vertical="center" wrapText="1"/>
    </xf>
    <xf numFmtId="14" fontId="5" fillId="36" borderId="14" xfId="0" applyNumberFormat="1" applyFont="1" applyFill="1" applyBorder="1" applyAlignment="1">
      <alignment horizontal="center" vertical="center" wrapText="1"/>
    </xf>
    <xf numFmtId="15" fontId="0" fillId="0" borderId="14" xfId="0" applyNumberFormat="1" applyBorder="1" applyAlignment="1">
      <alignment horizontal="center" vertical="center"/>
    </xf>
    <xf numFmtId="9" fontId="5" fillId="36" borderId="14" xfId="42" applyFont="1" applyFill="1" applyBorder="1" applyAlignment="1">
      <alignment horizontal="center" vertical="center"/>
    </xf>
    <xf numFmtId="0" fontId="0" fillId="36" borderId="14" xfId="0" applyFill="1" applyBorder="1" applyAlignment="1">
      <alignment horizontal="justify" vertical="center" wrapText="1"/>
    </xf>
    <xf numFmtId="0" fontId="46" fillId="0" borderId="14" xfId="0" applyFont="1" applyBorder="1" applyAlignment="1">
      <alignment horizontal="center" vertical="center" wrapText="1"/>
    </xf>
    <xf numFmtId="0" fontId="0" fillId="37" borderId="14" xfId="0" applyFill="1" applyBorder="1" applyAlignment="1">
      <alignment horizontal="left" vertical="center" wrapText="1"/>
    </xf>
    <xf numFmtId="165" fontId="65" fillId="0" borderId="14" xfId="68" applyNumberFormat="1" applyFont="1" applyFill="1" applyBorder="1" applyAlignment="1">
      <alignment vertical="center" wrapText="1"/>
    </xf>
    <xf numFmtId="9" fontId="65" fillId="0" borderId="14" xfId="0" applyNumberFormat="1" applyFont="1" applyBorder="1" applyAlignment="1">
      <alignment horizontal="center" vertical="center" wrapText="1"/>
    </xf>
    <xf numFmtId="14" fontId="0" fillId="0" borderId="0" xfId="0" applyNumberFormat="1" applyAlignment="1">
      <alignment vertical="center"/>
    </xf>
    <xf numFmtId="9" fontId="3" fillId="0" borderId="14" xfId="42" applyFont="1" applyFill="1" applyBorder="1" applyAlignment="1">
      <alignment vertical="center"/>
    </xf>
    <xf numFmtId="0" fontId="3" fillId="0" borderId="14" xfId="0" applyFont="1" applyBorder="1" applyAlignment="1">
      <alignment vertical="center"/>
    </xf>
    <xf numFmtId="2" fontId="65" fillId="0" borderId="14" xfId="0" applyNumberFormat="1" applyFont="1" applyBorder="1" applyAlignment="1">
      <alignment horizontal="center" vertical="center" wrapText="1"/>
    </xf>
    <xf numFmtId="14" fontId="65" fillId="0" borderId="14" xfId="0" applyNumberFormat="1" applyFont="1" applyBorder="1" applyAlignment="1">
      <alignment horizontal="center" vertical="center"/>
    </xf>
    <xf numFmtId="2" fontId="0" fillId="0" borderId="14" xfId="0" applyNumberFormat="1" applyBorder="1" applyAlignment="1">
      <alignment horizontal="center" vertical="center"/>
    </xf>
    <xf numFmtId="0" fontId="3" fillId="0" borderId="14" xfId="0" applyFont="1" applyBorder="1" applyAlignment="1">
      <alignment horizontal="justify" vertical="center" wrapText="1"/>
    </xf>
    <xf numFmtId="0" fontId="2" fillId="0" borderId="13" xfId="0" applyFont="1" applyBorder="1" applyAlignment="1">
      <alignment horizontal="justify" vertical="center" wrapText="1"/>
    </xf>
    <xf numFmtId="22" fontId="31" fillId="0" borderId="16" xfId="0" applyNumberFormat="1" applyFont="1" applyBorder="1" applyAlignment="1">
      <alignment vertical="center" wrapText="1"/>
    </xf>
    <xf numFmtId="9" fontId="31" fillId="0" borderId="14" xfId="42" applyFont="1" applyFill="1" applyBorder="1" applyAlignment="1">
      <alignment vertical="center"/>
    </xf>
    <xf numFmtId="0" fontId="15" fillId="0" borderId="13" xfId="0" applyFont="1" applyBorder="1" applyAlignment="1">
      <alignment vertical="center" wrapText="1"/>
    </xf>
    <xf numFmtId="14" fontId="9" fillId="33" borderId="13" xfId="0" applyNumberFormat="1" applyFont="1" applyFill="1" applyBorder="1" applyAlignment="1">
      <alignment vertical="center" wrapText="1"/>
    </xf>
    <xf numFmtId="9" fontId="31" fillId="0" borderId="13" xfId="0" applyNumberFormat="1" applyFont="1" applyBorder="1" applyAlignment="1">
      <alignment vertical="center" wrapText="1"/>
    </xf>
    <xf numFmtId="0" fontId="7" fillId="0" borderId="13" xfId="0" applyFont="1" applyBorder="1" applyAlignment="1">
      <alignment vertical="center" wrapText="1"/>
    </xf>
    <xf numFmtId="0" fontId="8" fillId="0" borderId="13" xfId="0" applyFont="1" applyBorder="1" applyAlignment="1">
      <alignment vertical="center" wrapText="1"/>
    </xf>
    <xf numFmtId="0" fontId="17" fillId="36" borderId="13" xfId="0" applyFont="1" applyFill="1" applyBorder="1" applyAlignment="1">
      <alignment vertical="center" wrapText="1"/>
    </xf>
    <xf numFmtId="0" fontId="14" fillId="0" borderId="14" xfId="0" applyFont="1" applyBorder="1" applyAlignment="1">
      <alignment vertical="center" wrapText="1"/>
    </xf>
    <xf numFmtId="0" fontId="14" fillId="0" borderId="0" xfId="0" applyFont="1" applyAlignment="1">
      <alignment vertical="center" wrapText="1"/>
    </xf>
    <xf numFmtId="0" fontId="0" fillId="39" borderId="0" xfId="0" applyFill="1" applyAlignment="1">
      <alignment vertical="center"/>
    </xf>
    <xf numFmtId="0" fontId="26" fillId="0" borderId="13" xfId="0" applyFont="1" applyBorder="1" applyAlignment="1">
      <alignment vertical="center" wrapText="1"/>
    </xf>
    <xf numFmtId="0" fontId="25" fillId="0" borderId="13" xfId="0" applyFont="1" applyBorder="1" applyAlignment="1">
      <alignment vertical="center" wrapText="1"/>
    </xf>
    <xf numFmtId="1" fontId="12" fillId="0" borderId="12" xfId="0" applyNumberFormat="1" applyFont="1" applyBorder="1" applyAlignment="1">
      <alignment vertical="center" wrapText="1"/>
    </xf>
    <xf numFmtId="22" fontId="12" fillId="0" borderId="13" xfId="0" applyNumberFormat="1" applyFont="1" applyBorder="1" applyAlignment="1">
      <alignment vertical="center" wrapText="1"/>
    </xf>
    <xf numFmtId="14" fontId="12" fillId="0" borderId="13" xfId="0" applyNumberFormat="1" applyFont="1" applyBorder="1" applyAlignment="1">
      <alignment vertical="center" wrapText="1"/>
    </xf>
    <xf numFmtId="22" fontId="12" fillId="0" borderId="16" xfId="0" applyNumberFormat="1" applyFont="1" applyBorder="1" applyAlignment="1">
      <alignment vertical="center" wrapText="1"/>
    </xf>
    <xf numFmtId="0" fontId="12" fillId="0" borderId="14" xfId="0" applyFont="1" applyBorder="1" applyAlignment="1">
      <alignment vertical="center"/>
    </xf>
    <xf numFmtId="0" fontId="12" fillId="0" borderId="0" xfId="0" applyFont="1" applyAlignment="1">
      <alignment vertical="center"/>
    </xf>
    <xf numFmtId="14" fontId="12" fillId="36" borderId="13" xfId="0" applyNumberFormat="1" applyFont="1" applyFill="1" applyBorder="1" applyAlignment="1">
      <alignment vertical="center" wrapText="1"/>
    </xf>
    <xf numFmtId="0" fontId="46" fillId="0" borderId="13" xfId="0" applyFont="1" applyBorder="1" applyAlignment="1">
      <alignment vertical="center" wrapText="1"/>
    </xf>
    <xf numFmtId="0" fontId="12" fillId="36" borderId="13" xfId="0" applyFont="1" applyFill="1" applyBorder="1" applyAlignment="1">
      <alignment horizontal="justify" vertical="center" wrapText="1"/>
    </xf>
    <xf numFmtId="14" fontId="0" fillId="36" borderId="14" xfId="0" applyNumberFormat="1" applyFill="1" applyBorder="1" applyAlignment="1">
      <alignment vertical="center"/>
    </xf>
    <xf numFmtId="0" fontId="12" fillId="0" borderId="14" xfId="0" applyFont="1" applyBorder="1" applyAlignment="1">
      <alignment horizontal="justify" vertical="center"/>
    </xf>
    <xf numFmtId="0" fontId="12" fillId="0" borderId="0" xfId="0" applyFont="1" applyAlignment="1">
      <alignment horizontal="justify" vertical="center"/>
    </xf>
    <xf numFmtId="0" fontId="11" fillId="0" borderId="14" xfId="0" applyFont="1" applyBorder="1" applyAlignment="1">
      <alignment horizontal="justify" vertical="center"/>
    </xf>
    <xf numFmtId="0" fontId="11" fillId="0" borderId="0" xfId="0" applyFont="1" applyAlignment="1">
      <alignment horizontal="justify" vertical="center"/>
    </xf>
    <xf numFmtId="0" fontId="12" fillId="36" borderId="14" xfId="0" applyFont="1" applyFill="1" applyBorder="1" applyAlignment="1">
      <alignment horizontal="justify" vertical="center" wrapText="1"/>
    </xf>
    <xf numFmtId="0" fontId="12" fillId="36" borderId="0" xfId="0" applyFont="1" applyFill="1" applyAlignment="1">
      <alignment horizontal="justify" vertical="center" wrapText="1"/>
    </xf>
    <xf numFmtId="14" fontId="11" fillId="36" borderId="13" xfId="0" applyNumberFormat="1" applyFont="1" applyFill="1" applyBorder="1" applyAlignment="1">
      <alignment horizontal="right" vertical="center" wrapText="1"/>
    </xf>
    <xf numFmtId="0" fontId="11" fillId="36" borderId="14" xfId="0" applyFont="1" applyFill="1" applyBorder="1" applyAlignment="1">
      <alignment horizontal="justify" vertical="center" wrapText="1"/>
    </xf>
    <xf numFmtId="0" fontId="11" fillId="36" borderId="0" xfId="0" applyFont="1" applyFill="1" applyAlignment="1">
      <alignment horizontal="justify" vertical="center" wrapText="1"/>
    </xf>
    <xf numFmtId="0" fontId="31" fillId="0" borderId="17" xfId="0" applyFont="1" applyBorder="1" applyAlignment="1">
      <alignment vertical="center" wrapText="1"/>
    </xf>
    <xf numFmtId="22" fontId="31" fillId="0" borderId="0" xfId="0" applyNumberFormat="1" applyFont="1" applyAlignment="1">
      <alignment vertical="center" wrapText="1"/>
    </xf>
    <xf numFmtId="14" fontId="31" fillId="0" borderId="14" xfId="0" applyNumberFormat="1" applyFont="1" applyBorder="1" applyAlignment="1">
      <alignment vertical="center" wrapText="1"/>
    </xf>
    <xf numFmtId="0" fontId="31" fillId="0" borderId="16" xfId="0" applyFont="1" applyBorder="1" applyAlignment="1">
      <alignment vertical="center" wrapText="1"/>
    </xf>
    <xf numFmtId="0" fontId="31" fillId="0" borderId="14" xfId="0" applyFont="1" applyBorder="1" applyAlignment="1">
      <alignment vertical="center" wrapText="1"/>
    </xf>
    <xf numFmtId="0" fontId="48" fillId="0" borderId="13" xfId="0" applyFont="1" applyBorder="1" applyAlignment="1">
      <alignment vertical="center" wrapText="1"/>
    </xf>
    <xf numFmtId="0" fontId="30" fillId="0" borderId="13" xfId="0" applyFont="1" applyBorder="1" applyAlignment="1">
      <alignment vertical="center" wrapText="1"/>
    </xf>
    <xf numFmtId="0" fontId="13" fillId="39" borderId="13" xfId="0" applyFont="1" applyFill="1" applyBorder="1" applyAlignment="1">
      <alignment vertical="center" wrapText="1"/>
    </xf>
    <xf numFmtId="0" fontId="31" fillId="0" borderId="13" xfId="0" applyFont="1" applyBorder="1" applyAlignment="1">
      <alignment horizontal="justify" vertical="center" wrapText="1"/>
    </xf>
    <xf numFmtId="0" fontId="19" fillId="0" borderId="14" xfId="0" applyFont="1" applyBorder="1" applyAlignment="1">
      <alignment vertical="center" wrapText="1"/>
    </xf>
    <xf numFmtId="0" fontId="19" fillId="0" borderId="0" xfId="0" applyFont="1" applyAlignment="1">
      <alignment vertical="center" wrapText="1"/>
    </xf>
    <xf numFmtId="22" fontId="19" fillId="0" borderId="14" xfId="0" applyNumberFormat="1" applyFont="1" applyBorder="1" applyAlignment="1">
      <alignment vertical="center" wrapText="1"/>
    </xf>
    <xf numFmtId="22" fontId="19" fillId="0" borderId="0" xfId="0" applyNumberFormat="1" applyFont="1" applyAlignment="1">
      <alignment vertical="center" wrapText="1"/>
    </xf>
    <xf numFmtId="22" fontId="19" fillId="0" borderId="14" xfId="0" applyNumberFormat="1" applyFont="1" applyBorder="1" applyAlignment="1">
      <alignment vertical="center"/>
    </xf>
    <xf numFmtId="22" fontId="19" fillId="0" borderId="0" xfId="0" applyNumberFormat="1" applyFont="1" applyAlignment="1">
      <alignment vertical="center"/>
    </xf>
    <xf numFmtId="0" fontId="18" fillId="0" borderId="14" xfId="0" applyFont="1" applyBorder="1" applyAlignment="1">
      <alignment vertical="center" wrapText="1"/>
    </xf>
    <xf numFmtId="0" fontId="18" fillId="0" borderId="0" xfId="0" applyFont="1" applyAlignment="1">
      <alignment vertical="center" wrapText="1"/>
    </xf>
    <xf numFmtId="0" fontId="31" fillId="0" borderId="10" xfId="0" applyFont="1" applyBorder="1" applyAlignment="1">
      <alignment vertical="center" wrapText="1"/>
    </xf>
    <xf numFmtId="22" fontId="31" fillId="0" borderId="10" xfId="0" applyNumberFormat="1" applyFont="1" applyBorder="1" applyAlignment="1">
      <alignment vertical="center" wrapText="1"/>
    </xf>
    <xf numFmtId="14" fontId="21" fillId="0" borderId="13" xfId="0" applyNumberFormat="1" applyFont="1" applyBorder="1" applyAlignment="1">
      <alignment vertical="center" wrapText="1"/>
    </xf>
    <xf numFmtId="0" fontId="31" fillId="0" borderId="14" xfId="0" applyFont="1" applyBorder="1" applyAlignment="1">
      <alignment horizontal="justify" vertical="center" wrapText="1"/>
    </xf>
    <xf numFmtId="0" fontId="31" fillId="0" borderId="0" xfId="0" applyFont="1" applyAlignment="1">
      <alignment vertical="center" wrapText="1"/>
    </xf>
    <xf numFmtId="0" fontId="23" fillId="0" borderId="10" xfId="0" applyFont="1" applyBorder="1" applyAlignment="1">
      <alignment vertical="center" wrapText="1"/>
    </xf>
    <xf numFmtId="0" fontId="27" fillId="0" borderId="10" xfId="0" applyFont="1" applyBorder="1" applyAlignment="1">
      <alignment vertical="center" wrapText="1"/>
    </xf>
    <xf numFmtId="14" fontId="31" fillId="0" borderId="10" xfId="0" applyNumberFormat="1" applyFont="1" applyBorder="1" applyAlignment="1">
      <alignment vertical="center" wrapText="1"/>
    </xf>
    <xf numFmtId="0" fontId="22" fillId="0" borderId="13" xfId="0" applyFont="1" applyBorder="1" applyAlignment="1">
      <alignment vertical="center" wrapText="1"/>
    </xf>
    <xf numFmtId="0" fontId="22" fillId="0" borderId="10" xfId="0" applyFont="1" applyBorder="1" applyAlignment="1">
      <alignment vertical="center" wrapText="1"/>
    </xf>
    <xf numFmtId="0" fontId="24" fillId="0" borderId="10" xfId="0" applyFont="1" applyBorder="1" applyAlignment="1">
      <alignment vertical="center" wrapText="1"/>
    </xf>
    <xf numFmtId="14" fontId="23" fillId="0" borderId="10" xfId="0" applyNumberFormat="1" applyFont="1" applyBorder="1" applyAlignment="1">
      <alignment vertical="center" wrapText="1"/>
    </xf>
    <xf numFmtId="0" fontId="21" fillId="0" borderId="10" xfId="0" applyFont="1" applyBorder="1" applyAlignment="1">
      <alignment vertical="center" wrapText="1"/>
    </xf>
    <xf numFmtId="0" fontId="31" fillId="0" borderId="20" xfId="0" applyFont="1" applyBorder="1" applyAlignment="1">
      <alignment vertical="center" wrapText="1"/>
    </xf>
    <xf numFmtId="22" fontId="31" fillId="0" borderId="20" xfId="0" applyNumberFormat="1" applyFont="1" applyBorder="1" applyAlignment="1">
      <alignment vertical="center" wrapText="1"/>
    </xf>
    <xf numFmtId="0" fontId="21" fillId="0" borderId="20" xfId="0" applyFont="1" applyBorder="1" applyAlignment="1">
      <alignment vertical="center" wrapText="1"/>
    </xf>
    <xf numFmtId="14" fontId="31" fillId="0" borderId="20" xfId="0" applyNumberFormat="1" applyFont="1" applyBorder="1" applyAlignment="1">
      <alignment vertical="center" wrapText="1"/>
    </xf>
    <xf numFmtId="0" fontId="31" fillId="0" borderId="18" xfId="0" applyFont="1" applyBorder="1" applyAlignment="1">
      <alignment vertical="center"/>
    </xf>
    <xf numFmtId="0" fontId="0" fillId="34" borderId="10" xfId="0" applyFill="1" applyBorder="1" applyAlignment="1">
      <alignment vertical="center" wrapText="1"/>
    </xf>
    <xf numFmtId="0" fontId="11" fillId="0" borderId="14" xfId="0" applyFont="1" applyBorder="1" applyAlignment="1">
      <alignment vertical="center" wrapText="1"/>
    </xf>
    <xf numFmtId="0" fontId="0" fillId="0" borderId="12" xfId="0" applyBorder="1" applyAlignment="1">
      <alignment vertical="center" wrapText="1"/>
    </xf>
    <xf numFmtId="0" fontId="60" fillId="0" borderId="10" xfId="0" applyFont="1" applyBorder="1" applyAlignment="1">
      <alignment horizontal="justify"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35" borderId="10" xfId="0" applyFill="1" applyBorder="1" applyAlignment="1">
      <alignment vertical="center" wrapText="1"/>
    </xf>
    <xf numFmtId="22" fontId="0" fillId="0" borderId="0" xfId="0" applyNumberFormat="1" applyAlignment="1">
      <alignment vertical="center" wrapText="1"/>
    </xf>
    <xf numFmtId="22" fontId="0" fillId="0" borderId="14" xfId="0" applyNumberFormat="1" applyBorder="1" applyAlignment="1">
      <alignment vertical="center" wrapText="1"/>
    </xf>
    <xf numFmtId="0" fontId="16" fillId="37" borderId="10" xfId="0" applyFont="1" applyFill="1" applyBorder="1" applyAlignment="1">
      <alignment horizontal="left" vertical="center" wrapText="1"/>
    </xf>
    <xf numFmtId="0" fontId="0" fillId="37" borderId="14" xfId="0" applyFill="1" applyBorder="1" applyAlignment="1">
      <alignment vertical="center" wrapText="1"/>
    </xf>
    <xf numFmtId="0" fontId="0" fillId="37" borderId="0" xfId="0" applyFill="1" applyAlignment="1">
      <alignment vertical="center" wrapText="1"/>
    </xf>
    <xf numFmtId="9" fontId="28" fillId="0" borderId="14" xfId="42" applyFont="1" applyFill="1" applyBorder="1" applyAlignment="1">
      <alignment vertical="center"/>
    </xf>
    <xf numFmtId="0" fontId="0" fillId="33" borderId="20" xfId="0" applyFill="1" applyBorder="1" applyAlignment="1">
      <alignment vertical="center" wrapText="1"/>
    </xf>
    <xf numFmtId="0" fontId="0" fillId="0" borderId="26" xfId="0" applyBorder="1" applyAlignment="1">
      <alignment vertical="center" wrapText="1"/>
    </xf>
    <xf numFmtId="22" fontId="0" fillId="0" borderId="20" xfId="0" applyNumberFormat="1" applyBorder="1" applyAlignment="1">
      <alignment vertical="center" wrapText="1"/>
    </xf>
    <xf numFmtId="14" fontId="0" fillId="0" borderId="14" xfId="0" applyNumberFormat="1" applyBorder="1" applyAlignment="1">
      <alignment vertical="center" wrapText="1"/>
    </xf>
    <xf numFmtId="0" fontId="0" fillId="0" borderId="16" xfId="0" applyBorder="1" applyAlignment="1">
      <alignment vertical="center" wrapText="1"/>
    </xf>
    <xf numFmtId="0" fontId="0" fillId="0" borderId="19" xfId="0" applyBorder="1" applyAlignment="1">
      <alignment vertical="center" wrapText="1"/>
    </xf>
    <xf numFmtId="22" fontId="0" fillId="0" borderId="13" xfId="0" applyNumberFormat="1" applyBorder="1" applyAlignment="1">
      <alignment vertical="center" wrapText="1"/>
    </xf>
    <xf numFmtId="0" fontId="0" fillId="0" borderId="25" xfId="0" applyBorder="1" applyAlignment="1">
      <alignment vertical="center" wrapText="1"/>
    </xf>
    <xf numFmtId="0" fontId="0" fillId="0" borderId="25" xfId="0" applyBorder="1" applyAlignment="1">
      <alignment vertical="center"/>
    </xf>
    <xf numFmtId="1" fontId="0" fillId="0" borderId="13" xfId="0" applyNumberFormat="1" applyBorder="1" applyAlignment="1">
      <alignment vertical="center" wrapText="1"/>
    </xf>
    <xf numFmtId="14" fontId="0" fillId="0" borderId="16" xfId="0" applyNumberFormat="1" applyBorder="1" applyAlignment="1">
      <alignment vertical="center" wrapText="1"/>
    </xf>
    <xf numFmtId="0" fontId="0" fillId="0" borderId="17" xfId="0" applyBorder="1" applyAlignment="1">
      <alignment vertical="center" wrapText="1"/>
    </xf>
    <xf numFmtId="0" fontId="63" fillId="0" borderId="13" xfId="0" applyFont="1" applyBorder="1" applyAlignment="1">
      <alignment vertical="center" wrapText="1"/>
    </xf>
    <xf numFmtId="0" fontId="0" fillId="0" borderId="32" xfId="0" applyBorder="1" applyAlignment="1">
      <alignment vertical="center" wrapText="1"/>
    </xf>
    <xf numFmtId="0" fontId="0" fillId="0" borderId="32" xfId="0" applyBorder="1" applyAlignment="1">
      <alignment vertical="center"/>
    </xf>
    <xf numFmtId="22" fontId="0" fillId="0" borderId="12" xfId="0" applyNumberFormat="1" applyBorder="1" applyAlignment="1">
      <alignment vertical="center" wrapText="1"/>
    </xf>
    <xf numFmtId="0" fontId="0" fillId="0" borderId="33" xfId="0"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33" borderId="19" xfId="0" applyFill="1" applyBorder="1" applyAlignment="1">
      <alignment vertical="center"/>
    </xf>
    <xf numFmtId="22" fontId="0" fillId="0" borderId="14" xfId="0" applyNumberFormat="1" applyBorder="1" applyAlignment="1">
      <alignment vertical="center"/>
    </xf>
    <xf numFmtId="0" fontId="0" fillId="40" borderId="10" xfId="0" applyFill="1" applyBorder="1" applyAlignment="1">
      <alignment vertical="center" wrapText="1"/>
    </xf>
    <xf numFmtId="14" fontId="0" fillId="40" borderId="10" xfId="0" applyNumberFormat="1" applyFill="1" applyBorder="1" applyAlignment="1">
      <alignment vertical="center" wrapText="1"/>
    </xf>
    <xf numFmtId="9" fontId="9" fillId="40" borderId="14" xfId="42" applyFont="1" applyFill="1" applyBorder="1" applyAlignment="1">
      <alignment vertical="center"/>
    </xf>
    <xf numFmtId="0" fontId="9" fillId="40" borderId="14" xfId="0" applyFont="1" applyFill="1" applyBorder="1" applyAlignment="1">
      <alignment vertical="center"/>
    </xf>
    <xf numFmtId="14" fontId="0" fillId="39" borderId="10" xfId="0" applyNumberFormat="1" applyFill="1" applyBorder="1" applyAlignment="1">
      <alignment vertical="center" wrapText="1"/>
    </xf>
    <xf numFmtId="0" fontId="0" fillId="0" borderId="10" xfId="0" applyBorder="1" applyAlignment="1">
      <alignment vertical="center"/>
    </xf>
    <xf numFmtId="22" fontId="0" fillId="0" borderId="10" xfId="0" applyNumberFormat="1" applyBorder="1" applyAlignment="1">
      <alignment vertical="center"/>
    </xf>
    <xf numFmtId="14" fontId="0" fillId="0" borderId="10" xfId="0" applyNumberFormat="1" applyBorder="1" applyAlignment="1">
      <alignment vertical="center"/>
    </xf>
    <xf numFmtId="0" fontId="0" fillId="0" borderId="20" xfId="0" applyBorder="1" applyAlignment="1">
      <alignment vertical="center"/>
    </xf>
    <xf numFmtId="9" fontId="31" fillId="0" borderId="18" xfId="42" applyFont="1" applyFill="1" applyBorder="1" applyAlignment="1">
      <alignment vertical="center"/>
    </xf>
    <xf numFmtId="9" fontId="0" fillId="0" borderId="14" xfId="42" applyFont="1" applyBorder="1" applyAlignment="1">
      <alignment vertical="center"/>
    </xf>
    <xf numFmtId="0" fontId="0" fillId="0" borderId="12" xfId="0" applyBorder="1" applyAlignment="1">
      <alignment vertical="center"/>
    </xf>
    <xf numFmtId="9" fontId="31" fillId="0" borderId="19" xfId="42" applyFont="1" applyFill="1" applyBorder="1" applyAlignment="1">
      <alignment vertical="center"/>
    </xf>
    <xf numFmtId="0" fontId="31" fillId="0" borderId="19" xfId="0" applyFont="1" applyBorder="1" applyAlignment="1">
      <alignment vertical="center"/>
    </xf>
    <xf numFmtId="14" fontId="0" fillId="0" borderId="20" xfId="0" applyNumberFormat="1" applyBorder="1" applyAlignment="1">
      <alignment vertical="center"/>
    </xf>
    <xf numFmtId="0" fontId="0" fillId="0" borderId="23" xfId="0" applyBorder="1" applyAlignment="1">
      <alignment vertical="center"/>
    </xf>
    <xf numFmtId="9" fontId="6" fillId="0" borderId="18" xfId="42" applyFont="1" applyFill="1" applyBorder="1" applyAlignment="1">
      <alignment vertical="center"/>
    </xf>
    <xf numFmtId="9" fontId="9" fillId="0" borderId="14" xfId="42" applyFont="1" applyFill="1" applyBorder="1" applyAlignment="1">
      <alignment vertical="center"/>
    </xf>
    <xf numFmtId="0" fontId="9" fillId="0" borderId="14" xfId="0" applyFont="1" applyBorder="1" applyAlignment="1">
      <alignment vertical="center"/>
    </xf>
    <xf numFmtId="14" fontId="0" fillId="0" borderId="14" xfId="0" applyNumberFormat="1" applyBorder="1" applyAlignment="1">
      <alignment horizontal="right" vertical="center"/>
    </xf>
    <xf numFmtId="9" fontId="9" fillId="0" borderId="18" xfId="42" applyFont="1" applyFill="1" applyBorder="1" applyAlignment="1">
      <alignment vertical="center"/>
    </xf>
    <xf numFmtId="0" fontId="9" fillId="0" borderId="18" xfId="0" applyFont="1" applyBorder="1" applyAlignment="1">
      <alignment vertical="center"/>
    </xf>
    <xf numFmtId="0" fontId="66" fillId="0" borderId="14" xfId="0" applyFont="1" applyBorder="1" applyAlignment="1">
      <alignment horizontal="left" vertical="center" wrapText="1"/>
    </xf>
    <xf numFmtId="14" fontId="65" fillId="39" borderId="14" xfId="0" applyNumberFormat="1" applyFont="1" applyFill="1" applyBorder="1" applyAlignment="1">
      <alignment horizontal="center" vertical="center" wrapText="1"/>
    </xf>
    <xf numFmtId="9" fontId="65" fillId="43" borderId="14" xfId="42" applyFont="1" applyFill="1" applyBorder="1" applyAlignment="1">
      <alignment horizontal="left" vertical="center" wrapText="1"/>
    </xf>
    <xf numFmtId="0" fontId="76" fillId="0" borderId="14" xfId="0" applyFont="1" applyBorder="1" applyAlignment="1">
      <alignment horizontal="left" vertical="center" wrapText="1"/>
    </xf>
    <xf numFmtId="0" fontId="76" fillId="0" borderId="14" xfId="0" applyFont="1" applyBorder="1" applyAlignment="1">
      <alignment horizontal="left" vertical="center"/>
    </xf>
    <xf numFmtId="0" fontId="65" fillId="0" borderId="14" xfId="0" applyFont="1" applyBorder="1" applyAlignment="1">
      <alignment horizontal="left" vertical="center"/>
    </xf>
    <xf numFmtId="0" fontId="65" fillId="0" borderId="0" xfId="0" applyFont="1" applyAlignment="1">
      <alignment horizontal="left" vertical="center"/>
    </xf>
    <xf numFmtId="0" fontId="78" fillId="0" borderId="14" xfId="0" applyFont="1" applyBorder="1" applyAlignment="1">
      <alignment horizontal="left" vertical="center" wrapText="1"/>
    </xf>
    <xf numFmtId="0" fontId="78" fillId="0" borderId="14" xfId="0" applyFont="1" applyBorder="1" applyAlignment="1">
      <alignment horizontal="left" vertical="center"/>
    </xf>
    <xf numFmtId="9" fontId="77" fillId="43" borderId="14" xfId="42" applyFont="1" applyFill="1" applyBorder="1" applyAlignment="1">
      <alignment horizontal="left" vertical="center" wrapText="1"/>
    </xf>
    <xf numFmtId="0" fontId="76" fillId="44" borderId="14" xfId="0" applyFont="1" applyFill="1" applyBorder="1" applyAlignment="1">
      <alignment horizontal="left" vertical="center" wrapText="1"/>
    </xf>
    <xf numFmtId="0" fontId="77" fillId="0" borderId="0" xfId="0" applyFont="1" applyAlignment="1">
      <alignment horizontal="left" vertical="center"/>
    </xf>
    <xf numFmtId="9" fontId="57" fillId="43" borderId="14" xfId="42" applyFont="1" applyFill="1" applyBorder="1" applyAlignment="1">
      <alignment horizontal="left" vertical="center" wrapText="1"/>
    </xf>
    <xf numFmtId="0" fontId="79" fillId="0" borderId="14" xfId="0" applyFont="1" applyBorder="1" applyAlignment="1">
      <alignment horizontal="left" vertical="center" wrapText="1"/>
    </xf>
    <xf numFmtId="0" fontId="57" fillId="0" borderId="0" xfId="0" applyFont="1" applyAlignment="1">
      <alignment horizontal="left" vertical="center"/>
    </xf>
    <xf numFmtId="14" fontId="9" fillId="0" borderId="13" xfId="0" applyNumberFormat="1" applyFont="1" applyBorder="1" applyAlignment="1">
      <alignment vertical="center" wrapText="1"/>
    </xf>
    <xf numFmtId="14" fontId="0" fillId="37" borderId="14" xfId="0" applyNumberFormat="1" applyFill="1" applyBorder="1" applyAlignment="1">
      <alignment vertical="center"/>
    </xf>
    <xf numFmtId="0" fontId="0" fillId="0" borderId="0" xfId="0" pivotButton="1"/>
    <xf numFmtId="0" fontId="0" fillId="0" borderId="0" xfId="0" applyAlignment="1">
      <alignment horizontal="left"/>
    </xf>
    <xf numFmtId="1" fontId="0" fillId="0" borderId="0" xfId="0" applyNumberFormat="1"/>
    <xf numFmtId="0" fontId="0" fillId="0" borderId="0" xfId="0" applyAlignment="1">
      <alignment horizontal="left" indent="1"/>
    </xf>
    <xf numFmtId="0" fontId="69" fillId="42" borderId="30" xfId="0" applyFont="1" applyFill="1" applyBorder="1" applyAlignment="1">
      <alignment horizontal="center" vertical="center" wrapText="1" readingOrder="1"/>
    </xf>
    <xf numFmtId="0" fontId="69" fillId="42" borderId="29" xfId="0" applyFont="1" applyFill="1" applyBorder="1" applyAlignment="1">
      <alignment horizontal="center" vertical="center" wrapText="1" readingOrder="1"/>
    </xf>
    <xf numFmtId="0" fontId="0" fillId="0" borderId="0" xfId="0" applyNumberFormat="1"/>
  </cellXfs>
  <cellStyles count="69">
    <cellStyle name="20% - Énfasis1" xfId="19" builtinId="30" customBuiltin="1"/>
    <cellStyle name="20% - Énfasis1 2" xfId="47" xr:uid="{9A1E7556-C032-4431-9A7C-2F03A486752E}"/>
    <cellStyle name="20% - Énfasis2" xfId="23" builtinId="34" customBuiltin="1"/>
    <cellStyle name="20% - Énfasis2 2" xfId="50" xr:uid="{0EA4CFE4-67F9-4053-BD19-A2E9ED80C952}"/>
    <cellStyle name="20% - Énfasis3" xfId="27" builtinId="38" customBuiltin="1"/>
    <cellStyle name="20% - Énfasis3 2" xfId="53" xr:uid="{E6DA4C02-BCAE-4988-AF84-F0833A8C470E}"/>
    <cellStyle name="20% - Énfasis4" xfId="31" builtinId="42" customBuiltin="1"/>
    <cellStyle name="20% - Énfasis4 2" xfId="56" xr:uid="{85872251-9E37-4B8B-9653-1ACC2B8CF22D}"/>
    <cellStyle name="20% - Énfasis5" xfId="35" builtinId="46" customBuiltin="1"/>
    <cellStyle name="20% - Énfasis5 2" xfId="59" xr:uid="{005965CA-FAE7-42E0-BBA6-22446F45B4C0}"/>
    <cellStyle name="20% - Énfasis6" xfId="39" builtinId="50" customBuiltin="1"/>
    <cellStyle name="20% - Énfasis6 2" xfId="62" xr:uid="{A36CF1C5-4880-4091-A02A-E89691B39A2B}"/>
    <cellStyle name="40% - Énfasis1" xfId="20" builtinId="31" customBuiltin="1"/>
    <cellStyle name="40% - Énfasis1 2" xfId="48" xr:uid="{C7F0373D-5344-4833-A7E2-50873173F8C8}"/>
    <cellStyle name="40% - Énfasis2" xfId="24" builtinId="35" customBuiltin="1"/>
    <cellStyle name="40% - Énfasis2 2" xfId="51" xr:uid="{C3DC693A-59C1-463A-861C-CA760D36F521}"/>
    <cellStyle name="40% - Énfasis3" xfId="28" builtinId="39" customBuiltin="1"/>
    <cellStyle name="40% - Énfasis3 2" xfId="54" xr:uid="{019A45F3-58A4-4DFF-A57D-512CA11914A0}"/>
    <cellStyle name="40% - Énfasis4" xfId="32" builtinId="43" customBuiltin="1"/>
    <cellStyle name="40% - Énfasis4 2" xfId="57" xr:uid="{AE90277A-6180-4953-9917-5FAA9AC4CB7F}"/>
    <cellStyle name="40% - Énfasis5" xfId="36" builtinId="47" customBuiltin="1"/>
    <cellStyle name="40% - Énfasis5 2" xfId="60" xr:uid="{0B320AF6-55C0-49FD-96B7-1806B1809CFD}"/>
    <cellStyle name="40% - Énfasis6" xfId="40" builtinId="51" customBuiltin="1"/>
    <cellStyle name="40% - Énfasis6 2" xfId="63" xr:uid="{11487538-94B5-4CCC-B60C-5099D202F5A6}"/>
    <cellStyle name="60% - Énfasis1" xfId="21" builtinId="32" customBuiltin="1"/>
    <cellStyle name="60% - Énfasis1 2" xfId="49" xr:uid="{6E43D69A-0B9E-46B7-9C9E-F1EB155C5C30}"/>
    <cellStyle name="60% - Énfasis2" xfId="25" builtinId="36" customBuiltin="1"/>
    <cellStyle name="60% - Énfasis2 2" xfId="52" xr:uid="{31C9D2C3-C3DC-478F-8B4C-25E1C4350603}"/>
    <cellStyle name="60% - Énfasis3" xfId="29" builtinId="40" customBuiltin="1"/>
    <cellStyle name="60% - Énfasis3 2" xfId="55" xr:uid="{025550A1-BED1-4268-848F-BC7B90CEE58A}"/>
    <cellStyle name="60% - Énfasis4" xfId="33" builtinId="44" customBuiltin="1"/>
    <cellStyle name="60% - Énfasis4 2" xfId="58" xr:uid="{DAB31B9D-6DEA-4BB9-A101-17AD4F45A3B5}"/>
    <cellStyle name="60% - Énfasis5" xfId="37" builtinId="48" customBuiltin="1"/>
    <cellStyle name="60% - Énfasis5 2" xfId="61" xr:uid="{29935D5F-26BA-4D92-A5AB-FFA42D0FB9D3}"/>
    <cellStyle name="60% - Énfasis6" xfId="41" builtinId="52" customBuiltin="1"/>
    <cellStyle name="60% - Énfasis6 2" xfId="64" xr:uid="{4D255760-FF4D-465A-AB63-DF32DD27B01B}"/>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68" builtinId="3"/>
    <cellStyle name="Neutral" xfId="8" builtinId="28" customBuiltin="1"/>
    <cellStyle name="Normal" xfId="0" builtinId="0"/>
    <cellStyle name="Normal 2" xfId="43" xr:uid="{E26CE7CE-74E3-4CF8-9FB5-FF9ED9F06438}"/>
    <cellStyle name="Normal 2 2" xfId="65" xr:uid="{B39E4B2D-8F95-40B1-8217-EFB7BD3852AE}"/>
    <cellStyle name="Normal 3" xfId="45" xr:uid="{E7DD53C7-64D8-4346-99DA-443E23278A1D}"/>
    <cellStyle name="Normal 3 2" xfId="67" xr:uid="{E5ED4B13-62A5-4F90-BDBF-CD70DEFA3C3E}"/>
    <cellStyle name="Notas" xfId="15" builtinId="10" customBuiltin="1"/>
    <cellStyle name="Notas 2" xfId="46" xr:uid="{A0023751-4CD5-4D33-B6F6-DC4A052887BF}"/>
    <cellStyle name="Porcentaje" xfId="42" builtinId="5"/>
    <cellStyle name="Porcentaje 2" xfId="44" xr:uid="{064307F6-3E72-4FDC-91E2-C9D664400C11}"/>
    <cellStyle name="Porcentaje 2 2" xfId="66" xr:uid="{3573F7B0-82B0-4433-B6C5-3E07EB8B17E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5">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co" refreshedDate="45133.95549537037" createdVersion="8" refreshedVersion="8" minRefreshableVersion="3" recordCount="661" xr:uid="{D34C7DC6-BD62-45E3-87D6-684BDEBC025C}">
  <cacheSource type="worksheet">
    <worksheetSource ref="A1:AC662" sheet="PM POR AUDITORÍA"/>
  </cacheSource>
  <cacheFields count="29">
    <cacheField name="Número acción" numFmtId="0">
      <sharedItems containsBlank="1" containsMixedTypes="1" containsNumber="1" containsInteger="1" minValue="1" maxValue="701"/>
    </cacheField>
    <cacheField name="Fuente" numFmtId="0">
      <sharedItems/>
    </cacheField>
    <cacheField name="Plan" numFmtId="0">
      <sharedItems count="61">
        <s v="A50 SISBEN IV"/>
        <s v="A51 TIQUETES"/>
        <s v="A46 29 FAB"/>
        <s v="A41 217009 Coldeportes"/>
        <s v="A48 197060 MEN"/>
        <s v="A59 ANH 216140"/>
        <s v="A57 CONTRATACIÓN DIRECTA"/>
        <s v="A52 INCUMPLIMIENTOS"/>
        <s v="A49 216169 PVGII"/>
        <s v="A55 ICBF Y FND"/>
        <s v="A56 CONTINGENCIAS"/>
        <s v="A40 USPEC"/>
        <s v="A35 13 Fábricas"/>
        <s v="A54 DPS3"/>
        <s v="A22 N-H-C"/>
        <s v="A20 AL"/>
        <s v="A58 DEPURACIÓN CGR"/>
        <s v="A53 DPS1"/>
        <s v="A31 Comunicaciones"/>
        <s v="A45 Fonsecon"/>
        <s v="A60 Cantidad obra"/>
        <s v="A61 Novedades Contractuales"/>
        <s v="A62 Control anticipos"/>
        <s v="A63 Auditoría nómina"/>
        <s v="A64 Liquidaciones"/>
        <s v="A65 219001 DNP"/>
        <s v="A66 Normatividad Amb y Social"/>
        <s v="A67 Controles Financieros"/>
        <s v="A68 Controles SARLAFT"/>
        <s v="A69 Servicios Administrativos"/>
        <s v="A70 Gestión Comercial"/>
        <s v="A71 Contratación TI"/>
        <s v="A72 Contratación GP OV"/>
        <s v="A73 Procesos Jur y Prov"/>
        <s v="A74 Comités Institucionales"/>
        <s v="A75 Efectividad SAR"/>
        <s v="A76 Proyectos INPEC"/>
        <s v="A79 Intradomiciliarias 2021"/>
        <s v="A80 Interventorías y consultorías 2020-2021"/>
        <s v="A77 Subsidios VIP y VIS"/>
        <s v="A78 Sistemas fotovoltaicos"/>
        <s v="A82 Aeródromos"/>
        <s v="A81 Pactos Territoriales"/>
        <s v="A83 SENA"/>
        <s v="A84 POZO ANH"/>
        <s v="A85 DEPURACIÓN CGR"/>
        <s v="A86 GESTIÓN ARCHIVO"/>
        <s v="A87 CASTIGO ACTIVOS"/>
        <s v="A88 USPEC CÚCUTA"/>
        <s v="A89 PROYECTO BESOTES"/>
        <s v="A90 INVIAS"/>
        <s v="A91 SÍSMICA ANH"/>
        <s v="A94 INTRADOMICILIARIAS 221005"/>
        <s v="A93 COLEGIOS SED"/>
        <s v="A92 EDUBAR"/>
        <s v="A95 SISTEMA ERP"/>
        <s v="A96 USPEC 2023"/>
        <s v="A97 PORTAFOLIOS"/>
        <s v="A98 LÍNEAS DE NEGOCIO"/>
        <s v="A99 INTERVENTORÍA FIDUAGRARIA 221014"/>
        <s v="A100 CONVENIOS DPS 2023"/>
      </sharedItems>
    </cacheField>
    <cacheField name="Descripción" numFmtId="0">
      <sharedItems longText="1"/>
    </cacheField>
    <cacheField name="Fecha reporte" numFmtId="0">
      <sharedItems containsNonDate="0" containsDate="1" containsString="0" containsBlank="1" minDate="2017-06-30T00:00:00" maxDate="2023-06-27T00:00:00"/>
    </cacheField>
    <cacheField name="Proceso" numFmtId="0">
      <sharedItems count="16">
        <s v="GERENCIA Y GESTIÓN DE PROYECTOS"/>
        <s v="GESTIÓN DEL RIESGO"/>
        <s v="GESTIÓN DE PROVEEDORES"/>
        <s v="GESTIÓN FINANCIERA"/>
        <s v="GESTIÓN ADMINISTRATIVA"/>
        <s v="GESTIÓN DE LAS TECNOLOGÍAS DE LA INFORMACIÓN"/>
        <s v="GESTIÓN DE LAS COMUNICACIONES"/>
        <s v="GESTIÓN JURÍDICA"/>
        <s v="GESTIÓN DEL TALENTO HUMANO"/>
        <s v="GESTIÓN COMERCIAL"/>
        <s v="DIRECCIONAMIENTO ESTRATÉGICO"/>
        <s v="ESTRUCTURACIÓN DE PROYECTOS"/>
        <s v="GESTIÓN DOCUMENTAL"/>
        <s v="GESTION DE PROVEEDORES"/>
        <s v="ESTRUCTURACION DE PROYECTOS"/>
        <s v="EVALUACIÓN DE PROYECTOS"/>
      </sharedItems>
    </cacheField>
    <cacheField name="Tipificación" numFmtId="0">
      <sharedItems containsBlank="1"/>
    </cacheField>
    <cacheField name="Tipo acción" numFmtId="0">
      <sharedItems containsBlank="1"/>
    </cacheField>
    <cacheField name="Verificador" numFmtId="0">
      <sharedItems/>
    </cacheField>
    <cacheField name="Responsable formular acción" numFmtId="0">
      <sharedItems count="70">
        <s v="wvela"/>
        <s v="aalvarez2"/>
        <s v="oalfonso"/>
        <s v="amarin"/>
        <s v="jmelo"/>
        <s v="mibanez"/>
        <s v="szarate"/>
        <s v="aruiz1"/>
        <s v="fariza"/>
        <s v="acastro3"/>
        <s v="fmorales2"/>
        <s v="bavila"/>
        <s v="lcardena"/>
        <s v="arojas3"/>
        <s v="jreyes3"/>
        <s v="dgonzal2"/>
        <s v="dleon"/>
        <s v="jamaya"/>
        <s v="roviedo"/>
        <s v="jarevalo"/>
        <s v="lmejia1"/>
        <s v="arodriguez"/>
        <s v="Sluna"/>
        <s v="jbermude"/>
        <s v="cmayorga"/>
        <s v="jtalero"/>
        <s v="eceron"/>
        <s v="muscateg"/>
        <s v="amontene"/>
        <s v="mpatino"/>
        <s v="dherrera"/>
        <s v="cumana"/>
        <s v="respitia"/>
        <s v="evallejo"/>
        <s v="scadena1"/>
        <s v="alombana"/>
        <s v="scastell"/>
        <s v="cbarrios1"/>
        <s v="cmontane"/>
        <s v="pparra"/>
        <s v="lbautist"/>
        <s v="pbuitrag"/>
        <s v="mpanquev"/>
        <s v="csalazar2"/>
        <s v="hceron"/>
        <s v="jbrieva"/>
        <s v="pgamboa"/>
        <s v="acardozo"/>
        <s v="mduarte1"/>
        <s v="eespitia"/>
        <s v="nobando"/>
        <s v="plondono"/>
        <s v="clopez4"/>
        <s v="evalenci"/>
        <s v="durquijo"/>
        <s v="mgonzal5"/>
        <s v="jbotero"/>
        <s v="dsuarez2"/>
        <s v="jzuleta"/>
        <s v="asalaman"/>
        <s v="DESARROLLO DE PROYECTOS 1"/>
        <s v="PLANEACION CONTRACTUAL"/>
        <s v="Gestión de Contabilidad"/>
        <s v="Gestión de Tesorería"/>
        <s v="Subgerencia de Desarrollo de Proyectos"/>
        <s v="Planeación y Gestión del Riesgo"/>
        <s v="SUBGERENCIA DE ESTRUCTURACION DE PROYECTOS"/>
        <s v="SUBGERENCIA FINANCIERA"/>
        <s v="SUBGERENCIA DE OPERACIONES"/>
        <s v="Grupo Desarrollo de Proyectos 2"/>
      </sharedItems>
    </cacheField>
    <cacheField name="Causas" numFmtId="0">
      <sharedItems longText="1"/>
    </cacheField>
    <cacheField name="Actividad" numFmtId="0">
      <sharedItems count="606" longText="1">
        <s v="Realizar el seguimiento a los desembolsos al interior de la Entidad con la áreas de apoyo involucradas presupuesto contabilidad y pagaduría para desembolsar los recursos en los plazos establecidos por la Entidad."/>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Orientar en la fase precontractual a los municipios para los nuevos convenios sobre el impacto en el recursos que tiene el no cumplimiento de la meta."/>
        <s v="Reforzar las actividades de seguimiento por parte de la supervisión hacia los municipios."/>
        <s v="Reforzar por parte de los supervisores las actividades de apoyo hacia el municipio para la elaboración de dichos informes."/>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se pueden liquidar de los 27 terminados y tipificar las causales de no liquidación."/>
        <s v="Determinar qué contratos de fábricas de los 27 terminados han presentado conciliación y con que pretensiones"/>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Gestionar la conciliación contrato de interventoría infraestructura 2013 ."/>
        <s v="Conciliar cifras con los 6 casos de los interventores para establecer de manera exacta los valores pendientes de pago por servicios ejecutados y así evitar reclamos y procesos por valores que no correspondan."/>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Crear y adoptar en el sistema Integral de Gestión de calidad el documento lista de chequeo novedades contractuales"/>
        <s v="Realizar una mesa de trabajo con los profesionales de la Subgerencia de operaciones para dar a conocer las situaciones presentadas y las recomendaciones generadas. con el fin de mitigar la probabilidad que se repitan los errores evidenciado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Envío de correos electronicos a los usuarios que presenten PQRD próximas a vencer o que hayan incumplido los términos."/>
        <s v="Socializar a los responsables los cambios realizados."/>
        <s v="Modificar el PAP301 Trámite de peticiones quejas reclamos y denuncias en Colocar punto de control de asiganción para revisión de todas las PQRD asignada al administrador."/>
        <s v="Adicionar el contrato No. 2018882 suscrito con QTECH S.A.S con el fin de adquirir nuevos equipos de escaner que pemitan atender las necesidades de unidad de correspondencia."/>
        <s v="Presentar a la junta directiva la solicitud de castigo"/>
        <s v="Evaluación y definición en el comité de seguimiento y castigo de activos del castigo de cartera para ser presentada y aprobada por la Junta Directiva"/>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spuesta por parte del área de Planeación Contractual a la Subgerencia de Desarrollo de Proyectos donde se acoge la solicitud realizada"/>
        <s v="Realizar por parte del abogado encargado de revisar las novedades contractuales consulta al profesional de incumplimientos sobre incumplimientos del contrato antes de legalizar la novedad"/>
        <s v="Realizar reporte de evento de riesgo de la observación No.6"/>
        <s v="Generar un documento formal con los ANS establecidos según conclusiones de las mesas de trabajo"/>
        <s v="Realizar mesas de trabajo con la subgerencia tecnica para la revisión de la necesidad y de los insumos que requiere el grupo de planeacion contractual para la elaboracion del documento correspondiente."/>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s v="Incluir en el correo electrónico de citación a la mesa de trabajo enviado por el Grupo de Planeación Contractual que el grupo solicitante deberá traer revisado los componentes técnicos y jurídicos necesarios para la revisión de la necesidad de estudio previo."/>
        <s v="Reportar el evento de riesgo de la observación No. 5"/>
        <s v="Revisar y ajustar el Procedimiento Solicitud y trámite de vacaciones PAP603 incluyendo la revisión y aprobación por parte de la Gerente del Área de Organización y Métodos."/>
        <s v="2. Realizar el ajuste y revisión del porcedimiento hasta la aprobación por parte del Gerente de Organización y Métodos."/>
        <s v="1.Realizar la solicitud de modificación al Procedimiento PAP 623 Trámite de Queja por Acoso Laboral."/>
        <s v="Estudiar la pertinencia de establecer un nuevo Reglamento para el CCL o por el contrario de continuar con el actual adoptándolo dentro del PAP 623 Trámite de Queja por Acoso Laboral."/>
        <s v="2. Aprobar por parte de la Alta Gerencia."/>
        <s v="2. Incluir en el Procedimiento PAP 623 Trámite de Queja por Acoso Laboral controles para garantizar la integridad de los documentos relacionados con el CCL cargados en el ORFEO."/>
        <s v="Incluir en el procedimiento PAP 623 Trámite de Queja por Acoso Laboral controles para propender por la oportunidad para realizar las reuniones ordinarias y las extraordinarias."/>
        <s v="2. Incluir en el Procedimiento PAP 623 Trámite de Queja por Acoso Laboral controles para que se presenten los informes anuales de la gestión del Comité de Convivencia Laboral a la alta dirección."/>
        <s v="Reportar eventos de riesgo por cada observacion en formato establecido a Planeación y gestión de riesgos"/>
        <s v="Generar y enviar a los usuarios piezas comunicacionales referentes al backup de usuario final"/>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Definir las actas de servicio ejecutadas así no estén firmadas que cuentan con los soportes de ejecución sin CDP y RP para gestionar el pago vía comité de conciliación 3 contratos - origen FONADE"/>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Gestionar con cada cliente cuyo convenio está vigente la devolución de los recursos 17 convenios para 10 contratos de fábricas"/>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Prorratear el valor de los costos fijos y otros que no están asociados a convenios entre los convenios beneficiarios por cada contrato de fábrica 3 contratos"/>
        <s v="Gestionar con cada cliente cuyo convenio está vigente la devolución de los recursos 31 convenios para 3 contratos de fábricas"/>
        <s v="Realizar la liquidación o cierre parcial de los contratos de fábricas que lo requieran con el fin de liberar recursos para la devolución a FONADE o pagos pendientes a contratistas 13 contratos"/>
        <s v="Reintegrar recursos de convenios vigentes con CDP a FONADE con sustento en la ejecución de las actas de servicio Manual de Presupuesto"/>
        <s v="Presentar para aprobación del Comité de Conciliación el esquema de distribución de costos fijos y otros entre Convenios vigentes"/>
        <s v="Gestionar con cada gerencia de convenio la devolución de los recursos para estos 3 contratos"/>
        <s v="Determinar la vigencia de los convenios y tipificarlos para establecer de cuáles se pueden recuperar recursos y qué valores de estos 3 conveni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Diseñar el formato de CONTROL DE DISPOSICIÓN FINAL DE ESCOMBROS Y SOBRANTES DE EXCAVACIONES"/>
        <s v="Incluir al sistema de gestion de calidad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Conciliar mensualmente a partir de julio de 2019 la información entregada por el Grupo de Presupuesto del 10 al 12 de cada mes y la información disponible del grupo de Tiquetes aclarando diferencias."/>
        <s v="Elaborar la conciliación acumulada por convenio del contrato para el periodo de agosto 2017 a junio 2019 de acuerdo con la información entregada por Presupuesto."/>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Presentar el informe de los recursos ejecutados no recuperados al cliente y a la gerencia general de ENTerritorio. definiendo acciones a seguir."/>
        <s v="Elaborar el informe de los recursos ejecutados no recuperados. identificando el valor real y los responsables."/>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ante el cliente el acta de liquidación para firmas"/>
        <s v="Radicar la carpeta con la documentacion necesaria para la liquidacion del convenio 217009 en el grupo de gestion postcontractual Formato FDI760"/>
        <s v="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Generar memorando al grupo que corresponda sobre estado del tramite del inicio de acción judicial FAP900 Estudio fáctico para el inicio de acción judicial"/>
        <s v="Dar alcance al FAP900 Estudio fáctico para el inicio de acción judicial radicado el 14 de marzo de 2019 al grupo de Gestión Postcontractual precisando la situación presentada sobre el concepto de viabilidad tecnica emitida por el ministerio de vivienda"/>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Falta de seguimiento del supervisor del contrato de interventoría al cumplimiento de los plazos establecidos para la entrega de los informes semanales."/>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Definir en el memorando de solicitud de estudios previos el tiempo máximo entre la finalización de una etapa y el inicio de la siguiente en los proyectos que cuentan con diferentes etapas para su desarrollo"/>
        <s v="Establecer y-o complementar la herramienta de seguimiento que permita generar las alertas en las etapas precontractual ejecución y liquidación."/>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Establecer como control al interior del convenio una lista de chequeo por cada contrato con los requisitos para pago citados en la cláusula correspondiente."/>
        <s v="Incluir en los expedientes Orfeo de pago del anticipo de los contratos 2172026 2172010 y 2172351 los documentos faltantes Aprobación por parte de la interventoría del cronograma de obra"/>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alizar reporte de evento de riesgo de la observación No.3"/>
        <s v="Ejecutar plan de trabajo generado según caso CIC registrado"/>
        <s v="Registrar un CIC en la herramienta de gestión Aranda para gestionar con el área de TI el ajuste en el sistema Gauss-costos- periodo 2017 del rubro de multas sanciones y litigios"/>
        <s v="Actualizar el Manual de Crisis manual de imagen corporativa y manual de comunicaciones."/>
        <s v="Elaborar propuesta borrador sobre las funciones del Equipo de Comunicaciones de ENTerritorio para ser incluido en el acto administrativo como Grupo de Trabajo"/>
        <s v="Elaborar el protocolo para la validación y publicación de información a través de Comunicados y Redes Sociales que cumplan los estándares técnicos mitigando así posibles impactos en la reputación por publicación de información imprecisa."/>
        <s v="Ejecutar 10 talleres o capacitaciones a Directivos sobre habilidades de comunicación y protocolo de Comunicaciones"/>
        <s v="Presentación de la propuesta a la Gerencia para su aprobación"/>
        <s v="Ajustar la propuesta teniendo en cuenta lo solicitado por la Gerencia General."/>
        <s v="Publicar el Manual de Comunicaciones"/>
        <s v="Ajustar y aprobar la documentación del Manual de Comunicaciones"/>
        <s v="&quot; Priorizar y tramitar las solicitudes de inicio de acción judicial enviadas por las áreas según hace varios meses radicados 20192700062373 20195400124693 20195000021143 y 20195400086273&quot;"/>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Reconstruir la información de inicio de acción judicial presentada en los contratos de la muestra."/>
        <s v="Elaborar y adoptar un proceso de asignación de procesos judiciales que incluya el inicio de acciones de incumplimiento."/>
        <s v="Formalización de los formatos en el Sistema de Gestión de Calidad."/>
        <s v="Determinar la viabilidad de simplificar la información contenida en los formatos Fap 900 y 901."/>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Realizar mesa de trabajo con el Grupo de Planeación y Gestión de riesgos y las areas de la entidad."/>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Verificar el estado de las contingencias radicadas en trámite de presunto incumplimiento o en reclamación por vía judicial FAP900 y FAP901"/>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los perfiles de los Gerentes y.o Supervisores de los convenios y contratos con el fin de garantizar que cumplan con los requisitos mínimos requeridos para el desarrollo de su actividad."/>
        <s v="Elaborar las matrices de riesgos por cada uno de los proyectos para su identificación asignación y seguimiento y trasladar el resultado de las mismas al negocio Plazos presupuesto Diseños ubicación geográfica entre otros."/>
        <s v="Elaborar las matrices de riesgos por cada uno de los proyectos para su identificación asignación y seguimiento y trasladar el resultado de las mismas al negocio validando la afectación en plazo presupuesto diseños ubicación geográfica entre otros criteri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Actualizar el perfil de riesgo"/>
        <s v="Realizar sensibilización para toda la Subgerencia de Desarrollo de Proyectos sobre la responsabilidad de la supervisión en el tramite de los pagos aprobados por la interventoria Lecciones aprendidas"/>
        <s v="Realizar seguimiento quincenal del avance en el cargue de información en el aplicativo FOCUS."/>
        <s v="Incluir como requisito para el desembolso de los Gerentes de Convenio un por ciento de cumplimiento frente al cargue de información en FOCUS de acuerdo a los reportes de la Subgerencia."/>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Socializar con los grupos de la Subgerencia de Desarrollo de Proyectos la implementación del format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
        <s v="Verificar la aplicación del formato FMI088 Planilla de gestión integral de residuos de construcción y demolicion -RCD en los proyectos que se encuentran en ejecución."/>
        <s v="Solicitar la modificación y publicación del formato FMI088 Planilla de gestión integral de residuos de construcción y demolicion -RCD para incluir la vigencia de la licencia de la escombrera."/>
        <s v="Solicitar mediante memorando al grupo de Planeación contractual se incluya dentro del costeo de los proyectos los gastos en los que se debe incurrir por ensayos de laboratorio segun aplique en la Norma NSR10 o demas normativa vigente."/>
        <s v="Comunicar a las gerencias de grupos gerencias de convenio y los supervisores se tenga en cuenta dentro del costeo de los proyectos toda la normatividad aplicable en cuanto a concretos aceros redes eléctricas y redes hidrosanitarias de acuerdo a la tipologia del proyecto."/>
        <s v="Realizar mesa de trabajo virtual o presencial con los profesionales PGIO o supervisor técnico para reiterar los requisitos e insumos que las interventorías deben presentar en sus informes."/>
        <s v="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
        <s v="Realizar mesa de trabajo con gerentes de convenio y el grupo de planeación contractual donde se analice y se definan lineamientos para la estrcturación de los APU e Items no previstos INP."/>
        <s v="Realizar sensibilizacion a gerentes de convenio y supervisores sobre los lineamientos definidos en la mesa de trabajo realizada con planeación contractual sobre la estrcturación de los APU e Items no previstos INP."/>
        <s v="Iniciar proceso de afectación de garantías por presunto incumplimiento del contrato 2172437."/>
        <s v="Revisar por parte de supervisor en cada acta parcial de obra los 3 items de mayor presupuesto y dejar el soporte correspondiente donde se evidencie el cumplimiento del APU contractual."/>
        <s v="Iniciar proceso de incumplimiento en contra de la interventoria contrato 2180874."/>
        <s v="Presentar por parte del contratista de obra No. 2172264 del proyecto pista de Atletismo respuesta a la solicitud realizada por Enterritorio con el respectivo plan de trabajo."/>
        <s v="Requerir mediante oficio al contratista de obra No. 2172264 del proyecto pista de Atletismo subsanar las deficiencias de calidad evidenciadas en el marco de la auditoria."/>
        <s v="Requerir al contratista de obra del contrato 2172417 para que realice los items pendientes por ejcutar que corresponde a la instalación del gramoquin de concreto y la instalacion de la acometida y tensión por parte del operador electrico y tramite de la certificación RETIE."/>
        <s v="Realizar la entrega del proyecto a la comunidad cliente y entidad territorial a traves de auditoria visible de entrega una vez se cumpla todos los requisitos pendientes."/>
        <s v="Presentar por parte del contratista de obra No. 218116 del proyecto CIC Pereira el Acta de entrega por parte de ENTerritorio y recibo de bienes y/o servicios a satisfacción por parte del cliente."/>
        <s v="Requerir mediante oficio al contratista de obra No. 2181116 del proyecto CIC Pereira subsanar las deficiencias de calidad evidenciadas en el marco de la auditoria."/>
        <s v="Comunicar a las gerencias de grupos gerencias de convenio y los supervisores la obligatoriedad de analizar la información suministrada por la interventoria para que los insumos y profesiona es requeridos en los costos indirectos no esten incluidos en los costos directos."/>
        <s v="Incluir en la lista de Chequo Revisión documentos estudios previos -FDI765 la validación con el área solicitante que los insumos y profesionales requeridos para el cálculo de los costos Indirectos no esten incluidos en los costos Directos"/>
        <s v="Incluir en el formato de asistencia de mesa de trabajo FAP300 la validacion con el área solicitante que los insumos y profesionales requeridos para el cálculo de los costos Indirectos no esten incluidos en los costos Directos"/>
        <s v="Elaborar y ejecutar un plan de choque para publicar los documentos precontractuales y novedades de los 40 contratos de funcionamiento que no se encuentran publicados en el SECOP de conformidad con la observación 1 del informe de auditoría."/>
        <s v="Ejecutar plan de choque para publicar los documentos precontractuales y novedades de los 40 contratos de funcionamiento"/>
        <s v="Elaborar y adoptar lista de chequeo de los documentos que se deben publicar en SECOP I y SECOP II en sus diferentes etapas de conformidad con la normatividad vigente"/>
        <s v="Sensibilizar a los colabores de la Subgerencia de Operaciones que realizan actividades de legalización de contratos sobre los documentos que se deben publicar en el SECOP I y II"/>
        <s v="Elaborar y ejecutar un plan de choque para publicar los documentos precontractuales y novedades de los 84 contratos derivados que no se encuentran publicados en el SECOP de conformidad con la observación 2 del informe de auditoría."/>
        <s v="Ejecutar el plan de choque para publicar los documentos precontractuales y novedades de los 84 contratos derivados"/>
        <s v="Elaborar Circular interna que contenga los lineamientos para la publicación de los documentos de novedades contractuales en el SECOP I"/>
        <s v="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por medio de memorando a la oficina asesora jurídica. el inicio o estado de los procesos judiciales tendientes a recuperar los recursos sin amortizar para los contratos relacionados en la observación."/>
        <s v="Informar y-o solicitar el ajuste de estos anticipos a contabilidad y presupuesto. Con base en el resultado de la actividad anterior."/>
        <s v="Solicitar el ajuste y publicación del formato FMI017 Informe Semanal de Interventoria donde se incluya dentro del avance financiero la información correspondiente al anticipo pagado. valor amortizado. saldo por amortizar y estado del anticipo."/>
        <s v="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
        <s v="Solicitar a las interventorias remitan los soportes correspondientes al informe de inversion y buen manejo del anticipo de los proyectos que se encuentren vigentes incluyendo los proyectos en ejecución auditados Solicitud para 8 proyectos."/>
        <s v="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
        <s v="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
        <s v="Parametrizar el nuevo sistema de liquidación de nómina de acuerdo con los preceptos enunciados para automatizar la liquidación de prima de vacaciones."/>
        <s v="Elaborar un instructivo dentro del proceso de gestión de talento humano para el trámite del reconocimiento económico de las incpacidades por parte de las EPS generando controles asociado al proceso de gestión y pago de nómina"/>
        <s v="Diseño de estrategia jurídica ante las EPS para el reconocimiento económico de las incapacides pendientes."/>
        <s v="Parametrizar liquidación de la prima de servicios en el nuevo aplicativo de nómina"/>
        <s v="Aplicar ajustes correctivos del caso de acuerdo con el analisis jurídico laboral"/>
        <s v="Elaborar instructivo de liquidación de nómina que determine los criterios de aplicación de la norma en los casos en los que la misma no establezca especificamente formulas de aplicación"/>
        <s v="Parametrizar liquidación de cesantías en aplicativo de nómina"/>
        <s v="Adelantar la gestión del pago del saldo pendiente con base en los valores liquidados en el acto administrativo emitido para la extrabajadora"/>
        <s v="Parametrizar liquidación de bonificación de servicios en aplicativo de nómina"/>
        <s v="Ajuste del procedimiento de comisión de servicios PAP621 y modificación de controles"/>
        <s v="Parametrizar el nuevo sistema de liquidación de nómina de acuerdo con los preceptos enunciados para automatizar la liquidación prestaciones sociales cuando se presenta cambio de vigencias"/>
        <s v="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
        <s v="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
        <s v="Presentar ficha de avances yo reportes de seguimiento de las liquidaciones de los convenios yo contratos interadmisnitrativos para el control del vencimiento de plazos para liquidar."/>
        <s v="Implementar la herramienta de seguimiento creada por la Subgerencia de Desarrollo de proyectos para el seguimiento a las liquidaciones de convenios ejecutados por ésta."/>
        <s v="Solicitar mediante memorando a los grupo de presupuesto y contabilidad la liberacion de los recursos comprometidos como impuesto de timbre en marco del contrato derivado No. 2071448."/>
        <s v="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
        <s v="Poner en conocimiento a los supervisores y gerentes de conveniosel procedimiento de liquidación para contratos yo convenios suscritos para la entidad en el marco en las líneas de negocios y su contratación derivada"/>
        <s v="Elaborar matriz para reconomiento del estado de liquidación de los contratos de cooperación empresarial del Fondo Empreder que se encuentran en proceso de liquidación."/>
        <s v="Presentar un informe sobre el avance del seguimiento a las liquidaciones de los contratos derivados del Fondo Emprender"/>
        <s v="Solicitar mediante memorando a la subgerencia de proyectos la aclaracion del acta de cierre"/>
        <s v="Realizar por parte de la gerencia la aclaracion al acta de cierre"/>
        <s v="Transferir y publicarel documento de aclaracion en el sistema de contratacion"/>
        <s v="Establecer Plan de trabajo con las areas que intervienen en el proceso de cierre del contrato"/>
        <s v="De acuerdo con el diagóstico tramitar las actas de cierre de los convenios que no se encuentren inmersas en trámites judiciales"/>
        <s v="Elaborar el diagnóstico de los convenios que cuentan con saldos por liberar y que se encuentran en término para liquidar vencidos o liquidados con obligaciones poscontractuales relacionadas con la liberación de saldos y devolución de recursos o reintegro de estos."/>
        <s v="Realizar los ajustes correspondientes en los Acuerdos de Servicios implementados con el cliente incluyendo la justificación y necesidad de cargue en SECOP II como una obligación del contratista para el avance en el proceso de pago."/>
        <s v="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
        <s v="Diseñar e implementar campaña de divulgación a los contratistas del C.I. 219001 sobre la importancia del cargue del desembolso en SECOP II para garantizar el cumplimiento de los tiempos como plazo para el pago .3 a 5 días."/>
        <s v="Realizar socialización de los requisitos PGIO Ambiental SST Calidad Social al personal del contrato interadministrativo No. 216144 personal Actual y futuras contrataciones"/>
        <s v="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
        <s v="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
        <s v="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
        <s v="Incluir en la lista de requisitos PGIO para nuevos contratos de obra e interventoria los perfiles del personal responsable del PGIO durante la ejecucion de los contratos del contrato interadministrativo No. 216144."/>
        <s v="Actualizar quincenalmente las fichas de seguimiento de proyectos y generar reporte de alertas sobre posibles incumplimientos en los proyectos._x000a__x000a_"/>
        <s v="Iniciar tramite de afectación de garantias del contrato 2172030."/>
        <s v="Realizar socialización del manual y la guia de supervisión e interventoria con los ajustados realizados a los gerentes de convenio y supervisores de los grupos de la Subgerencia de Desarrollo de proyectos."/>
        <s v="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
        <s v="Realizar comités técnicos, operativos o de seguimiento con el cliente donde se revisen por proyecto los diferentes permisos que se requieran y los riesgos identificados en cada uno._x000a_Unidad de medida: Acta de Comité técnico, operativo o de seguimiento"/>
        <s v="Remitir comunicación a la Uspec solicitando aumentar la frecuencia de los monitoreos a la calidad del agua servida con el fin de verificar que los vertimientos esten dentro de los parametros permitidos independiente de la tenencia o no del permiso."/>
        <s v="Remitir comunicación a la Uspec reiterando la necesidad de disponer del permiso de vertimientos dicha comunicación contará con el visto bueno de la oficina Asesora juridica."/>
        <s v="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
        <s v="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
        <s v="Presentar el  Documento de Planeación, Componente 1 – Caracterización de la Necesidad F-PR-26 y el  Formato Documento de Condiciones Adicionales_x000a_F-PR-27 segun aplique para el trámite de un contrato nuevo y una novedad contractual._x000a_Unidad de Medida: Formatos F-PR-26 y el F-PR-27."/>
        <s v="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
        <s v="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
        <s v="Actualización del perfil de riesgo del proceso de la Gestión Financiera"/>
        <s v="Mesa de Trabajo con la Subgerencia de Desarrollo de Proyectos Grupo de Pagaduría Grupo de Contabilidad y el Grupo de Planeación y Gestión de Riesgos"/>
        <s v="Se adelantara el reporte de eventos de riesgos pendientes al Grupo de Planeación y Gestión de Riesgos referente al RGTIN10 RGFIN30 RGFIN34 y RGFIN37"/>
        <s v="Ajuste aplicativo seguimiento desembolsos a través del ORFEO"/>
        <s v="Actualización al procedimiento para pagos de desembolsos de contratos derivados y contratos interadministrativos de funcionamiento PAP253"/>
        <s v="Actualizar la matriz de riesgos y controles SARLAFT por factores de riesgo con la participación de los ejecutores de los controles acorde con la metodología definida por la entidad."/>
        <s v="Socializar la matriz de riesgos a la organización."/>
        <s v="Identificar los servidores públicos que tienen la información desactualizada y requerir al Grupo de Talento Humano su actualización."/>
        <s v="Actualizar la información de los servidores públicos según requerimiento del Oficial de Cumplimiento"/>
        <s v="Realizar una mesa de trabajo con el Grupo de Talento Humano y el Grupo de Tecnologías de la Información para definir un control automático que permita alertar sobre la desactualización de los datos de los servidores públicos."/>
        <s v="Actualizar la matriz de riesgo considerando para el efecto la aplicación de la metodología de valoración de los controles."/>
        <s v="Definir un criterio de consistencia de la información en donde incluya una referencia al patrimonio negativo"/>
        <s v="Capacitar a verificadores sobre las posibles señales de alerta a revisar en el proceso de verificación del Formato FAP801."/>
        <s v="Diseñar e implementar una señal de alerta que incluya el análisis integral de la información financiera."/>
        <s v="Presentar para aprobación ante el Comité de Gestión y Desempeño."/>
        <s v="Elaborar las TRD de ENTerritorio"/>
        <s v="Contratación de una firma de servicios especializados para el fortalecimiento del proceso de Gestión Documental"/>
        <s v="Emisión Acto Administrativo de Aprobación del Instrumento por parte del Representante Legal de la Entidad."/>
        <s v="Radicar para Evaluación y convalidación ante el Archivo General de la Nación - AGN las TRD diseñadas."/>
        <s v="Forlatecer el seguimiento y control de las obligaciones especificas de los contratos bajo supervisión del Grupo de Servicios Administrativos incluyendo en el informe mensual de apoyo a la supervision el componente de verificación al cumplimiento de las mismas."/>
        <s v="Solicitar al Grupo de Talento Humano la inclusión de cursos o talleres en materia en la elaboración de contenidos técnicos para estudios previos."/>
        <s v="Capacitación yo sensibilización en materia de elaboración de contenidos técnicos para estudios previos requeridos por el grupo de servicios administrativos."/>
        <s v="Capacitacion yo sensibilización en materia de elaboracion de contenidos tecnicos para estudios previos requeridos por el grupo de servicios administrativos"/>
        <s v="Ajustar y publicar la Resolución de Funciones correspondientes al Grupo de Gestión Comercial"/>
        <s v="Actualizar y publicar la caracterización CMI500 Gestión comercial"/>
        <s v="Actualizar y formalizar el perfil de riesgos del proceso de Gestión Comercial identificando y valorando los controles con los responsables de su aplicación."/>
        <s v="Gestionar los soportes correspondientes a cada una de las obligaciones de los contratos relacionados en el hallazgo."/>
        <s v="Elaborar el cuadro de control para el seguimiento de los contratos de TI"/>
        <s v="Elaborar el cuadro de control parael seguimiento de los contratos de TI"/>
        <s v="Diligenciamiento del Formato F-GG-18 - Acta de aprobación de personal para la para los contratos relacionados en el hallazgo."/>
        <s v="Envíar la propuesta de la clausula confidencialidad para los documentos que aplique en el procesos de contración al grupo de Procesos de Selección."/>
        <s v="Incluir en los Anexos a los Términos y condiciones estandarizados en el clausulado adicional al contrato la cláusula contractual para que en todos los contratos se estipule la obligación del contratista en salvaguardar la seguridad de la información."/>
        <s v="Remitir mensualmente un oficio al director de la USPEC reiterando el cumplimiento del pago de acuerdo con lo establecido contractualmente en la Cláusula Sexta - Forma de Pago del CI 216144."/>
        <s v="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
        <s v="Presentar un informe técnico en el que se consignen las actividades ejecutadas para subsanar las deficiencias identificadas en el informe de patología una vez estas se hayan terminado y recibido por parte del interventor y de la supervisión de ENTerritorio."/>
        <s v="Presentar un informe técnico en el que se consignen las activiades para subsanar las deficiencias identificadas en el informe de patología una vez estas se hayan terminado y recibido por parte del interventor y de la supervisión de ENTerritorio."/>
        <s v="Elaborar una vez se legalice el contrato de los gerentes de convenio del grupo de Desarrollo de Proyectos 2 el memorando de designación."/>
        <s v="Realizar la designación de Doris Patricia León como gerente de los convenios 211041 212017 y 212080."/>
        <s v="Oficiar a la Agencia de Defensa Jurídica del Estado solicitando el ajuste de los procesos duplicados en el reporte EKogui."/>
        <s v="Realizar seguimiento al cierre de las solicitudes presentadas al soporte eKogui de la Agencia Nacional de Defensa Jurídica del Estado por los procesos duplicados"/>
        <s v="Informar a la Grupo de Contabilidad y registrar la provisión relacionada con las inconsistencias donde se identifiquen procesos que deben tener provisión."/>
        <s v="Adoptar un control mensual de verificación frente a la calidad de la información y la actualización de la probabilidad de pérdida y de las provisiones por parte del apoderado en los procesos jurídicos a cargo"/>
        <s v="Establecer la programación de comités vía circular y especificar en que casos no se citará sesiones"/>
        <s v="Planificar y fijar fechas de agendamiento de comités periódicos (sesiones ordinarias) con el propósito de facilitar la coordinación o separación de agendas de sus miembros"/>
        <s v="Realizar registro en acta de cada sesión del seguimiento al avance y hasta el cierre o cumplimiento de los compromisos registrados en el formato de acta de reunión interna, que recoja lo establecido o estipulado en sesiones previas"/>
        <s v="Modificar y actualizar, según las normas vigentes aplicables, la reglamentación del Comité de Gerencia (Acuerdo de reglamento del comité)."/>
        <s v="LA ACCIÓN NO HA SIDO FORMULADA EN EL GRC"/>
        <s v="Desarrollar mesas de trabajo con la Subgerencia Financiera con el fin de analizar la implementación de un sistema de costeo para controles y planes de tratamiento."/>
        <s v="Realizar revisión y análisis de grado de ejecución de Controles por proceso."/>
        <s v="Efectuar recomendaciones para la automatización de controles en los procesos."/>
        <s v="Capacitación y socialización de los reportes de Eventos Express."/>
        <s v="Revisar la posibildad de la creación del formulario de Reporte de evento Express en intranet para todos los colaboradores."/>
        <s v="Crear formulario Express de reportes de eventos de RO (FORMS Share point) con los campos mínimos requeridos para el reportante, los campos adicionales deben ser diligenciados por Gestores de Riesgos y gestionados por la URO."/>
        <s v="Actualizar los perfiles de riesgos de los proyectos trimestralmente con base en la información entregada por la Subgerencia de Desarrollo de Proyectos y Estructuración de Proyectos referente a las variaciones en los perfiles de riesgos vigentes."/>
        <s v="Realizar revisión y análisis de grado de ejecución de Controles por proceso"/>
        <s v="Crear formulario Express de reportes de eventos de RO (FORMS Share point) con los campos mínimos requeridos para el reportante, los campos adicionales deben ser diligenciados por Gestores de Riesgos y gestionados por la URO para el SARFC."/>
        <s v="Desarrollar mesas de trabajo con la Subgerencia Financiera con el fin de analizar la implementación de un sistema de costeo para controles y planes de tratamiento para el Riesgo de Fraude y Corrupción."/>
        <s v="Desarrollar mesas de trabajo con la Subgerencia Financiera con el fin de analizar la implementación de un sistema de costeo para controles y planes de tratamiento para el SARSICN"/>
        <s v="Efectuar Capacitaciones con el fin de socializar el procedimiento de gestión de incidentes de SI, el cual contiene las actividades relacionadas con el reporte de eventos para el Plan de Contiuidad del Negocio y Seguridad de la Información."/>
        <s v="Crear formulario Express de reportes de eventos de RO (FORMS Share point) con los campos mínimos requeridos para el reportante, los campos adicionales deben ser diligenciados por Gestores de Riesgos y gestionados por la URO para el SARC."/>
        <s v="Implementar las metodologías según el análisis de aplicabilidad anterior."/>
        <s v="Realizar revisión y análisis de grado de ejecución de Controles para el proceso de Gestión del Riesgo."/>
        <s v="Efectuar análisis para la aplicabilidad de nuevas metodologías según lo definido como Técnica que podría aplicar, de acuerdo con el instrumento DIER-7 para el SARL."/>
        <s v="Plan de Acción de Controles A. Realizar revisión y análisis de grado de ejecución de Controles para el proceso de Gestión del Riesgo."/>
        <s v="Plan de Acción Analisis de Aplicabilidad Nuevas Metodologías Efectuar análisis para la aplicabilidad de nuevas metodologías según lo definido como Técnica que podría aplicar, de acuerdo con el instrumento DIER-7. para el SARM."/>
        <s v="Efectuar estudio de mercado sobre aplicaciones especializadas para la automatización de operaciones inusuales derivadas de la segmentación."/>
        <s v="Analisis de costos controles. Llevar a cabo una sesión con la Subgerencia Financiera en donde se analice la viabilidad de elaborar un sistema de costos asociados a la adquisición e implementación de controles automáticos."/>
        <s v="Plan de automatización de Reporte de Operaciones Inusuales - Requerir al proyecto ERP el estudio sobre la posibilidad de implementar señales de alerta automáticas sobre los datos disponibles en el ERP. ."/>
        <s v="a. Realizar un diagnóstico del listado de controles en el cual se detalle la viabilidad de la automatización de los que actualmente se encuentran categorizados en Manual-visual o Semiautomatico b. Según los resultados del diagnóstico realizar la solicitud al al responsable del control o gestionar ante TI la automatización de los propios."/>
        <s v="Evaluar la situación presentada y determinar si es o no procedente el trámite de incumplimiento al contrato de consultoría"/>
        <s v="Remitir al grupo de Planeación contractual mediante memorando la trazabilidad de lo sucedido en el contrato 2200603 y una recomendación para que se tenga en cuenta herramientas tecnológicas para verificar las áreas de los proyectos nuevos que se tramiten"/>
        <s v="Realizar los trámites de novedad contractual de redución de alcance y prorroga."/>
        <s v="Remitir el informe suministrado por la interventoría en donde se evidencie el control del factor multiplicador, incluyendo los costos asociados como pago da salario, seguridad social, costos indirectos por cada uno de los profesionales que hacen parte de los HITOS contractuales "/>
        <s v="Evaluar la situación presentada y determinar si es o no procedente el trámite de incumplimiento para el contratista."/>
        <s v="Entrega F-GG-33 acta de mayores y menores cantidades e ítems no previstos para el contrato de obra 2181135"/>
        <s v="Realizar un acta de socialización (suscrita por interventoría, contratista de obra y propietario del lote privado), mediante la cual se aclarará que el alcance a intervenir para la estabilización del talud no sera objeto de intervención sobre el lote privado."/>
        <s v="Realizar reunion entre contratista, interventor y supervisor en la que quede registrado en un acta:_x000a_El detalle del NP060 epecificamente menciaonando el sitio de disposición de escombros aprobado por la autoridad ambiental y anexando soportes_x000a_El detalle del NP047 ampliar la descripción del alcance del ítem, especificando el calibre de la lámina de acero y aclarar la actividad del trasiego de escombros._x000a_Del NP051 ampliar el detalle de cada una de las variables de equipo, materiales y mano de obra._x000a_"/>
        <s v="Requerir a las interventorias  contratos 2190875 y 2180866 mediante oficio realizando un llamado de atención con el fin de disponer de la  totalidad de la documentación requerida en el sitio de obra segun lo establecido en el manual de supervisión e intervetoria._x000a__x000a_"/>
        <s v="Contrato No. 2180866: Requerir  a las interventorías incluir un anexo al informe semanal con el registro fotográfico que evidencie la impresión física en la  obra de los documentos y toda la información requerida para el seguimiento en tiempo real "/>
        <s v="Enviar mediante oficio al contratista de interventoria recordardo que los formatos del programa intradomiciliaras solo podran ser suscritos por el propietario o poseedor de la vivienda"/>
        <s v="Solicitar mediante oficio al cliente (Ministerio de Vivienda, Cuidad y Territorio) pronunciamiento frente a la viabilidad de suscripcion de los formatos PCI por parte del conyuge y hasta el segundo grado de consanguinidad."/>
        <s v="Seguimiento por parte de la supervision del contrato en los comites tecnicos y/o de seguimiento a los PQRS radicados y las respuestas de los mismos"/>
        <s v="Enviar oficio al contratista de interventoria recordardo los tiempos de respuestas que se tienen establecidos para las PQRS interpuestas producto del proyecto."/>
        <s v="Enviar mediante oficio al contratista de interventoria recordando que los formatos del programa de conexiones intradomiciliaras solo podran ser suscritos por el personal aprobado y contratado."/>
        <s v="Implementar el FORMATO PCI011 Ajuste al Diagnostico inicial programa de conexiones intradomiciliarias ajustado, en los proyectos derivados del programa de conexiones intradomiciliarias. (Cuando Estos apliquen)"/>
        <s v="Socializar mediante correo electronico, oficio externo y/o mesa de trabajo el FORMATO PCI011 Ajuste al Diagnostico inicial programa de conexiones intradomiciliarias ajustado con los contratistas interventoria y supervision del proyecto."/>
        <s v="Modificar el FORMATO PCI011 Ajuste al Diagnostico inicial programa de conexiones intradomiciliarias, donde se estandarizaran las razones tecnicas que sustentan las modificacion del presupuesto inicial y se incluira la informacion comparativa de las cantidades iniciales frente a las cantidades actualizadas."/>
        <s v="Elaborar y publicar un procedimiento para la aprobación de las garantías, que permita realizar previa aprobación en SECOP II la validación,  garantizando el cumplimiento de los requisitos establecidos en el esquema de garantías."/>
        <s v="Socializar el procedimiento para la aprobación de las garantías, que permita realizar previa aprobación en SECOP II la validación,  garantizando el cumplimiento de los requisitos establecidos en el esquema de garantías. "/>
        <s v="Solicitar  a los contratista de interventoría realizar la ampliación de la vigencia del amparo de calidad del servicio, cumplimiento y salarios para los contratos relacionados en la observación."/>
        <s v="Socializar con los supervisores las observaciones presentadas en la auditoria y estableder lineamientos claros para revisar y aprobar hojas de vida de interventorias y de contratista de obra."/>
        <s v=" Incluir junto con la aprobación de hojas de vida una lista de verificación de requisitos establecidos en el documento de caracterizaciónrización ( lestudios previos) y el términos y condiciones (Reglas de participación)"/>
        <s v="Sensibilizar a los profesionales Técnicos del Grupo de Planeación contractual en el manejo de la herramienta del factor multiplicador con la que se realizan  los costeos para obras, interventorías y consultoríoas"/>
        <s v="Desarrollar  con el Grupo de Planeación Contractual un instructivo para el buen uso de la herramienta del factor multuplicador con la que se realizan los costeos para obras, interventorias y consultorías"/>
        <s v="Socializar con el Grupo de Planeación Contractual el instructivo para el buen uso de la herramienta del factor multuplicador con la que se realizan los costeos para obras, interventorias y consultorías"/>
        <s v="Solicitar  a  la interventoria plan de contingencia que de respuesta a las observaciones identificadas en la auditoria que contenga como minimo actividades y plazos para la entrega de la información y en caso de presentarse incumplimientos en la entrega de la información se iniciara el proceso de incumplimiento al que haya lugar."/>
        <s v="Remitir comunicación donde se socialice a interventoria los procedimientos sancionatorios de Enterritorio."/>
        <s v="Reiterar a las interventorías y contratistas de obra la obligatoriedad de la firma de los planos en fase de apropiación por parte de los participantes de este proceso."/>
        <s v="Remitir a las interventorias que presenten demora en la entrega de los informes PGIO  o informes mensuales  mediante oficio llamado de atencion la entrega de informes pendientes, y se dara con una fecha perentoria.                                                                   "/>
        <s v="Incluir en el Manual de Supervisión e interventoria MMI-02 los requermientos preliminares del plan de Gestión Integral PGI junto con sus requisitos."/>
        <s v="Exponer el tema en mesa de trabajo con los grupos correspondiente (Servicios Administrativos y Talento Humano) con el fin de establecer compromisos para la incluisión del plan de gestión integral de obra dentro del sistema integrado de Gestión de Enterritorio"/>
        <s v="Actualizar certificado de mejoras y reparaciones locativas - SFVISA acorde con la situación actual del contrato y aprobar por parte de FONVIVIENDA"/>
        <s v="Socializar formato actualizado al equipo de supervisión"/>
        <s v="Revisar de certificados expedidos por los supervisores, previa liberación y envío a los oferentes para trámite de legalización."/>
        <s v="Revisar los informes, previa publicación en GEOTEC"/>
        <s v="Revisar certificados expedidos por los supervisores, previa liberación y envío a los oferentes para trámite de legalización"/>
        <s v="Solicitar al consultor si dicho requisito aplicaba para el proyecto y la justificación que sustente el porque no se adelantó el trámite mencionado ante el Ministerio del Interior."/>
        <s v="Realizar el balance de los usuarios cargados cumpliendo los parámetros establecidos para pago de los usuarios al consultor y realizar los ajustes correspondientes en las facturas tal y como se viene realizando. Requerimiento a las consultorías para ajuste de la información"/>
        <s v="Implementar el mecanismo de seguimiento al cumplimiento contractual para la entrega de los productos y obligaciones que se deriven de las diferentes etapas de la estructuración de proyectos en términos de oportunidad para aplicación por parte de la supervisión, que sirva para mejorar la efectividad de la aplicación del control CTRESPR001, como mecanismo transitorio a la implementación del HUB de Proyectos."/>
        <s v="Capacitar al grupo de Gerentes y Supervisores de la Subgerencia al Manual de Supervisión e Interventoría de ENTerritorio en las funciones y obligaciones."/>
        <s v="Diseñar y adoptar un instrumento de seguimiento al cumplimiento de las obligaciones contractuales de las interventorías y/o consultorías"/>
        <s v="Recopilar los soportes de la aceptación del cliente del cambio de las capacitaciones presenciales a virtuales en cinco municipios."/>
        <s v="Suscribir el acta de liquidación del Contrato 2020628"/>
        <s v="Remitir el acta de liquidación del contrato 2020628 al area de presupuesto para efectuar la liberación de los recursos al fondo de contingencias."/>
        <s v="Capacitar al grupo de Gerentes y Supervisores de la Subgerencua al Manual de Supervisión e Interventoría de ENTerritorio en las funciones y obligaciones."/>
        <s v="Incluir en las actualizaciones del procedimiento P-FI-02 REGISTRO CONTABLE, TRASLADO Y APROBACIÓN DE APORTES DE RENDIMIENTOS FINANCIEROS DE CONVENIOS O CONTRATOS INTERADMINISTRATIVOS, la fecha máxima en la cual el Grupo de Contabilidad entregará al Grupo de Gestión de Pagaduría la plantilla de memorando F-DO-03 a través de corre electrónico con la información de los rendimientos financieros con destino a la Dirección del Tesoro Nacional."/>
        <s v="Realizar un requerimiento formal a las Entidades Ejecutoras del cumplimiento del Decreto n°1853 de 2015 y solicitud de los soportes respectivos, dentro de los diez (10) primeros días del mes."/>
        <s v="Realizar un requerimiento formal a la entidad ejecutora, adjuntando como prueba del incumplimiento los correos electrónicos remitidos a manera de solicitud inicial."/>
        <s v="Realizar un requerimiento formal a las Entidades Ejecutoras del cumplimiento de lo establecido en el Contrato Especifico, y la solicitud de los soportes de ajuste, dentro de los diez (10) primeros días del mes."/>
        <s v="Solicitar a las entidades ejecutoras la completitud de los informes mensuales los primeros tres (3) días hábiles del mes."/>
        <s v="De manera respetuosa se informa que, no se evidencia que exista un marco legal o contractual, mediante el cual ENTerritorio pueda acoger e implementar las acciones relacionadas con las causas identificadas por el equipo auditor, por lo anterior no se podrán implementar, con base en los siguientes argumentos jurídicos y financieros: 1. Alcance del Seguimiento Financiero del FRPT; 2. El Alcance Financiero del FRPT para el DNP. Por lo anterior la justificación respectiva fue enviada y evaluada por la Asesoría de Control Interno, producto de esto, se realizará el cargue del acta respectiva de la no formulación de la acción."/>
        <s v="Incluir dentro de los riesgos del proceso, en los procesos contractuales adelantados por lotes, el riesgo de adjudicación de lotes adicionales a los previstos. En los documentos de planeación y/o términos y condiciones sin que se constituyan las excepciones para adjudicación de más de un lote o grupo por proponente. "/>
        <s v="Socializar con el equipo de procesos de selección la inclusión de un acápite en el documento de informe de recomendación de adjudicación, que trate sobre: &quot;tipo de adjudicación - procesos por lote&quot; donde se consigne si existe una restricción para la adjudicación de más de un lote por proponente."/>
        <s v="Corregir la ubicacion en el documento de diagnostico del proyecto con codigo 9122 - sede Centro de Atencion Sector Agropecuario (Gerencia de convenio 220005, Supervision/Interventoria del contrato – Consultor)"/>
        <s v="_x000a__x000a_Socializar con los supervisores del proyecto a través de un comité interno sobre la importancia de hacer chequeo y verificación de los diagnósticos presentados con el interventoría para evitar que este problema se vuelva a presentar"/>
        <s v="Diseñar alista de personal mínimo técnico requerido necesario para el proyecto."/>
        <s v="_x000a_verificación y/o aprobación por parte de gestión contractual del equipo mínimo requerido"/>
        <s v="Sensibilizar a los profesionales técnicos del Grupo de Planeación Contractual sobre la revisión del personal mínimo requerido, para los diferentes procesos que se adelantan."/>
        <s v="Gestionar el inicio de las acciones legales a que haya lugar ante el presunto incumplimiento del consultor (contratos N°2210007 y N°2210008)."/>
        <s v="Durante la etapa precontractual realizar mesas de trabajo en las cuales se compartan las modificaciones realizadas a todos los involucrados en el proceso, espacios de reunión realizados entre los profesionales del grupo de Planeacion Contractual y la gerencia de convenio y  hacer una revisión final en conjunto de todos los documentos (generando un acta de confirmación de los documentos finales)"/>
        <s v="Aprobación de las hojas de vida del personal minimo requerido  aportando certificación por parte de la empresa contratista del cumplimiento en los requisitos para el perfil requerido, con un minimo de  10 antes de iniciar la fase etapa o sección para la cual se requiere el personal. "/>
        <s v="Ajustar la tabla del personal minimo requerido para la operación, documentos Anexo tecnico y caracterzación de la necesidad la cual no debe involucrar personal de compañias subcontratistas quienes al ser dueños y operadores de sus equipos seleccionaran el personal idoneo para el desarrollo de sus operciones."/>
        <s v="Notificar al contratista de obra las observaciones 3, 4 y 5 generadas en el presente informe, con el propósito de que aplique los correctivos necesarios y envíe soportes al Supervisor (Subgerencia de Desarrollo de Proyectos – Gerencia de Convenio 217048)._x000a__x000a_"/>
        <s v=" Incuir en el proceso de evaluación de los  profesionales,  certificado de antecedentes disciplinarios de la profesión con   una antigüedad no superior 30 días, igualmente en las fucniones de la interventoria incluir un ITEM para certificar la verificación de los documentos.  "/>
        <s v="   Solicitar a la interventoría realizar las consultas de antecedentes disciplinarios e  iniciar las acciones legales que procedan en contra del profesional que allegó informacion falsificada, así como la  validación del título profesional  para el “Ingeniero Ambiental” del contratista de obra, quien ejercía como coordinador de seguridad industrial "/>
        <s v="Solicitar a la Interventoria certificar mensualmente que los pagos de seguridad social de todos los contratistas asociados a los contratos de obra e interventoría cumplen con los montos establecidos de acuerdo con el IBC real, todos los conceptos aplicables al salario y  con la normatividad legal vigente "/>
        <s v="Solicitar a Interventoría adelantar gestión ante la    UGPP para que  se expidan los Certificado del pago de ARL ,pensión y  Parafiscales del personal minimo relacionado en los contratos ( obra e interventoría)."/>
        <s v=" Reunión mensual con la Interventoría para revisar los documentos cargados al Secop de los contratos que se suscriban a partir del agosto de 2022. Estos documentos serán   los correspondientes al mes inmediatamente anterior para el cliente  Del cliente ANH  ( Agencia Nacional de Hidrocarburos).  "/>
        <s v="Realizar seguimiento trimestral de avances sobre el estado del proceso judicial"/>
        <s v="Radicar la demanda en el juzgado 19 civil de circuito de Bogotá en contra de la Interventoría Contrato No. 2141018, Acta de Servicio No.506 suscrito con el CONSORCIO MSD 02"/>
        <s v="Gestionar la aprobación ante las instancias que aplique de los recursos por contingencia para ejecutar la propuesta aprobada por el cliente"/>
        <s v="Gestionar con la ESAP la aprobación de la propuesta de reforzamiento de la sede Santa Marta"/>
        <s v="Gestionar una alternativa de solución de la controversia contractual con la ESAP"/>
        <s v="Coordinar mesas de trabajo con las entidades Agencia Nacional de Tierras y Cortolima con el objetivo de abordar la solución al hallazgo H13 identificado por la CGR."/>
        <s v="Gestionar respuesta de Cortolima solicitando información del estado de la adquisición de los predios."/>
        <s v="Gestionar respuesta de la Agencia Nacional de Tierras en alcance al oficio (Radicado 20192000242541 del 30-09-2019)"/>
        <s v="Realizar seguimiento a compromisos de mesas de trabajo con el fin de obtener soportes que evidencien gestión y/o el traspaso de los predios a la entidad competente."/>
        <s v="Realizar mesa de trabajo entre la Oficina Asesora Jurídica, Grupo de contabilidad y la Firma asesora tributaria externa, para socializar y ajustar las fichas técnicas finales para inicio de acciones judiciales."/>
        <s v="Remitir las fichas técnicas para el inicio de acciones judiciales a la Oficina Asesora Jurídica"/>
        <s v="Radicar las demandas de acuerdo con las 7 fichas técnicas remitidas"/>
        <s v="Enviar memorando a la OAJ solicitando el estado de los procesos y gestionar su respuesta"/>
        <s v="Realizar requerimiento de los informes mensuales por sub-fase ejecutada al contratista de acuerdo con las obligaciones específicas del contrato."/>
        <s v="Verificar los informes mensuales entregados por el contratista dando cumplimiento a las obligaciones contractuales con respecto a logros, porcentaje de avance, observaciones y dificultades presentadas."/>
        <s v="Realizar la salvedad y/o aclaración en el modificatorio y/o Acta de liquidación del contrato y/o informe final del contratista acerca de los dos últimos pagos correspondientes por 799 ML, 532.78 ML y total de ML inventariados, el valor diferencia de los ML entregados y los inicialmente pactados y los productos adicionales conforme a lo pactado en la Modificación No. 2 de septiembre del contrato No. 20201014."/>
        <s v="Revisar, verificar y realizar los ajustes correspondientes en el formato Anexo N° 4 actuaciones judiciales para el convenio 195073 - Guaduas con el proceso ejecutivo por $374. millones"/>
        <s v="Corregir el Anexo 5 del Formato F-FI-42 Solicitud castigo de activos del convenio 191145 en el numeral 4.2"/>
        <s v="Verificar y realizar los ajustes a lugar de las cuatro fichas 194117, 191145, 191148 y 199033 que registraron acciones de tipo penal, especificando si tienen o no injerencia en la recuperación de los recursos o la sanción o multa a los presuntos responsables del detrimento patrimonial"/>
        <s v="Implementar un plan de trabajo en el siguiente trimestre para priorizar el análisis de procedencia del traslado para inicio de acciones judiciales a partir del inventario de los convenios relativos al saldo de cuentas por cobrar por fondo de contingencias de $6.394,9 millones"/>
        <s v="Verificar las acciones disciplinarias e inicio de esta si corresponde, en contra de aquellos servidores públicos que no dieron traslado de las irregularidades relacionadas con los convenios 192005, 193076, 195073-JAMUNDI, 212011, 194117, 195073-Florencia, 191145, 191148, 199033, 195073-Guaduas)"/>
        <s v="Implementar un plan de trabajo en el siguiente trimestre para priorizar el análisis de procedencia del traslado para análisis de disciplinaria a partir del inventario de los convenios relativos al saldo de cuentas por cobrar por fondo de contingencias de $6.394,9 millones"/>
        <s v="Revisar, verificar y realizar los ajustes en el formato F-FI-42, Portada, Anexo 1 del convenio N° 195073 - Florencia relacionados con las diferencias en valor y cantidad del ítem NP 069, especificando el documento válido y vigente para el análisis de castigo,"/>
        <s v="Revisar, verificar y realizar los ajustes en el formato F-FI-42, Portada, Anexo 1 del convenio N° 195073 - Florencia relacionados con las diferencias en valor y cantidad del ítem NP 069, especificando el documento válido y vigente para el análisis de castigo"/>
        <s v="Solicitud de modificación del formato F-FI-42 Solicitud castigo de activos, en el sentido de incluir el Anexo 6 Actuaciones disciplinarias."/>
        <s v="Diligenciar el anexo N° 6 Actuaciones Disciplinarias, para las 16 fichas objeto de castigo e indicar la fecha de caducidad de la acción."/>
        <s v="Especificar en el Anexo N°1. Ficha general del F-FI-42 cuál es la fuente de los recursos para los convenios 192005 y 200810, ya que no provienen del rubro de contingencias"/>
        <s v="Registrar las actuaciones relacionadas con la reclamación de pólizas para los cinco casos identificados 195073, 196028, 191145, 197060, 195073."/>
        <s v="Modificar el manual  de supervisión e interventoria  M-GG-02  incorporando la realización de una mesa de trabajo conformada por la Subgerencia de Operaciones (Subgerente y/o quien delegue)  y la Subgerencia de desarrollo de Proyectos (Subgerente y/o quien delegue), en el que el área técnica con sus respectivos contratistas de obra e interventoría y Planeación Contractual presenten la situación,  con el fin de disminuir las demoras en la conciliación de precios entre el Contratista de Obra y la Entidad a las partes que facilitan el procedimiento."/>
        <s v="Públicar en el Cátalogo del Sistema Integral de Gestión el intructivo"/>
        <s v="Incluir lista de verificación como anexo al acta de inicio F-GG-55_x000a_en la cual se evidencie el cumplimiento de total de los requisitos de inicio de la etapa 2 del contrato, la cual debe ser diligenciada y suscrita por los contratistas de obra e interventoría y validada por ENTerritorio, en la que se relacione la ubicación o existencia de cada soporte referenciado. "/>
        <s v="Convocar a una mesa de trabajo al Grupo de Gestión Contractual de la Sugerencia de Operaciones,  en la cual se expondrán los hechos y las pruebas que se pretenden hacer valer, de manera preliminar para la elaboración de la solicitud de afectación de amparos por presunto incumplimiento de los contratistas "/>
        <s v="Incluir en los documentos precontractuales como requisito la obligación de los proponentes de detallar, desglosar y especificar cada uno de los rubros aprobados para la inversión del anticipo, indicando porcentajes y valores."/>
        <s v="Establecer como obligación del supervisor alertar a SARLAFT acerca de los atrasos superiores al 20% en la ejecución de los proyectos_x000a_"/>
        <s v="Diseñar entre la Subgerencia de Operaciones y la Subgerencia de Proyectos un instructivo que parametrice los términos y alcance de los componentes de las líneas de inversión del plan de inversión del  anticipo._x000a_1. Pago de salarios y jornales 2. Compra de equipos y repuestos_x0009__x000a_3. Transporte y alquiler de maquinaria_x0009__x000a_4. Compra de materiales y accesorios_x0009_"/>
        <s v=" Reportar y registrar en el SARO los eventos de riesgo operacional materializados e identificados en el presente informe, relacionados con las cuatro observaciones "/>
        <s v="Incorporar en el acervo probatorio del proceso judicial que actualmente adelanta Enterritorio en contra del Consorcio ARCOB CÁRCELES, el contrato de obra civil No. 001 del 1 de mayo de 2021, único soporte para el pago de anticipo, documento que presenta un error en la suscripción sin la debida subsanación a lugar."/>
        <s v="Describir en el informe de termino del contrato 220008 en el numeral de cumplimiento de obligaciones, una nota explicativa sobre la desviación en tiempo generada en la aprobación y cumplimiento de las obligaciones especificas 31 y 36 de la interventoría donde no tuvo un impacto en la entrega de los productos de estructuración"/>
        <s v="Realizar una revisión previa al envío del documento de planeación contractual y anexo de condiciones contractuales a la Subgerencia de Operaciones, donde se verifiquen y ajusten los tiempos de entrega y aprobación requeridos para los productos iniciales para nuevos contratos."/>
        <s v="Sensibilización de tiempos de pago en contratos"/>
        <s v="Modificación procedimiento P-FI-08 - Pago de Desembolsos, en el cual se realizará el cambio de los días hábiles de pagos, de acuerdo con los promedios actuales de estabilización del nuevo sistema."/>
        <s v="Modificación flujo de información de los desembolsos, incluyendo Supervisión y Operaciones"/>
        <s v="Generar un instructivo para la legalización de contratos"/>
        <s v="Socializar a los gerentes de convenios y supervisores nuevos el Manual de supervisión e interventoria M-GG-02 Versión 1 y la Guia para el Manual de Supervisión e Interventoria de Enterritorio G-GG-03 Versión 1."/>
        <s v="Iniciar el procedimiento P-PR- 16 (PROCEDIMIENTO PARA SOLICITAR ACCIONES CONTRACTUALES POR PRESUNTO INCUMPLIMIENTO) específicamente la activación de la Cláusula Penal Pecuniaria, en caso que se incumpla los compromisos de la mesa de trabajo con el supervisor designado."/>
        <s v="Realizar mesa de trabajo entre la supervisión y la interventoria (Contrato 2210659) a fin de verificar y establecer compromisos para la entrega del informe final y soportes requeridos en los documentos contractuales."/>
        <s v="Socializar nuevamente con el cliente y/o Entidad Contratante los tiempos exigidos por la Entidad en trámite de novedades de acuerdo a los lineamientos de las circulares internas No. 3 de 2019 y 109 de 2020, esto en el evento de una futura novedad en el contrato interadministrativo."/>
        <s v="Capacitar al Grupo de Procesos de Selección en el cargue de procesos en la plataforma SECOP II"/>
        <s v="Reforzar la aplicación del control de revisión por un tercero que no sea el abogado que realiza el cargue para evitar errores"/>
        <s v="Establecer en los Documentos de Planeación de los contratos a suscribirse, como condición para el inicio, la entrega de los permisos de emisiones atmosféricas vigentes para los contratos de suministros de materiales pétreos derivados del contrato interadministrativo No. 221008"/>
        <s v="Requerir el concepto técnico de la interventoría sobre los permisos de emisiones atmosféricas emitidos para la ejecución de los contratos de suministros Nos.2220001 y 2220600 a fin de determinar las acciones a seguir."/>
        <s v="Requerir a la interventoría el concepto técnico de la ejecución del ítem del tramo Santa Clara."/>
        <s v="Validar que se actualicen por parte de los contratistas y se aprueben por el área responsable las pólizas de los contratos Nos. 2210777, 2220591, 2220600 y 2220562 según la ultima novedad suscrita."/>
        <s v="Requerir por parte de la supervisión del contrato al contratista para que realice la actualización de las garantías, una vez vencido el termino que se tiene contractualmente establecido."/>
        <s v="Realizar requerimiento formal a la interventoría cuando el contratista no allegue las pólizas en el termino establecido."/>
        <s v="Implementar un control de verificación de requisitos establecidos en la forma de pago de los contratos derivados del contrato interadministrativo No. 221008, por parte de la supervisión y el profesional financiero del contrato."/>
        <s v="Consultar al Min Interior, si es procedente o no la consulta previa, lo anterior para un nuevo proyecto en el marco de los proyectos de ANH en la etapa precontractual."/>
        <s v="Realizar mesa de trabajo con equipo interventor a más tardar 3 días después de suscrita el acta de inicio"/>
        <s v="Solicitar concepto a la OAJ a cerca de codigo sustantivo de trabajo en la industria de hidrocarburos sobre que conceptos regulan los turnos permitidos por ley._x000a__x000a_"/>
        <s v="Validacion y seguimiento por parte de la supervision  del plan de trabajo donde presente turnos de trabajo, rotacion de personal con su relevo respectivo, de tal manera que esta informacion este en linea con la oferta economica y requerimienots del proyecto."/>
        <s v="El día 02 de noviembre de 2022, se realizó la modificación del procedimiento P-FI-08 - Pago de Desembolsos, en el numeral 5. condiciones generales, - 5.1 Previo a la Radicación en el sistema Documental ORFEO: Literal m, el cual establece: El tiempo máximo estimado para el trámite de un desembolso que cumple con todos los requisitos antes señalados y sin presentar inconsistencia alguna, es de siete (7) días hábiles para los desembolsos de Honorarios Prestación de servicios, Once (11) días hábiles para los desembolsos de Obra e Interventoría, (9) días hábiles para desembolsos de Tiquetes y cinco (5) días hábiles para los desembolsos correspondientes a Suministros y otros servicios, los tiempos inician a partir de su radicación en el sistema documental ORFEO antes de las 5:00 pm. Dicha modificación surte del resultado de las revisiones de los procedimientos posteriores a la estabilización del sistema ERP Dynamics 365 y al plan de mejoramiento de la auditoria del cv 221008 - INVIAS - El Salado."/>
        <s v="El día 07 de diciembre se realizó la socialización de la modificación P-FI-08 - Pago de Desembolsos, en el numeral 5. condiciones generales, - 5.1 Previo a la Radicación en el sistema Documental ORFEO: Literal m, de dicha actividad se adjunta soporte de asistencia, adicionalmente el día 14 de diciembre será remitida la comunicación desde los Grupos de trabajo de Gestión de Pagaduría, Presupuesto y Contabilidad, con el fin de dejar soportada la recomendación al Grupo de Gestión Contractual y a los Grupos de la Subgerencia de Desarrollo de Proyectos, de no establecer tiempos específicos de trámite de pago en los contratos, sino que se haga referencia de los tiempos establecidos de los procedimientos de la Entidad."/>
        <s v="Realizar notas contables aclarando el pormenor de los desembolsos tramitados con radicados Nro. 20212400488192, 20222400018272, 20222400018982 cancelados con comprobante de egreso No. 23332, 1707 y 1584 respectivamente."/>
        <s v="Realizar memorandos de solicitud al Grupo de gestión de pagaduría para la anulación y generación de nuevos comprobantes de egreso."/>
        <s v="Realizar la anulación y generación de los comprobantes de egreso con el pormenor ajustado."/>
        <s v="Realizar mesas de trabajo entre la supervisión y la interventoría del contrato mensualmente y/o extra cuando sea requerido"/>
        <s v="Adicionar en el PCI-015 acta de cierre e historico de la vivienda, un item que incluya la revisión y cronología integral de los documentos de la vivienda."/>
        <s v="Requerir a la interventoría la corrección de los formatos PCI-011 y PCI-013"/>
        <s v="Gestionar ante el grupo de Tecnologías de la Información, una herramienta de seguimiento de los trámites de incumplimientos radicados en el Grupo de Gestión Contractual, con el fin de generar alertas y llevar un control de los tramites radicados en curso."/>
        <s v="Sensibilizar a los colaboradores de la Subgerencia de Operaciones en la aplicación y procedimientos P-PR-16 PROCEDIMIENTO PARA SOLICITAR ACCIONES CONTRACTUALES POR PRESUNTO INCUMPLIMIENTO"/>
        <s v="Establecer alertas tempranas del vencimiento de los contratos derivados encaminadas al inicio oportuno de trámites de novedades contractuales, acciones de incumplimiento y/o gestión de solicitudes de las otras áreas."/>
        <s v="Realizar la consulta al ICANH para los proyectos que cumplan con los requisitos vigentes relacionados en el Decreto 2106 de 2019. Para los proyestos objetos de la auditoría"/>
        <s v="Incluir en el documento de planeación contractual el requisito de realizar la consulta al ICANH para los proyectos que cumplan con los requisitos vigentes relacionados en el Decreto 2106 de 2019."/>
        <s v="Realizar mesa de trabajo con los profesionales ambientales del contratista donde se defina las actividades y compromisos para la corrección  de las observaciónes 2 y 3."/>
        <s v="Analizar con la Interventoría la pertinencia de iniciar acciones de incumplimiento al contratista del proyecto Colegio Hacienda Casa Blanca por lo relacionado en las observaciones 2 y 3 de este informe."/>
        <s v="Requerir al contratista la socialización de las buenas practicas de seguridad y salud en el trabajo y uso de los uniformes distintivos de la obra. Y reportar avance en el infome mensual."/>
        <s v="Solicitar a la interventoría que, de acuerdo con el procedimiento del manual de interventoría, se establezca un precio unitario nuevo que reemplace o ajuste el ítem A.01 “Localización y replanteo”, específicamente en lo relacionado con el concepto de transporte."/>
        <s v="Realizar mesa de diseño con la SED y su consultor con el fin de tener respuesta de las observaciones realizadas por enterritorio y concluir en la actas de comité de diseño la corrección"/>
        <s v="Solicitar al contratista el ajuste de las vallas de los Colegios Boitá y Hacienda Casa Blanca de acuerdo con las especificaciones establecidas (registro periódico de contador de tiempo y porcentaje de ejecución)"/>
        <s v="Aprobar informes pendientes para el proyecto Boita y Casa Blanca"/>
        <s v="Requerir a la interventoría la entrega oportuna de los informes de acuerdo con lo establecido en el manual de supervisión e interventoría. Asi como la publicación correspondiente en SECOP II. _x000a_Y al contratista de obra los insumos necesarios para la realizacion del informe de interventoría."/>
        <s v="Validar la oportunidad en la radicación, aprobación por la supervisión y publicación en el Secop II de los Informes mensuales de interventoría para los proyectos Boitá y Casa Blanca"/>
        <s v="Estandarizar al interior del area el diligenciamiento del formato F-GG-18 con la información de requisitos mínimos establecidos y los soportados. De acuerdo con los pliegos de condiciones y/o los términos de referencia de contrato."/>
        <s v="Solicitar a Desarrollo Organizacional la posibilidad de ajustar el formato F-GG-18 incorporando la información de requisitos mínimos establecidos y los soportados para  mayor control sobre el cumplimiento y/o complementar el formato con un instructivo para su diligenciamiento."/>
        <s v="Correos de recordación los tres primeros dias del inicio del mes  con seguimiento de outlook"/>
        <s v="Oficio a la entidad ejecutora solicitando el plan de acción para la presentación de los informes de ejecución en la fechas establecidas contractualmente "/>
        <s v="Mesa de trabajo con la entidad ejecutora para establecer un lista de chequeo de la información minima que debe presentar el informe por parte del supervisor designado de la entidad ejecutora"/>
        <s v="1. Formular el Plan de Trabajo con los grupos responsables para revisión y ajustes de los datos inconsistentes._x000a__x000a_"/>
        <s v="_x000a_2. Ejecutar y Verificar el cumplimiento  del Plan de Trabajo por los grupos responsables."/>
        <s v="1. Formular el Plan de Trabajo con los grupos responsables para revisión y ajustes de los datos inconsistentes."/>
        <s v="2. Ejecutar y Verificar el cumplimiento  del Plan de Trabajo por los grupos responsables."/>
        <s v="Solicitar a la interventoría, realizar el analisis frente al ajuste en los espacios  del rondil de cerramiento, para habilitar  acceso vehicular hasta la PTAR"/>
        <s v="Formalizar y documentar las acciones a seguir para garantizar el acceso a la PTAR"/>
        <s v="Realizar visita de campo cuando la Subgerencia de Desarrollo de Proyectos lo requiera,  a un proyecto en el que se deba validar las condiciones particulares del  costeo con el fin de que sea coherente con los documentos precontractuales para la futura ejecución."/>
        <s v="Solicitar a la interventoría la presentacion en los informes mensuales, los resultados de los ensayos a tracción de los aceros utilizados en cada periodo de reporte."/>
        <s v="Oficio de la interventoría al contratista de obra, conminandolo a cumplir con la normatividad ambiental, de orden y aseo de la obra, así como con la normatividad relaciona al SG-SST. Lo anterior con copia a la seguradora."/>
        <s v="Ajustar programacion del contrato 2182503, aprobado por la interventoría"/>
        <s v="Gestionar con la interventoria los soportes que justifiquen la prorroga del contrato de obra, el balance y la programación. "/>
        <s v="Documentar las acciones, que evidencien la compensación de los pagos, o la alternativa a seguir por parte del interventor frente a los 161 millones pagados y que no aplicaban en las actas correspondientes"/>
        <s v="Allegar por parte del contratista de interventoria comunicado en cada desembolso (desde noviembre de 2022 y hasta mayo 2023), y según la forma de pago contractual se justifique la exclusión de personal que no laboro de acuerdo con la realidad del proyecto.  "/>
        <s v="Incluir en el acta de cierre  interna del  Grupo de Contabilidad la actividad de:   Publicación EEFF trimestral página WEB Resolución 356 2022."/>
        <s v="Modificar el Manual  M-FI-01  MANUAL DE OPERACIONES DE TESORERÍA"/>
        <s v="Realizar el seguimiento de los convenios que hacen parte del indicador &quot;costo de oportunidad&quot; (enfocado al seguimiento en los pagos programados para determinar el cumplimiento y alertas tempranas) de la línea de Gerencia de Proyectos que tiene constituido portafolio de inversión."/>
        <s v="Establecer el modelo de planificación (programación) de flujo de caja en la SDP "/>
        <s v="Actualización del procedimiento de Flujo de Caja P-FI-30"/>
        <s v="Apoyo en la actualización del procedimiento de Flujo de Caja P-FI-30"/>
        <s v="Mesa de trabajo con Planeación Financiera para evaluar la metodologia en el calculo de los gastos indirectos de la linea de negocio de Estructuración de Proyectos"/>
        <s v="Crear una metodologia especifica que permita identificar y calcular los gastos indirectos de la SEP para realizar un comparativo con la metodologia de la entidad, como propuesta de proyecto piloto."/>
        <s v="Realizar reunión con el equipo de Planeación y control financiero y cada gerencia de convenio con el fin de analizar el estado de resultados de cada uno de los convenios relacionados en la observación."/>
        <s v="Memorando interno recordando la obligatoriedad y cumplimiento de funciones al personal de la SEP frente al reporte de Activity Report y HUB de Proyectos"/>
        <s v="Establecer un instrumento y/o una matriz de control mensual con los soportes de los pantallazos de registro en los aplicativos Activity Report y HUB de Proyectos"/>
        <s v="Solicitar al grupo de planeación y control financiero la habilitación de los usuarios de funcionamiento de cada uno de los grupos de la subgerencia de  Desarrollo de Proyectos de acuerdo a las nuevas contrataciones del segundo semestre en el aplicativo de reporte de actividades HUB"/>
        <s v="Basado en el reporte de actividades en aplicativo Hub (entregado por el equipo de planeación) para cada uno de los contratistas vinculados por funcionamiento, se generará un alertamiento con las Grupos para la validacion del registro oportuno mensualmente."/>
        <s v="Realizar capacitaciones a los grupos misionales sobre el  Flujo de Caja, Pricing (costeos) y Costos, profundizando el manejo de los formatos y los módulos correspondientes, principalmente para el registro de las actividades en el modulo del HUB de Proyectos del aplicativo y del aplicativo de Activity Report "/>
        <s v="Notificar de manera formal  al cliente FONVIVIENDA, la inconsistencia encontrada en el acta de liquidación del CI 220001 entre  los ingresos  totales recibidos  por valor de $3.547.702.179 y la relación detallada de estos ingresos las cuales suman $ 3.545.702.179, presentando  una diferencia de $ 2.000.000; así mismo solicitarles  realizar el ajuste correspondiente. "/>
        <s v="Realizar seguimiento a la comunicación enviada al cliente FONVIVIENDA, en relación a la actividad&quot;Ajuste acta de liquidación CI 222001&quot;, así como a las gestiones que se requieran para el cumplimiento de la actividad. "/>
        <s v="Realizar mesa de trabajo con el grupo de gestión Postcontractual posterior a la respuesta del cliente FONVIVIENDA, como resultado de la actividad :&quot;Ajuste acta de liquidación CI 222001&quot; para coordinar entre ambos grupos la toma de desiciones y culminación exitosa de la actividad. "/>
        <s v="Realizar mesa de trabajo con el cliente y/o con el Ministerio donde se determine el mecanismo de cumplimiento de la obligación administrativa N 9 referente al controlar detalladamente el presupuesto de obra, presentando informes semanales al CONTRATANTE."/>
        <s v="Realizar una matriz de ejecución financiera con la información de los contratos de obra vigentes y enviar mediante correo electronico semanalmente al Ministerio con copia al cliente."/>
        <s v="Generar comunicación mediante oficio al MVCT respecto a la actualización la Guía de diagnóstico integral y estructuración técnica y/ o ajuste del formato GPV-F- 73, para que se incluiya el Capitulo II. COMPOSICION DEL HOGAR - 1. INTEGRANTES DEL HOGAR (Datos como: Nombre, Apellidos, documento, fecha de nacimiento, edad, sexo, discapacidad, parentesco)."/>
        <s v="Realizar mesa de trabajo con el cliente y/o con el Ministerio donde se socialice los resultados de la auditoria interna de Enterritorio sobre el formato GPV-F- 73, Diagnóstico Integral V-1 (06/08/2021) establecido por el Min vivienda y utilizado para las 60 soluciones de vivienda verificadas, no contiene el Capitulo II. COMPOSICION DEL HOGAR - 1. INTEGRANTES DEL HOGAR (Datos como: Nombre, Apellidos, documento, fecha de nacimiento, edad, sexo, discapacidad, parentesco) requeridos en la Guía de diagnóstico integral y estructuración técnica."/>
        <s v="Realizar validación en el diligenciamiento de los formatos de certificados de existencia y habitabilidad y actas de recibo a satisfacción, recibidos entre el 1 de junio al 30 de julio, tomando una muestra del 5% de los certificados por cada contrato de obra en fase de construcción."/>
        <s v="Notificar a las interventorías derivadas sobre los resultados de la auditoria de control interno y sobre el correcto diligenciamiento de los formatos de Certificado de existencia y/o habitabilidad y recibo de obra y en el Acta de recibo a satisfacción del beneficiario SFVR."/>
        <s v="Realizar reunión con los coordinadores y supervisores recordándoles el correcto diligenciamiento de los formatos de certificado de existencia y/o habitabilidad y recibo de obra y en el acta de recibo a satisfacción del beneficiario SFVR, con el fin de identificar los puntos de control para evitar errores."/>
        <s v="Realizar reunión con las interventorías derivada (para los 4 contratos) enfatizando en el correcto diligenciamiento de los formatos y documentación integral que hacen parte del proyecto de vivienda."/>
        <s v="Realizar llamado de atencion a interventoria debido a la realizacion de esta actividad, reiterando el cumplimiento de sus obligaciones en el Manual de supervisión e Interventoria de ENTerritorio.                                 "/>
        <s v="Realizar  reunión para seguimiento con la interventoria cada 15 dias en las cuales se reiterará el cumplimiento de sus obligaciones según lo establecido en el Manual de Supervisión e Interventoria de ENTerritorio. "/>
        <s v="Realizar mesa de trabajo  con el distrito de Riohacha, Interventoria y contratista de obra, con el fin de gestionar trámite."/>
        <s v="Gestionar la aprobación del plan de manejo de transito PMT"/>
      </sharedItems>
    </cacheField>
    <cacheField name="Unidad de medida" numFmtId="0">
      <sharedItems containsMixedTypes="1" containsNumber="1" containsInteger="1" minValue="1" maxValue="1" longText="1"/>
    </cacheField>
    <cacheField name="Meta" numFmtId="0">
      <sharedItems containsSemiMixedTypes="0" containsString="0" containsNumber="1" containsInteger="1" minValue="1" maxValue="100"/>
    </cacheField>
    <cacheField name="Peso" numFmtId="0">
      <sharedItems containsSemiMixedTypes="0" containsString="0" containsNumber="1" minValue="0.09" maxValue="100"/>
    </cacheField>
    <cacheField name="Fecha inicio" numFmtId="0">
      <sharedItems containsNonDate="0" containsDate="1" containsString="0" containsBlank="1" minDate="2017-06-30T00:00:00" maxDate="2023-06-27T00:00:00"/>
    </cacheField>
    <cacheField name="Fecha fin" numFmtId="14">
      <sharedItems containsSemiMixedTypes="0" containsNonDate="0" containsDate="1" containsString="0" minDate="2017-12-31T00:00:00" maxDate="2024-04-01T00:00:00"/>
    </cacheField>
    <cacheField name="Plazo en semanas" numFmtId="0">
      <sharedItems containsString="0" containsBlank="1" containsNumber="1" minValue="0" maxValue="187"/>
    </cacheField>
    <cacheField name="Responsable" numFmtId="0">
      <sharedItems containsBlank="1" count="55">
        <s v="acardozo"/>
        <s v="aalvarez2"/>
        <s v="oalfonso"/>
        <s v="amarin"/>
        <s v="jmelo"/>
        <s v="jreyes3"/>
        <s v="scadena1"/>
        <s v="hceron"/>
        <s v="mospina"/>
        <s v="clopez4"/>
        <s v="csalazar2"/>
        <s v="dcaicedo"/>
        <s v="dgamboa"/>
        <s v="dgonzal2"/>
        <s v="dleon"/>
        <s v="dpineros"/>
        <s v="jarevalo"/>
        <s v="jbermude"/>
        <s v="lmejia1"/>
        <s v="mhincapi"/>
        <s v="mibanez"/>
        <s v="mlopez1"/>
        <s v="mmendoza1"/>
        <s v="mpatino"/>
        <s v="msuarez"/>
        <s v="nobando"/>
        <s v="amoncada"/>
        <s v="scadena"/>
        <s v="szarate"/>
        <s v="wcobos"/>
        <s v="agiraldo"/>
        <s v="aalvarez"/>
        <s v="cbarrios1"/>
        <s v="pparra"/>
        <s v="pbuitrag"/>
        <s v="ocuesta"/>
        <m/>
        <s v="avillada"/>
        <s v="jbrieva"/>
        <s v="pgamboa"/>
        <s v="cgranado"/>
        <s v="ierazo"/>
        <s v="evalenci"/>
        <s v="amontene"/>
        <s v="ygarcia"/>
        <s v="jbotero"/>
        <s v="durquijo"/>
        <s v="mgonzal5"/>
        <s v="dsuarez2"/>
        <s v="jzuleta"/>
        <s v="ocaldero"/>
        <s v="wmanriqu"/>
        <s v="jcruz"/>
        <s v="agarcia3"/>
        <s v="pgamboa "/>
      </sharedItems>
    </cacheField>
    <cacheField name="Correción" numFmtId="0">
      <sharedItems containsBlank="1" longText="1"/>
    </cacheField>
    <cacheField name="Corrección propuesta" numFmtId="0">
      <sharedItems containsBlank="1" containsMixedTypes="1" containsNumber="1" containsInteger="1" minValue="1" maxValue="2"/>
    </cacheField>
    <cacheField name="Responsable de la corrección" numFmtId="0">
      <sharedItems containsDate="1" containsBlank="1" containsMixedTypes="1" minDate="2022-12-07T00:00:00" maxDate="2022-12-14T00:00:00"/>
    </cacheField>
    <cacheField name="Fecha inicio2" numFmtId="0">
      <sharedItems containsDate="1" containsString="0" containsBlank="1" containsMixedTypes="1" minDate="2020-11-12T00:00:00" maxDate="1899-12-31T04:01:03"/>
    </cacheField>
    <cacheField name="Fecha fin2" numFmtId="0">
      <sharedItems containsDate="1" containsString="0" containsBlank="1" containsMixedTypes="1" minDate="2021-01-31T00:00:00" maxDate="1900-01-07T03:05:04"/>
    </cacheField>
    <cacheField name="descripcion_avance" numFmtId="0">
      <sharedItems containsBlank="1" longText="1"/>
    </cacheField>
    <cacheField name="avance" numFmtId="0">
      <sharedItems containsString="0" containsBlank="1" containsNumber="1" containsInteger="1" minValue="0" maxValue="100"/>
    </cacheField>
    <cacheField name="fecha" numFmtId="0">
      <sharedItems containsNonDate="0" containsDate="1" containsString="0" containsBlank="1" minDate="2020-03-30T00:00:00" maxDate="2023-07-27T00:00:00"/>
    </cacheField>
    <cacheField name="Avance %" numFmtId="9">
      <sharedItems containsSemiMixedTypes="0" containsString="0" containsNumber="1" minValue="0" maxValue="1"/>
    </cacheField>
    <cacheField name="Avance por peso" numFmtId="0">
      <sharedItems containsSemiMixedTypes="0" containsString="0" containsNumber="1" minValue="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1">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0"/>
    <s v="Informe trimestral de los radicados y Radicado del tramite de desembolso"/>
    <n v="4"/>
    <n v="9"/>
    <d v="2019-04-16T00:00:00"/>
    <d v="2020-12-31T00:00:00"/>
    <n v="89"/>
    <x v="0"/>
    <s v="NO"/>
    <m/>
    <m/>
    <m/>
    <m/>
    <s v="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
    <n v="4"/>
    <d v="2020-12-31T01:08:00"/>
    <n v="1"/>
    <n v="9"/>
  </r>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1"/>
    <s v="Informes trimestrales de la gestión realizada con los municipios para realizar el desembolso"/>
    <n v="4"/>
    <n v="9"/>
    <d v="2019-04-16T00:00:00"/>
    <d v="2020-12-31T00:00:00"/>
    <n v="89"/>
    <x v="0"/>
    <s v="NO"/>
    <m/>
    <m/>
    <m/>
    <m/>
    <s v="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
    <n v="4"/>
    <d v="2020-12-30T19:26:00"/>
    <n v="1"/>
    <n v="9"/>
  </r>
  <r>
    <n v="2"/>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preventiva"/>
    <s v="dtorres2"/>
    <x v="0"/>
    <s v="Demora por parte del cliente para revision y aprobacion del informe trimestral"/>
    <x v="2"/>
    <s v="Informes trimestrales radicados dentro del mes siguiente al vencimiento del trimestre de acuerdo con lo pactado con nuestro cliente DNP"/>
    <n v="4"/>
    <n v="9"/>
    <d v="2019-04-16T00:00:00"/>
    <d v="2020-12-31T00:00:00"/>
    <n v="89"/>
    <x v="0"/>
    <s v="NO"/>
    <m/>
    <m/>
    <m/>
    <m/>
    <s v="Despues de la reunion   con la Gerencia para la revisión final y posterior envío al cliente, El informe de gestión No. 16  se radico al cliente el 29 de enero 2021."/>
    <n v="4"/>
    <d v="2020-12-30T22:12:00"/>
    <n v="1"/>
    <n v="9"/>
  </r>
  <r>
    <n v="3"/>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correctiva"/>
    <s v="dtorres2"/>
    <x v="0"/>
    <s v="Demora por parte del cliente para revision y aprobacion del informe trimestral"/>
    <x v="3"/>
    <s v="Acta de reunion para validacion y ajuste de informe trimestral de gestion"/>
    <n v="2"/>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n v="2"/>
    <d v="2020-06-30T00:00:00"/>
    <n v="1"/>
    <n v="9"/>
  </r>
  <r>
    <n v="4"/>
    <s v="Auditorias Internas ACI"/>
    <x v="0"/>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d v="2019-04-16T00:00:00"/>
    <x v="0"/>
    <s v="Observación"/>
    <s v="Acción preventiva"/>
    <s v="dtorres2"/>
    <x v="0"/>
    <s v="No uso de los formatos establecidos por el sistema de Gestión de Fonade para el registro de la información de la contratación derivada de los convenios"/>
    <x v="4"/>
    <s v="formato de la contratacion derivada"/>
    <n v="1"/>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n v="1"/>
    <d v="2020-06-30T00:00:00"/>
    <n v="1"/>
    <n v="9"/>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Falta de recursos y compromiso por parte de los municipios para dar cumplimiento del objeto contractual por parte de los mismos."/>
    <x v="5"/>
    <s v="Actas de asistencia de las socialicaciones con los muinicipios por departamento"/>
    <n v="15"/>
    <n v="10"/>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10"/>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Existe un vacío procedimental en la Clausula Quinta párrafo tercero cuando el porcentaje de ejecución es inferior al 75 porciento"/>
    <x v="6"/>
    <s v="informe de las actividades de seguimiento. Correos de aviso y alerta respecto al porcentaje parcial de avance."/>
    <n v="2"/>
    <n v="9"/>
    <d v="2019-04-16T00:00:00"/>
    <d v="2019-12-31T00:00:00"/>
    <n v="37"/>
    <x v="0"/>
    <s v="NO"/>
    <m/>
    <m/>
    <m/>
    <m/>
    <s v="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
    <n v="2"/>
    <d v="2020-06-30T00:00:00"/>
    <n v="1"/>
    <n v="9"/>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clausulas en las minutas de los contratos que obliguen a cumplir el objeto del contrato."/>
    <x v="7"/>
    <s v="Informes trimestrales con la relacion de las solicitudes realizadas"/>
    <n v="4"/>
    <n v="9"/>
    <d v="2019-04-16T00:00:00"/>
    <d v="2020-12-31T00:00:00"/>
    <n v="89"/>
    <x v="0"/>
    <s v="NO"/>
    <m/>
    <m/>
    <m/>
    <m/>
    <s v="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
    <n v="4"/>
    <d v="2020-12-30T23:32:00"/>
    <n v="1"/>
    <n v="9"/>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8"/>
    <s v="Actas de asistencia de las socialicaciones con los muinicipios por departamento"/>
    <n v="15"/>
    <n v="9"/>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9"/>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9"/>
    <s v="Informe con los correos del supervisor al municipio con el informe finaciero y ficha del DNP"/>
    <n v="4"/>
    <n v="9"/>
    <d v="2019-04-16T00:00:00"/>
    <d v="2020-12-31T00:00:00"/>
    <n v="89"/>
    <x v="0"/>
    <s v="NO"/>
    <m/>
    <m/>
    <m/>
    <m/>
    <s v="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
    <n v="4"/>
    <d v="2020-12-31T00:00:00"/>
    <n v="1"/>
    <n v="9"/>
  </r>
  <r>
    <n v="7"/>
    <s v="Auditorias Internas ACI"/>
    <x v="0"/>
    <s v="Observación N. 6. Identificación de riesgos emergentes y evaluación de la efectividad de implementación de los controles. Producto de la auditoría se estableció una efectividad promedio de 51.6 por ciento en la implementación para los 5 controles evaluados."/>
    <d v="2019-04-16T00:00:00"/>
    <x v="1"/>
    <s v="Observación"/>
    <s v="Acción preventiva"/>
    <s v="dtorres2"/>
    <x v="0"/>
    <s v="Todas las identificadas en la auditoría."/>
    <x v="10"/>
    <s v="Perfil de riesgos actualizado 2019"/>
    <n v="1"/>
    <n v="9"/>
    <d v="2019-04-16T00:00:00"/>
    <d v="2019-12-31T00:00:00"/>
    <n v="37"/>
    <x v="0"/>
    <s v="NO"/>
    <m/>
    <m/>
    <m/>
    <m/>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n v="1"/>
    <d v="2020-06-30T00:00:00"/>
    <n v="1"/>
    <n v="9"/>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1"/>
    <s v="Perfil de Riesgo 2019 actualizado"/>
    <n v="1"/>
    <n v="4"/>
    <d v="2019-06-11T00:00:00"/>
    <d v="2019-12-31T00:00:00"/>
    <n v="29"/>
    <x v="1"/>
    <s v="NO"/>
    <m/>
    <m/>
    <m/>
    <m/>
    <s v="Se culminó la actualización del perfil de riesgo operativo y corrupción de todos los procesos documentados en la Entidad de acuerdo a los Decretos 495 y 496 de 2019."/>
    <n v="1"/>
    <d v="2020-03-30T00:00:00"/>
    <n v="1"/>
    <n v="4"/>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2"/>
    <s v="&quot;FAP806 Registro de eventos de riesgo operativo&quot;"/>
    <n v="9"/>
    <n v="4"/>
    <d v="2019-06-11T00:00:00"/>
    <d v="2019-12-15T00:00:00"/>
    <n v="26"/>
    <x v="1"/>
    <s v="NO"/>
    <m/>
    <m/>
    <m/>
    <m/>
    <s v="Se anexa FAP806 Registro de eventos de riesgo operativo"/>
    <n v="9"/>
    <d v="2020-03-30T00:00:00"/>
    <n v="1"/>
    <n v="4"/>
  </r>
  <r>
    <n v="9"/>
    <s v="Auditorias Internas ACI"/>
    <x v="2"/>
    <s v="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
    <d v="2018-10-26T00:00:00"/>
    <x v="1"/>
    <s v="Observación"/>
    <s v="Acción preventiva"/>
    <s v="csanchez2"/>
    <x v="1"/>
    <s v="Todos los identificados en la auditoría"/>
    <x v="13"/>
    <s v="Perfil de riesgos actualizado"/>
    <n v="1"/>
    <n v="3"/>
    <d v="2018-10-26T00:00:00"/>
    <d v="2018-12-31T00:00:00"/>
    <n v="9"/>
    <x v="1"/>
    <s v="NO"/>
    <m/>
    <m/>
    <m/>
    <m/>
    <s v="Envia mediante correo electrónico el preliminar del formato de actualización de perfil del mapa de riesgos. Formato de actualización del perfil del mapa de riesgos."/>
    <n v="1"/>
    <d v="2020-03-30T00:00:00"/>
    <n v="1"/>
    <n v="3"/>
  </r>
  <r>
    <n v="1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correctiva"/>
    <s v="msuarez"/>
    <x v="2"/>
    <s v="Inoportunidad de la actualización del estado de los tiquetes por parte de los viajeros y seguimiento por parte del supervisor inmediato"/>
    <x v="14"/>
    <s v="Proyecto de acta de Liquidacion entregada a Gerencia de Convenio"/>
    <n v="1"/>
    <n v="10"/>
    <d v="2018-12-03T00:00:00"/>
    <d v="2018-12-26T00:00:00"/>
    <n v="3"/>
    <x v="2"/>
    <s v="NO"/>
    <m/>
    <m/>
    <m/>
    <m/>
    <s v="Se observa documento acta de liquidación firmada por gerencia del convenio y Gerente de unidad para firma del cliente carpeta de soportes ACI Coldeportes"/>
    <n v="1"/>
    <d v="2020-03-30T00:00:00"/>
    <n v="1"/>
    <n v="10"/>
  </r>
  <r>
    <n v="11"/>
    <s v="Auditorias Internas ACI"/>
    <x v="2"/>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d v="2018-10-26T00:00:00"/>
    <x v="0"/>
    <s v="Observación"/>
    <s v="Acción correctiva"/>
    <s v="valvarez"/>
    <x v="3"/>
    <s v="Inexperencia o falta de competencias de la mano de obra contratada."/>
    <x v="15"/>
    <s v="Radicado de solicitud"/>
    <n v="1"/>
    <n v="4"/>
    <d v="2018-10-26T00:00:00"/>
    <d v="2018-12-14T00:00:00"/>
    <n v="7"/>
    <x v="3"/>
    <s v="NO"/>
    <m/>
    <m/>
    <m/>
    <m/>
    <s v="Se adjunta Ofico de salida bajo radicado 20182700334721 en el cual se hace la solicitud al DPS acerca de posibles incumplimientos para los proyectos 879 de la fabrica Union Temporal de Café Memorando 20192700031111 del 13 de febrero de 2019"/>
    <n v="1"/>
    <d v="2020-03-30T00:00:00"/>
    <n v="1"/>
    <n v="4"/>
  </r>
  <r>
    <n v="12"/>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0"/>
    <s v="Observación"/>
    <s v="Acción correctiva"/>
    <s v="valvarez"/>
    <x v="3"/>
    <s v="Procesos contractuales ejecutados sin el estado de maduración requerido"/>
    <x v="16"/>
    <s v="Radicado de solicitud"/>
    <n v="1"/>
    <n v="4"/>
    <d v="2018-10-26T00:00:00"/>
    <d v="2018-12-14T00:00:00"/>
    <n v="7"/>
    <x v="3"/>
    <s v="NO"/>
    <m/>
    <m/>
    <m/>
    <m/>
    <s v="Se adjunta Ofico de salida bajo radicado 20182700348691 en el cual se hace la solicitud al DPS acerca de posibles incumplimientos para los proyectos C 495 y C 506 de la fabrica Infraestructura 2013."/>
    <n v="1"/>
    <d v="2020-03-30T00:00:00"/>
    <n v="1"/>
    <n v="4"/>
  </r>
  <r>
    <n v="13"/>
    <s v="Auditorias Internas ACI"/>
    <x v="2"/>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d v="2018-10-26T00:00:00"/>
    <x v="0"/>
    <s v="Observación"/>
    <s v="Acción correctiva"/>
    <s v="valvarez"/>
    <x v="3"/>
    <s v="Falta de seguimiento de la Gerencia de fábricas a la realización de los pagos autorizados y fondeados por el Contratista"/>
    <x v="17"/>
    <s v="Ficha de conciliación"/>
    <n v="1"/>
    <n v="4"/>
    <d v="2018-10-26T00:00:00"/>
    <d v="2018-12-31T00:00:00"/>
    <n v="9"/>
    <x v="3"/>
    <s v="NO"/>
    <m/>
    <m/>
    <m/>
    <m/>
    <s v="Se adjunta Ficha Técnica Cociliacion GC.CA Jul.2018 la cual el dia de realizacion de la audicencia de conciliacion no fue aceptada por tanto se declaro fallida por lo cual estamos en espera de la demanda contenciosa donde FONADE se pronunciara al respecto"/>
    <n v="1"/>
    <d v="2020-03-30T00:00:00"/>
    <n v="1"/>
    <n v="4"/>
  </r>
  <r>
    <n v="14"/>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4"/>
    <s v="Error humano por actividades manuales sin controles efectuados por el área"/>
    <x v="18"/>
    <s v="Anexo del acta de liquidación"/>
    <n v="1"/>
    <n v="4"/>
    <d v="2018-10-26T00:00:00"/>
    <d v="2023-10-31T00:00:00"/>
    <n v="166"/>
    <x v="4"/>
    <s v="NO"/>
    <m/>
    <m/>
    <m/>
    <m/>
    <s v="El proceso judicial no cuenta con orden de calificación (admisión, inadmisión o rechazo) por parte del juzgado de conocimiento (Ultima revisión 16/12/2021). En clave de lo anterior, no existe avance en términos judiciales.  El proceso quedo en conocimiento de un juzgado de pequeñas causas y competencias múltiples.  Se solicita ampliación en plazo mediante memorando 20214500187803 del 27-12-2021.   Proceso judicial que aun cursa en el Juzgado Segundo Municipal de pequeñas causas de Valledupar se reformula en plazo al 30-06-2023._x000a__x000a_con corte a junio de 2023, se reformula a 31/10/2023"/>
    <n v="0"/>
    <d v="2023-06-30T00:00:00"/>
    <n v="0"/>
    <n v="0"/>
  </r>
  <r>
    <n v="15"/>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3"/>
    <s v="Error humano por actividades manuales sin controles efectuados por el área"/>
    <x v="19"/>
    <s v="Ficha de conciliación presentada en comité"/>
    <n v="1"/>
    <n v="4"/>
    <d v="2018-10-26T00:00:00"/>
    <d v="2021-03-31T00:00:00"/>
    <n v="126"/>
    <x v="3"/>
    <s v="NO"/>
    <m/>
    <m/>
    <m/>
    <m/>
    <s v="Se adjunta la ficha de conciliación."/>
    <n v="1"/>
    <d v="2021-03-31T15:02:00"/>
    <n v="1"/>
    <n v="4"/>
  </r>
  <r>
    <n v="16"/>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3"/>
    <s v="Ausencia de puntos de control de aspectos financieros en el desarrollo de los contratos."/>
    <x v="20"/>
    <s v="Documento soporte de Conciliación"/>
    <n v="10"/>
    <n v="4"/>
    <d v="2018-10-26T00:00:00"/>
    <d v="2019-09-30T00:00:00"/>
    <n v="48"/>
    <x v="3"/>
    <s v="NO"/>
    <m/>
    <m/>
    <m/>
    <m/>
    <s v="Conciliación de contratos Corte 3 Conciliación de fábricas consorcios 213906 213908 2131909 2150546 2150608 2150617 2150831 2151386 2151400 2152104"/>
    <n v="10"/>
    <d v="2020-03-30T00:00:00"/>
    <n v="1"/>
    <n v="4"/>
  </r>
  <r>
    <n v="17"/>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5"/>
    <s v="Ausencia de puntos de control de aspectos financieros en el desarrollo de los contratos."/>
    <x v="21"/>
    <s v="Memorando radicado"/>
    <n v="1"/>
    <n v="4"/>
    <d v="2018-10-26T00:00:00"/>
    <d v="2018-12-14T00:00:00"/>
    <n v="7"/>
    <x v="5"/>
    <s v="NO"/>
    <m/>
    <m/>
    <m/>
    <m/>
    <s v="No reporta actividad de avance No reporta actividad de avance Memorando radicado 20192700089403 de 30 04 2019"/>
    <n v="1"/>
    <d v="2020-03-30T00:00:00"/>
    <n v="1"/>
    <n v="4"/>
  </r>
  <r>
    <n v="18"/>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6"/>
    <s v="Ausencia de puntos de control de aspectos financieros en el desarrollo de los contratos."/>
    <x v="22"/>
    <s v="Soporte de ajustes"/>
    <n v="1"/>
    <n v="4"/>
    <d v="2018-10-26T00:00:00"/>
    <d v="2019-09-30T00:00:00"/>
    <n v="48"/>
    <x v="6"/>
    <s v="NO"/>
    <m/>
    <m/>
    <m/>
    <m/>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
    <n v="1"/>
    <d v="2020-03-30T00:00:00"/>
    <n v="1"/>
    <n v="4"/>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Rotación de personal de la gerencia de fábricas y/o de convenios"/>
    <x v="23"/>
    <s v="Balance de liquidaciones"/>
    <n v="1"/>
    <n v="4"/>
    <d v="2018-10-26T00:00:00"/>
    <d v="2018-12-31T00:00:00"/>
    <n v="9"/>
    <x v="3"/>
    <s v="NO"/>
    <m/>
    <m/>
    <m/>
    <m/>
    <s v="1.Se adjunta Acta de reunion con Ger de Liquidaciones. 2. Archivo excel con fechas prevista de liquidacion."/>
    <n v="1"/>
    <d v="2020-03-30T00:00:00"/>
    <n v="1"/>
    <n v="4"/>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Los Gerentes de Convenio y Supervisores no han firmado los Balances Financieros Resumidos requisito indispensable para la liquidación de contratos"/>
    <x v="24"/>
    <s v="Balance de estados de conciliaciones"/>
    <n v="1"/>
    <n v="4"/>
    <d v="2018-10-26T00:00:00"/>
    <d v="2018-11-29T00:00:00"/>
    <n v="4"/>
    <x v="3"/>
    <s v="NO"/>
    <m/>
    <m/>
    <m/>
    <m/>
    <s v="Consolidación a fecha de Noviembre del estado actual de las fabricas que han solicitado conciliaciones determinado el valor de la pretensión el valor conciliado y el estado actual de cada conciliación."/>
    <n v="1"/>
    <d v="2020-03-30T00:00:00"/>
    <n v="1"/>
    <n v="4"/>
  </r>
  <r>
    <n v="20"/>
    <s v="Auditorias Internas ACI"/>
    <x v="2"/>
    <s v="Observación No.8. Mayor valor pagado en 5 actas de servicio en el contrato 2151397. En 5 actas de servicio de un contrato de fábricas se pagó un mayor valor por 41.026.718 pesos."/>
    <d v="2018-10-26T00:00:00"/>
    <x v="0"/>
    <s v="Observación"/>
    <s v="Acción correctiva"/>
    <s v="dtorres2"/>
    <x v="7"/>
    <s v="Carencia de puntos de control presupuestal durante la ejecución contractual en la Gerencia de fábricas"/>
    <x v="25"/>
    <s v="Ficha de conciliación con desagregado de esta cifra"/>
    <n v="1"/>
    <n v="4"/>
    <d v="2018-10-26T00:00:00"/>
    <d v="2018-11-15T00:00:00"/>
    <n v="2"/>
    <x v="3"/>
    <s v="NO"/>
    <m/>
    <m/>
    <m/>
    <m/>
    <s v="1. Ficha Tecnica de Conciliacion de CYH. 2. Excel en donde se discrimina los valores pagados y valores pendientes por pagar de las AS."/>
    <n v="1"/>
    <d v="2020-03-30T00:00:00"/>
    <n v="1"/>
    <n v="4"/>
  </r>
  <r>
    <n v="21"/>
    <s v="Auditorias Internas ACI"/>
    <x v="2"/>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d v="2018-10-26T00:00:00"/>
    <x v="3"/>
    <s v="Observación"/>
    <s v="Acción correctiva"/>
    <s v="dtorres2"/>
    <x v="7"/>
    <s v="Falta de monitoreo por parte de la Subgerencia Técnica."/>
    <x v="26"/>
    <s v="Cuadro ajustado"/>
    <n v="1"/>
    <n v="3"/>
    <d v="2018-10-26T00:00:00"/>
    <d v="2018-11-14T00:00:00"/>
    <n v="2"/>
    <x v="3"/>
    <s v="NO"/>
    <m/>
    <m/>
    <m/>
    <m/>
    <s v="Se adjunta Archivo excel con informacion base de toda la fabrica"/>
    <n v="1"/>
    <d v="2020-03-30T00:00:00"/>
    <n v="1"/>
    <n v="3"/>
  </r>
  <r>
    <n v="22"/>
    <s v="Auditorias Internas ACI"/>
    <x v="2"/>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d v="2018-10-26T00:00:00"/>
    <x v="0"/>
    <s v="Observación"/>
    <s v="Acción correctiva"/>
    <s v="dtorres2"/>
    <x v="7"/>
    <s v="Rotación de personal y carencia de informes de entrega con información consolidada"/>
    <x v="27"/>
    <s v="Balance general de la fábrica"/>
    <n v="1"/>
    <n v="3"/>
    <d v="2018-10-26T00:00:00"/>
    <d v="2019-03-31T00:00:00"/>
    <n v="22"/>
    <x v="3"/>
    <s v="NO"/>
    <m/>
    <m/>
    <m/>
    <m/>
    <s v="Se adjunta Archivo excel con informacion base de toda la fábrica que incluye las 5 actas pendientes el detalle de los pagos se adjuntará con la conciliación de la fábrica el 30.09.2019"/>
    <n v="1"/>
    <d v="2020-03-30T00:00:00"/>
    <n v="1"/>
    <n v="3"/>
  </r>
  <r>
    <n v="23"/>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3"/>
    <s v="Observación"/>
    <s v="Acción correctiva"/>
    <s v="dtorres2"/>
    <x v="7"/>
    <s v="Falta de Conciliación de las cifras aportadas por la Gerencia de Fábricas la Gerencia del Convenio y el Fondo de Ejecución"/>
    <x v="28"/>
    <s v="Conciliación por cada contrato de fábrica"/>
    <n v="9"/>
    <n v="3"/>
    <d v="2018-10-26T00:00:00"/>
    <d v="2019-03-31T00:00:00"/>
    <n v="22"/>
    <x v="3"/>
    <s v="NO"/>
    <m/>
    <m/>
    <m/>
    <m/>
    <s v="Formato de Conciliación contratos 2160398 2151381 2160406 2161534 2161570 2161614 2161690 2170772 y 2170769"/>
    <n v="9"/>
    <d v="2020-03-30T00:00:00"/>
    <n v="1"/>
    <n v="3"/>
  </r>
  <r>
    <n v="25"/>
    <s v="Auditorias Internas ACI"/>
    <x v="2"/>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d v="2018-10-26T00:00:00"/>
    <x v="0"/>
    <s v="Observación"/>
    <s v="Acción correctiva"/>
    <s v="dtorres2"/>
    <x v="7"/>
    <s v="Rotación de personal y carencia de informes de entrega con información consolidada."/>
    <x v="29"/>
    <s v="Anexo de radicados con respuestas asociadas"/>
    <n v="1"/>
    <n v="4"/>
    <d v="2018-10-26T00:00:00"/>
    <d v="2018-12-31T00:00:00"/>
    <n v="9"/>
    <x v="3"/>
    <s v="NO"/>
    <m/>
    <m/>
    <m/>
    <m/>
    <s v="Se relacionan los Radicados de respuesta a 37 comunicaciones 4 no corresponden a Gerencia de fábricas 4 no requirieron respuesta 1 no se encontro en el ORFEO"/>
    <n v="1"/>
    <d v="2020-03-30T00:00:00"/>
    <n v="1"/>
    <n v="4"/>
  </r>
  <r>
    <n v="26"/>
    <s v="Auditorias Internas ACI"/>
    <x v="2"/>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dtorres2"/>
    <x v="5"/>
    <s v="Inexperencia o falta de competencias de la mano de obra contratada."/>
    <x v="30"/>
    <s v="Radicado del requerimiento"/>
    <n v="1"/>
    <n v="4"/>
    <d v="2018-10-26T00:00:00"/>
    <d v="2018-10-31T00:00:00"/>
    <n v="0"/>
    <x v="5"/>
    <s v="NO"/>
    <m/>
    <m/>
    <m/>
    <m/>
    <s v="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n v="1"/>
    <d v="2020-03-30T00:00:00"/>
    <n v="1"/>
    <n v="4"/>
  </r>
  <r>
    <n v="27"/>
    <s v="Auditorias Internas ACI"/>
    <x v="2"/>
    <s v="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csanchez2"/>
    <x v="5"/>
    <s v="Inexperencia o falta de competencias de la mano de obra contratada."/>
    <x v="31"/>
    <s v="Radicado en la subgerencia de contratación Alcance incumplimiento"/>
    <n v="1"/>
    <n v="4"/>
    <d v="2018-10-26T00:00:00"/>
    <d v="2018-11-30T00:00:00"/>
    <n v="5"/>
    <x v="5"/>
    <s v="NO"/>
    <m/>
    <m/>
    <m/>
    <m/>
    <s v="Radicado en la subgerencia de contratación Alcance incumplimiento 20182700212683"/>
    <n v="1"/>
    <d v="2020-03-30T00:00:00"/>
    <n v="1"/>
    <n v="4"/>
  </r>
  <r>
    <n v="28"/>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7"/>
    <s v=" Inexperencia o falta de competencias de la mano de obra contratada."/>
    <x v="32"/>
    <s v="Control documentado"/>
    <n v="1"/>
    <n v="4"/>
    <d v="2018-10-26T00:00:00"/>
    <d v="2018-12-31T00:00:00"/>
    <n v="9"/>
    <x v="3"/>
    <s v="NO"/>
    <m/>
    <m/>
    <m/>
    <m/>
    <s v="Acta de Gerencia firmada y el perfil actualizado que ya se encuentra publicado en el catalogo documental"/>
    <n v="1"/>
    <d v="2020-03-30T00:00:00"/>
    <n v="1"/>
    <n v="4"/>
  </r>
  <r>
    <n v="29"/>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5"/>
    <s v="Falta de seguimiento por parte del interventor a los procesos constructivos"/>
    <x v="33"/>
    <s v="Oficio radicado con el alcance"/>
    <n v="1"/>
    <n v="3"/>
    <d v="2018-10-26T00:00:00"/>
    <d v="2018-11-30T00:00:00"/>
    <n v="5"/>
    <x v="5"/>
    <s v="NO"/>
    <m/>
    <m/>
    <m/>
    <m/>
    <s v="Alcance incumplimiento 20182700212683 19 noviembre de 2018"/>
    <n v="1"/>
    <d v="2020-03-30T00:00:00"/>
    <n v="1"/>
    <n v="3"/>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Deficiencias por parte de la supervisión en la revisión de integralidad de la información entregada por el interventor."/>
    <x v="33"/>
    <s v="Oficio radicado con el alcance"/>
    <n v="1"/>
    <n v="3"/>
    <d v="2018-10-26T00:00:00"/>
    <d v="2018-11-30T00:00:00"/>
    <n v="5"/>
    <x v="5"/>
    <s v="NO"/>
    <m/>
    <m/>
    <m/>
    <m/>
    <s v="Alcance incumplimiento 20182700212683 19 noviembre de 2018"/>
    <n v="1"/>
    <d v="2020-03-30T00:00:00"/>
    <n v="1"/>
    <n v="3"/>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No se han terminado al 100 porciento las actividades o compromisos contractuales por parte del contratista de obra."/>
    <x v="34"/>
    <s v="Balance económico final de recursos a recuperar"/>
    <n v="1"/>
    <n v="3"/>
    <d v="2018-10-26T00:00:00"/>
    <d v="2018-11-15T00:00:00"/>
    <n v="2"/>
    <x v="5"/>
    <s v="NO"/>
    <m/>
    <m/>
    <m/>
    <m/>
    <s v="El balance económico genera un valor por descontar de 17 millones incluido el valor del AIU y el IVA sobre la utilidad"/>
    <n v="1"/>
    <d v="2020-03-30T00:00:00"/>
    <n v="1"/>
    <n v="3"/>
  </r>
  <r>
    <n v="31"/>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7"/>
    <s v="La operación de los equipos de bombeo EBAR que impulsan las aguas residuales a la laguna de oxidación no se garantiza por parte de su operador Aguas del Sinú S.A. ESP."/>
    <x v="35"/>
    <s v="Radicado de gestión de incumplimiento"/>
    <n v="1"/>
    <n v="3"/>
    <d v="2018-10-26T00:00:00"/>
    <d v="2018-11-15T00:00:00"/>
    <n v="2"/>
    <x v="3"/>
    <s v="NO"/>
    <m/>
    <m/>
    <m/>
    <m/>
    <s v="Alcance incumplimiento 20182700212683 19 noviembre de 2018"/>
    <n v="1"/>
    <d v="2020-03-30T00:00:00"/>
    <n v="1"/>
    <n v="3"/>
  </r>
  <r>
    <n v="32"/>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5"/>
    <s v="La operación de los equipos de bombeo EBAR que impulsan las aguas residuales a la laguna de oxidación no se garantiza por parte de su operador Aguas del Sinú S.A. ESP."/>
    <x v="36"/>
    <s v="Radicado de estudios previos"/>
    <n v="1"/>
    <n v="3"/>
    <d v="2018-10-26T00:00:00"/>
    <d v="2018-11-30T00:00:00"/>
    <n v="5"/>
    <x v="5"/>
    <s v="NO"/>
    <m/>
    <m/>
    <m/>
    <m/>
    <s v="Radicado de estudios previos"/>
    <n v="1"/>
    <d v="2020-03-30T00:00:00"/>
    <n v="1"/>
    <n v="3"/>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Pérdida de la información y su trazabilidad por la alta rotación de los supervisores."/>
    <x v="37"/>
    <s v="Ficha de conciliación presentada en comité"/>
    <n v="1"/>
    <n v="3"/>
    <d v="2018-10-26T00:00:00"/>
    <d v="2018-11-30T00:00:00"/>
    <n v="5"/>
    <x v="3"/>
    <s v="NO"/>
    <m/>
    <m/>
    <m/>
    <m/>
    <s v="Se adjunta Acta de conciliación en procudaduria para la Fábrica Infraestructura 2013"/>
    <n v="1"/>
    <d v="2020-03-30T00:00:00"/>
    <n v="1"/>
    <n v="3"/>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Debilidades en el control de los fondos de cada Registro Presupuestal correspondiente a los convenios."/>
    <x v="38"/>
    <s v="Balance para los seis contratos de fábricas"/>
    <n v="6"/>
    <n v="3"/>
    <d v="2018-10-26T00:00:00"/>
    <d v="2018-11-30T00:00:00"/>
    <n v="5"/>
    <x v="3"/>
    <s v="NO"/>
    <m/>
    <m/>
    <m/>
    <m/>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n v="6"/>
    <d v="2020-03-30T00:00:00"/>
    <n v="1"/>
    <n v="3"/>
  </r>
  <r>
    <n v="34"/>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correctiva"/>
    <s v="ariano"/>
    <x v="8"/>
    <s v="Falta de precisión en los estudios previos y/o reglas de participación en lo relacionado con la descripción de trámites licencias y permisos"/>
    <x v="39"/>
    <s v="FAP806 Registro de evento de riesgo operativo"/>
    <n v="1"/>
    <n v="3"/>
    <d v="2019-04-12T00:00:00"/>
    <d v="2019-06-30T00:00:00"/>
    <n v="11"/>
    <x v="7"/>
    <s v="NO"/>
    <m/>
    <m/>
    <m/>
    <m/>
    <s v="FAP806 Registro de evento de riesgo operativo ID 2019201900080"/>
    <n v="1"/>
    <d v="2020-03-30T00:00:00"/>
    <n v="1"/>
    <n v="3"/>
  </r>
  <r>
    <n v="35"/>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0"/>
    <s v="Observación"/>
    <s v="Acción correctiva"/>
    <s v="ariano"/>
    <x v="8"/>
    <s v="Falta de precisión en el alcance de las obligaciones de los entes territoriales"/>
    <x v="40"/>
    <s v="FAP806 Registro de evento de riesgo operativo"/>
    <n v="1"/>
    <n v="3"/>
    <d v="2019-04-12T00:00:00"/>
    <d v="2019-06-30T00:00:00"/>
    <n v="11"/>
    <x v="7"/>
    <s v="NO"/>
    <m/>
    <m/>
    <m/>
    <m/>
    <s v="FAP806 Registro de evento de riesgo operativo ID 2019201900091"/>
    <n v="1"/>
    <d v="2020-03-30T00:00:00"/>
    <n v="1"/>
    <n v="3"/>
  </r>
  <r>
    <n v="36"/>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2"/>
    <s v="Observación"/>
    <s v="Acción correctiva"/>
    <s v="dossa"/>
    <x v="9"/>
    <s v="Falta de diligenciamiento del FMI054 Cuadro de control y trazabilidad de acciones del proyecto"/>
    <x v="41"/>
    <s v="Radicado del trámite de incumplimiento."/>
    <n v="1"/>
    <n v="4"/>
    <d v="2019-11-28T00:00:00"/>
    <d v="2020-02-20T00:00:00"/>
    <n v="12"/>
    <x v="8"/>
    <s v="NO"/>
    <m/>
    <m/>
    <m/>
    <m/>
    <s v="En consulta con la abogada y la Subgerencia de Operaciones se determinó no procedente la radicación del incumplimiento al interior de la entidad ya que cursa demanda de controversia contra GEOFIZYKA TORUN y al sera vía judicial se pierde competencia en la Entidad."/>
    <n v="1"/>
    <d v="2020-03-30T00:00:00"/>
    <n v="1"/>
    <n v="4"/>
  </r>
  <r>
    <n v="37"/>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2"/>
    <s v="Observación"/>
    <s v="Acción preventiva"/>
    <s v="valvarez"/>
    <x v="10"/>
    <s v="Ausencia de lineamientos e instancias para analizar el objeto el alcance la forma de pago los riesgo identificados y como se van a mitigar"/>
    <x v="42"/>
    <s v="Comunicación solicitud de concepto"/>
    <n v="1"/>
    <n v="8"/>
    <d v="2019-11-28T00:00:00"/>
    <d v="2020-03-31T00:00:00"/>
    <n v="17"/>
    <x v="8"/>
    <s v="NO"/>
    <m/>
    <m/>
    <m/>
    <m/>
    <s v="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
    <n v="1"/>
    <d v="2020-03-30T00:00:00"/>
    <n v="1"/>
    <n v="8"/>
  </r>
  <r>
    <n v="38"/>
    <s v="Auditorias Internas ACI"/>
    <x v="6"/>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d v="2019-10-18T00:00:00"/>
    <x v="2"/>
    <s v="Observación"/>
    <s v="Acción preventiva"/>
    <s v="ariano"/>
    <x v="8"/>
    <s v="No disponibilidad de un plan de contingencia que garantice la publicidad de los documentos precontractuales"/>
    <x v="43"/>
    <s v="Manual de contratacion formalizado en el catalogo documental"/>
    <n v="1"/>
    <n v="25"/>
    <d v="2019-10-18T00:00:00"/>
    <d v="2020-09-27T00:00:00"/>
    <n v="49"/>
    <x v="8"/>
    <s v="NO"/>
    <m/>
    <m/>
    <m/>
    <m/>
    <s v="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
    <n v="1"/>
    <d v="2020-09-30T00:00:00"/>
    <n v="1"/>
    <n v="25"/>
  </r>
  <r>
    <n v="39"/>
    <s v="Auditorias Internas ACI"/>
    <x v="6"/>
    <s v="Observación No. 2 Incumplimiento en el plazo de expedición de las garantías En 14 de los 30 contratos adjudicados se evidencian desviaciones entre 1 y 28 días hábiles en la expedición de las garantías por parte del contratista"/>
    <d v="2019-10-18T00:00:00"/>
    <x v="2"/>
    <s v="Observación"/>
    <s v="Acción preventiva"/>
    <s v="ariano"/>
    <x v="8"/>
    <s v="No hay un mecanismo que conmine al oferente para que cumpla con la oportunidad en la expedición y radicación de las pólizas en los plazos establecidos en el Manual de contratación MDI720"/>
    <x v="44"/>
    <s v="Documento suscrito por el contratista en el que se comprometa a la entrega oportuna de las garantias"/>
    <n v="4"/>
    <n v="25"/>
    <d v="2019-10-18T00:00:00"/>
    <d v="2020-04-30T00:00:00"/>
    <n v="27"/>
    <x v="8"/>
    <s v="NO"/>
    <m/>
    <m/>
    <m/>
    <m/>
    <s v="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n v="4"/>
    <d v="2020-06-30T00:00:00"/>
    <n v="1"/>
    <n v="25"/>
  </r>
  <r>
    <n v="40"/>
    <s v="Auditorias Internas ACI"/>
    <x v="6"/>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d v="2019-10-18T00:00:00"/>
    <x v="2"/>
    <s v="Observación"/>
    <s v="Acción preventiva"/>
    <s v="csanchez2"/>
    <x v="8"/>
    <s v="No existe un procedimiento para la solicitud y aprobación de los plazos de radicación de las ofertas"/>
    <x v="45"/>
    <s v="Adenda al proceso"/>
    <n v="3"/>
    <n v="25"/>
    <d v="2019-10-18T00:00:00"/>
    <d v="2020-03-30T00:00:00"/>
    <n v="23"/>
    <x v="8"/>
    <s v="NO"/>
    <m/>
    <m/>
    <m/>
    <m/>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n v="3"/>
    <d v="2020-03-30T00:00:00"/>
    <n v="1"/>
    <n v="25"/>
  </r>
  <r>
    <n v="41"/>
    <s v="Auditorias Internas ACI"/>
    <x v="6"/>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
    <d v="2019-10-18T00:00:00"/>
    <x v="2"/>
    <s v="Observación"/>
    <s v="Acción preventiva"/>
    <s v="csanchez2"/>
    <x v="8"/>
    <s v="Posibles fallas en los controles o inexistencia de los mismos en la etapa precontractual para la contratación directa"/>
    <x v="46"/>
    <s v="Proyecto de Estandarización de documuentos Terminos y condiciones"/>
    <n v="1"/>
    <n v="25"/>
    <d v="2019-10-18T00:00:00"/>
    <d v="2020-06-30T00:00:00"/>
    <n v="36"/>
    <x v="8"/>
    <s v="NO"/>
    <m/>
    <m/>
    <m/>
    <m/>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n v="1"/>
    <d v="2020-03-30T00:00:00"/>
    <n v="1"/>
    <n v="25"/>
  </r>
  <r>
    <n v="42"/>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correctiva"/>
    <s v="aocampo"/>
    <x v="11"/>
    <s v="Desactualización de la base de datos de los procesos de incumplimiento"/>
    <x v="47"/>
    <s v="Resolución restructuración grupos de trabajo"/>
    <n v="1"/>
    <n v="3"/>
    <d v="2019-06-27T00:00:00"/>
    <d v="2019-09-30T00:00:00"/>
    <n v="13"/>
    <x v="8"/>
    <s v="NO"/>
    <m/>
    <m/>
    <m/>
    <m/>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n v="1"/>
    <d v="2020-03-30T00:00:00"/>
    <n v="1"/>
    <n v="3"/>
  </r>
  <r>
    <n v="43"/>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preventiva"/>
    <s v="aocampo"/>
    <x v="11"/>
    <s v="Desactualización de la base de datos de los procesos de incumplimiento"/>
    <x v="48"/>
    <s v="Acta de reunión"/>
    <n v="1"/>
    <n v="3"/>
    <d v="2019-06-27T00:00:00"/>
    <d v="2019-10-30T00:00:00"/>
    <n v="17"/>
    <x v="8"/>
    <s v="NO"/>
    <m/>
    <m/>
    <m/>
    <m/>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n v="1"/>
    <d v="2020-03-30T00:00:00"/>
    <n v="1"/>
    <n v="3"/>
  </r>
  <r>
    <n v="44"/>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preventiva"/>
    <s v="aocampo"/>
    <x v="11"/>
    <s v="Deficiente priorización de la Entidad de estos trámites con efectos legales y económicos"/>
    <x v="49"/>
    <s v="Control de Asistencia y Presentación"/>
    <n v="2"/>
    <n v="4"/>
    <d v="2019-06-27T00:00:00"/>
    <d v="2019-10-30T00:00:00"/>
    <n v="17"/>
    <x v="8"/>
    <s v="NO"/>
    <m/>
    <m/>
    <m/>
    <m/>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n v="2"/>
    <d v="2020-03-30T00:00:00"/>
    <n v="1"/>
    <n v="4"/>
  </r>
  <r>
    <n v="45"/>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correctiva"/>
    <s v="aocampo"/>
    <x v="9"/>
    <s v="Deficiente priorización de la Entidad de estos trámites con efectos legales y económicos"/>
    <x v="50"/>
    <s v="Control de Asistencia"/>
    <n v="1"/>
    <n v="4"/>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4"/>
  </r>
  <r>
    <n v="46"/>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correctiva"/>
    <s v="aocampo"/>
    <x v="8"/>
    <s v="Omisión en la aplicación del control para incorporar los resultados de la evaluación de proveedores en la selección de contratistas"/>
    <x v="51"/>
    <s v="Informe Metodologia"/>
    <n v="1"/>
    <n v="3"/>
    <d v="2019-06-27T00:00:00"/>
    <d v="2019-07-31T00:00:00"/>
    <n v="4"/>
    <x v="8"/>
    <s v="NO"/>
    <m/>
    <m/>
    <m/>
    <m/>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n v="1"/>
    <d v="2020-03-30T00:00:00"/>
    <n v="1"/>
    <n v="3"/>
  </r>
  <r>
    <n v="4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preventiva"/>
    <s v="aocampo"/>
    <x v="8"/>
    <s v="Omisión en la aplicación del control para incorporar los resultados de la evaluación de proveedores en la selección de contratistas"/>
    <x v="52"/>
    <s v="Evaluaciones realizadas"/>
    <n v="1"/>
    <n v="3"/>
    <d v="2019-06-27T00:00:00"/>
    <d v="2019-12-31T00:00:00"/>
    <n v="26"/>
    <x v="8"/>
    <s v="NO"/>
    <m/>
    <m/>
    <m/>
    <m/>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n v="1"/>
    <d v="2020-03-30T00:00:00"/>
    <n v="1"/>
    <n v="3"/>
  </r>
  <r>
    <n v="48"/>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9"/>
    <s v="Desconocimiento del procedimiento y guía para hacer reclamaciones ante aseguradora"/>
    <x v="53"/>
    <s v="Control de Asistencia y Presentación"/>
    <n v="2"/>
    <n v="5"/>
    <d v="2019-06-27T00:00:00"/>
    <d v="2019-10-30T00:00:00"/>
    <n v="17"/>
    <x v="8"/>
    <s v="NO"/>
    <m/>
    <m/>
    <m/>
    <m/>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n v="2"/>
    <d v="2020-03-30T00:00:00"/>
    <n v="1"/>
    <n v="5"/>
  </r>
  <r>
    <n v="49"/>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8"/>
    <s v="Desconocimiento del procedimiento y guía para hacer reclamaciones ante aseguradora"/>
    <x v="50"/>
    <s v="Control de Asistencia"/>
    <n v="1"/>
    <n v="5"/>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5"/>
  </r>
  <r>
    <n v="50"/>
    <s v="Auditorias Internas ACI"/>
    <x v="1"/>
    <s v="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4"/>
    <s v="LISTA DE CHEQUEO REVISION DOCUMENTO ESTUDIOS PREVIOS formalizada en el sistema de gestión de calidad"/>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
    <n v="1"/>
    <d v="2020-03-30T00:00:00"/>
    <n v="1"/>
    <n v="5"/>
  </r>
  <r>
    <n v="51"/>
    <s v="Auditorias Internas ACI"/>
    <x v="1"/>
    <s v="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5"/>
    <s v="Correo electrónico o FAP 601 Control de asistencia . socialización del documento"/>
    <n v="1"/>
    <n v="5"/>
    <d v="2019-06-11T00:00:00"/>
    <d v="2019-11-30T00:00:00"/>
    <n v="24"/>
    <x v="8"/>
    <s v="NO"/>
    <m/>
    <m/>
    <m/>
    <m/>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
    <n v="1"/>
    <d v="2020-03-30T00:00:00"/>
    <n v="1"/>
    <n v="5"/>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verificación de las áreas responsables por premuras en la solicitud de los trámites requeridos."/>
    <x v="56"/>
    <s v="Documento Lista de chequeo de Novedades publicado"/>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
    <n v="1"/>
    <d v="2020-03-30T00:00:00"/>
    <n v="1"/>
    <n v="5"/>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de planeación y errores de digitación por parte del área solicitante de las novedades del contrato"/>
    <x v="57"/>
    <s v="FAP 601 CONTROL DE ASISTENCIA"/>
    <n v="1"/>
    <n v="5"/>
    <d v="2019-06-11T00:00:00"/>
    <d v="2019-07-30T00:00:00"/>
    <n v="7"/>
    <x v="8"/>
    <s v="NO"/>
    <m/>
    <m/>
    <m/>
    <m/>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n v="1"/>
    <d v="2020-03-30T00:00:00"/>
    <n v="1"/>
    <n v="5"/>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Debilidades en el seguimiento y control por parte del supervisor frente a requisitos tales como licencias y permisos especiales según objeto del contrato"/>
    <x v="58"/>
    <s v="Documento Lista de chequeo de Novedades publicado"/>
    <n v="1"/>
    <n v="5"/>
    <d v="2019-06-11T00:00:00"/>
    <d v="2019-11-30T00:00:00"/>
    <n v="24"/>
    <x v="8"/>
    <s v="NO"/>
    <m/>
    <m/>
    <m/>
    <m/>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
    <n v="1"/>
    <d v="2020-03-30T00:00:00"/>
    <n v="1"/>
    <n v="5"/>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Falta de controles y verificación de requisitos de forma previa a la suscripción de las novedades"/>
    <x v="59"/>
    <s v="Correo electrónico o FAP 601 Control de asistencia. socialización del documento"/>
    <n v="1"/>
    <n v="5"/>
    <d v="2019-06-11T00:00:00"/>
    <d v="2019-11-30T00:00:00"/>
    <n v="24"/>
    <x v="8"/>
    <s v="NO"/>
    <m/>
    <m/>
    <m/>
    <m/>
    <s v="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
    <n v="1"/>
    <d v="2020-03-30T00:00:00"/>
    <n v="1"/>
    <n v="5"/>
  </r>
  <r>
    <n v="54"/>
    <s v="Auditorias Internas ACI"/>
    <x v="1"/>
    <s v="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d v="2019-06-11T00:00:00"/>
    <x v="2"/>
    <s v="Observación"/>
    <s v="Acción preventiva"/>
    <s v="csanchez2"/>
    <x v="12"/>
    <s v="No hay un procedimiento para la cesión de contratos con responsables. productos y tiempos de entrega"/>
    <x v="60"/>
    <s v="Cesion de Derechos económicos y posición contractual. ajustado y publicado"/>
    <n v="1"/>
    <n v="5"/>
    <d v="2019-06-11T00:00:00"/>
    <d v="2019-12-31T00:00:00"/>
    <n v="29"/>
    <x v="8"/>
    <s v="NO"/>
    <m/>
    <m/>
    <m/>
    <m/>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n v="1"/>
    <d v="2020-03-30T00:00:00"/>
    <n v="1"/>
    <n v="5"/>
  </r>
  <r>
    <n v="55"/>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correctiva"/>
    <s v="csanchez2"/>
    <x v="11"/>
    <s v="Falta de definición requisitos específicos asociados a la cláusula de pagos al contratista"/>
    <x v="61"/>
    <s v="Memorando de solicitud de incumplimiento"/>
    <n v="1"/>
    <n v="5"/>
    <d v="2019-06-11T00:00:00"/>
    <d v="2019-12-15T00:00:00"/>
    <n v="26"/>
    <x v="8"/>
    <s v="NO"/>
    <m/>
    <m/>
    <m/>
    <m/>
    <s v="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
    <n v="1"/>
    <d v="2020-03-30T00:00:00"/>
    <n v="1"/>
    <n v="5"/>
  </r>
  <r>
    <n v="56"/>
    <s v="Auditorias Internas ACI"/>
    <x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d v="2019-04-22T00:00:00"/>
    <x v="2"/>
    <s v="Observación"/>
    <s v="Acción preventiva"/>
    <s v="valvarez"/>
    <x v="10"/>
    <s v="Deficiencias de validación en el proceso precontractual"/>
    <x v="62"/>
    <s v="Formato FDI642 LISTA DE CHEQUEO REVISION DOCUMENTO ESTUDIOS PREVIOS"/>
    <n v="1"/>
    <n v="7"/>
    <d v="2019-04-22T00:00:00"/>
    <d v="2019-09-30T00:00:00"/>
    <n v="23"/>
    <x v="8"/>
    <s v="NO"/>
    <m/>
    <m/>
    <m/>
    <m/>
    <s v="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
    <n v="1"/>
    <d v="2020-03-30T00:00:00"/>
    <n v="1"/>
    <n v="7"/>
  </r>
  <r>
    <n v="57"/>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2"/>
    <s v="Observación"/>
    <s v="Acción preventiva"/>
    <s v="valvarez"/>
    <x v="10"/>
    <s v="Procesos contractuales ejecutados sin el estado de maduración requerido"/>
    <x v="32"/>
    <s v="Control documentado"/>
    <n v="1"/>
    <n v="4"/>
    <d v="2018-10-26T00:00:00"/>
    <d v="2018-12-31T00:00:00"/>
    <n v="9"/>
    <x v="8"/>
    <s v="NO"/>
    <m/>
    <m/>
    <m/>
    <m/>
    <s v="Envia mediante correo electrónico el preliminar del formato de actualización de perfil del mapa de riesgos."/>
    <n v="1"/>
    <d v="2020-03-30T00:00:00"/>
    <n v="1"/>
    <n v="4"/>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3"/>
    <s v="Reporte de correos electrónicos enviados"/>
    <n v="1"/>
    <n v="4"/>
    <d v="2019-11-28T00:00:00"/>
    <d v="2020-03-31T00:00:00"/>
    <n v="17"/>
    <x v="9"/>
    <s v="NO"/>
    <m/>
    <m/>
    <m/>
    <m/>
    <s v="Se remite archivo con 22 correos electronicos enviados a los usuarios que presentaron PQRD próximas a vencer durante los meses de diciembre 2019 y enero a marzo 2020."/>
    <n v="1"/>
    <d v="2020-03-30T00:00:00"/>
    <n v="1"/>
    <n v="4"/>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4"/>
    <s v="Soporte de pieza de comunicación y Control de asistencia"/>
    <n v="2"/>
    <n v="4"/>
    <d v="2019-11-28T00:00:00"/>
    <d v="2020-06-30T00:00:00"/>
    <n v="30"/>
    <x v="9"/>
    <s v="NO"/>
    <m/>
    <m/>
    <m/>
    <m/>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
    <n v="2"/>
    <d v="2020-06-30T00:00:00"/>
    <n v="1"/>
    <n v="4"/>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Deficiencias en la aplicación del control CTRGADM169"/>
    <x v="65"/>
    <s v="Procedimiento publicado en el catalogo documental."/>
    <n v="1"/>
    <n v="4"/>
    <d v="2019-11-28T00:00:00"/>
    <d v="2020-02-28T00:00:00"/>
    <n v="13"/>
    <x v="9"/>
    <s v="NO"/>
    <m/>
    <m/>
    <m/>
    <m/>
    <s v="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n v="1"/>
    <d v="2020-03-30T00:00:00"/>
    <n v="1"/>
    <n v="4"/>
  </r>
  <r>
    <n v="5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4"/>
    <s v="Observación"/>
    <s v="Acción correctiva"/>
    <s v="aocampo"/>
    <x v="1"/>
    <s v="Falta de gestión de la interventoría de los contratos"/>
    <x v="66"/>
    <s v="Minuta de prorroga y adición del contrato suscrito con QTECH S.A.S."/>
    <n v="1"/>
    <n v="6"/>
    <d v="2019-09-30T00:00:00"/>
    <d v="2019-12-30T00:00:00"/>
    <n v="13"/>
    <x v="9"/>
    <s v="NO"/>
    <m/>
    <m/>
    <m/>
    <m/>
    <s v="Se suscribió prórroga 1 el 3 de septiembre de 2019 hasta 31 mayo de 2020 con el fin de ejectutar el saldo pendiente 408746584 y garantizar el servicio de fotocopiado impresión y scaneo. Soportes ADICIÓN REDUCCIÓN MODIFICACIÓN CONTRATO 2018882 y PRORROGA 2018882."/>
    <n v="1"/>
    <d v="2020-03-30T00:00:00"/>
    <n v="1"/>
    <n v="6"/>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seguimiento a los planes de recuperación por parte de los Gerentes de Unidad y de Convenio"/>
    <x v="67"/>
    <s v="Acta de la Junta Directiva y presentación"/>
    <n v="1"/>
    <n v="15"/>
    <d v="2019-10-02T00:00:00"/>
    <d v="2021-04-30T00:00:00"/>
    <n v="82"/>
    <x v="10"/>
    <s v="NO"/>
    <m/>
    <m/>
    <m/>
    <m/>
    <s v="se tienen identificados esos 10 casos: 196028, 212011, 192005 195041 195073 191145 196021 197040 193017 100810 a presentar y los cuales se están en proceso de diligenciamiento de ficha de castigo,"/>
    <n v="1"/>
    <d v="2020-12-29T17:19:00"/>
    <n v="1"/>
    <n v="15"/>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gestión y seguimiento por parte del comité de seguimiento y castigo de activos"/>
    <x v="68"/>
    <s v="Acta de comité"/>
    <n v="1"/>
    <n v="5"/>
    <d v="2019-10-02T00:00:00"/>
    <d v="2021-03-31T00:00:00"/>
    <n v="78"/>
    <x v="10"/>
    <s v="NO"/>
    <m/>
    <m/>
    <m/>
    <m/>
    <s v="e tienen identificados esos 10 casos: 196028, 212011, 192005 195041 195073 191145 196021 197040 193017 100810 a presentar y los cuales se están en proceso de diligenciamiento de ficha de castigo, los cuales se van a presentar a comité de seguimiento y castigo de activos"/>
    <n v="1"/>
    <d v="2020-12-29T17:21:00"/>
    <n v="1"/>
    <n v="5"/>
  </r>
  <r>
    <n v="6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1"/>
    <s v="Observación"/>
    <s v="Acción correctiva"/>
    <s v="csanchez2"/>
    <x v="1"/>
    <s v="Cambios estructurales en las áreas o grupos de trabajo de la entidad que no garantizan la continuidad de las actividades asociadas al proceso"/>
    <x v="69"/>
    <s v="Actas de comité de seguimiento y castigo de activos"/>
    <n v="3"/>
    <n v="5"/>
    <d v="2019-10-02T00:00:00"/>
    <d v="2020-07-02T00:00:00"/>
    <n v="39"/>
    <x v="10"/>
    <s v="NO"/>
    <m/>
    <m/>
    <m/>
    <m/>
    <s v="Se presenta la solicitud de activiacion del comité por correo electrónico y memorand 2020200055903 del 31 de marzo de 2020. acta de comité de castigo de activos numero 17 y 18 del 8 de mayo de 2020 y del 01 de junio de 2020. Acta 19 de 2 julio de 2020"/>
    <n v="3"/>
    <d v="2020-09-30T00:00:00"/>
    <n v="1"/>
    <n v="5"/>
  </r>
  <r>
    <n v="62"/>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1"/>
    <s v="Observación"/>
    <s v="Acción correctiva"/>
    <s v="aocampo"/>
    <x v="1"/>
    <s v="Todas los identificadas en la auditoría"/>
    <x v="11"/>
    <s v="Perfil de Riesgo 2019 actualizado"/>
    <n v="1"/>
    <n v="5"/>
    <d v="2019-06-27T00:00:00"/>
    <d v="2019-12-31T00:00:00"/>
    <n v="26"/>
    <x v="10"/>
    <s v="NO"/>
    <m/>
    <m/>
    <m/>
    <m/>
    <s v="El grupo de planeación y gestión de riesgos remitió el memorando número 20191300060743 del programa de trabajo para la actualizacón de perfil de riesgos operativos del 2019"/>
    <n v="1"/>
    <d v="2020-03-30T00:00:00"/>
    <n v="1"/>
    <n v="5"/>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70"/>
    <s v="FAP601 control de asistencia a mesas de trabajo"/>
    <n v="1"/>
    <n v="4"/>
    <d v="2019-04-12T00:00:00"/>
    <d v="2019-12-15T00:00:00"/>
    <n v="35"/>
    <x v="10"/>
    <s v="NO"/>
    <m/>
    <m/>
    <m/>
    <m/>
    <s v="Acta de REUNIÓN INTERNA con radicado N.20191300003236. En el perfil riesgo 2019 el RGFIN104 se unificó con el RGFIN105 este último quedo asociado a dos controles el CTRGFIN209 y el CTRGFIN205 y se actualizaron las causas."/>
    <n v="1"/>
    <d v="2020-03-30T00:00:00"/>
    <n v="1"/>
    <n v="4"/>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11"/>
    <s v="Perfil de riesgo actualizado"/>
    <n v="1"/>
    <n v="4"/>
    <d v="2019-04-12T00:00:00"/>
    <d v="2019-12-15T00:00:00"/>
    <n v="35"/>
    <x v="10"/>
    <s v="NO"/>
    <m/>
    <m/>
    <m/>
    <m/>
    <s v="Por correo electrónico del 29 de enero de 2020 se allegó el perfil de riesgo actualizado por parte del grupo de Planeación y gestión de Riesgos."/>
    <n v="1"/>
    <d v="2020-03-30T00:00:00"/>
    <n v="1"/>
    <n v="4"/>
  </r>
  <r>
    <n v="64"/>
    <s v="Auditorias Internas ACI"/>
    <x v="8"/>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d v="2019-04-22T00:00:00"/>
    <x v="2"/>
    <s v="Observación"/>
    <s v="Acción correctiva"/>
    <s v="dossa"/>
    <x v="9"/>
    <s v="Falta de verificación de la veracidad y autenticidad de los documentos habilitantes."/>
    <x v="71"/>
    <s v="Aplicación del control en los procesos realizados"/>
    <n v="1"/>
    <n v="7"/>
    <d v="2019-04-22T00:00:00"/>
    <d v="2019-09-30T00:00:00"/>
    <n v="23"/>
    <x v="11"/>
    <s v="NO"/>
    <m/>
    <m/>
    <m/>
    <m/>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n v="1"/>
    <d v="2020-03-30T00:00:00"/>
    <n v="1"/>
    <n v="7"/>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Falta de precisión en los estudios previos y/o reglas de participación en lo relacionado con la descripción de trámites licencias y permisos"/>
    <x v="72"/>
    <s v="Estudios previos"/>
    <n v="1"/>
    <n v="4"/>
    <d v="2019-04-12T00:00:00"/>
    <d v="2019-11-30T00:00:00"/>
    <n v="33"/>
    <x v="11"/>
    <s v="NO"/>
    <m/>
    <m/>
    <m/>
    <m/>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n v="1"/>
    <d v="2020-03-30T00:00:00"/>
    <n v="1"/>
    <n v="4"/>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No tramitar los Análisis de precios unitarios de ítems no previstos"/>
    <x v="73"/>
    <s v="Memorando de respuesta a la Subgerencia de Desarrollo de Proyectos"/>
    <n v="1"/>
    <n v="4"/>
    <d v="2019-04-12T00:00:00"/>
    <d v="2019-05-31T00:00:00"/>
    <n v="7"/>
    <x v="11"/>
    <s v="NO"/>
    <m/>
    <m/>
    <m/>
    <m/>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n v="1"/>
    <d v="2020-03-30T00:00:00"/>
    <n v="1"/>
    <n v="4"/>
  </r>
  <r>
    <n v="66"/>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preventiva"/>
    <s v="ariano"/>
    <x v="2"/>
    <s v="Inobservancia de la trazabilidad del estado contractual"/>
    <x v="74"/>
    <s v="Correos eléctronicos por parte del abogado y respuesta del profesional de incumplimientos"/>
    <n v="12"/>
    <n v="4"/>
    <d v="2019-04-12T00:00:00"/>
    <d v="2019-09-30T00:00:00"/>
    <n v="24"/>
    <x v="11"/>
    <s v="NO"/>
    <m/>
    <m/>
    <m/>
    <m/>
    <s v="Se evidencian 12 correos electrónicos por parte del profesional de gestión contractual y respuesta del profesional de incumplimientos donde se solicita informar si los contratistas presentan procesos de incumplimiento"/>
    <n v="12"/>
    <d v="2020-03-30T00:00:00"/>
    <n v="1"/>
    <n v="4"/>
  </r>
  <r>
    <n v="67"/>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correctiva"/>
    <s v="ariano"/>
    <x v="2"/>
    <s v="Inobservancia de la trazabilidad del estado contractual"/>
    <x v="75"/>
    <s v="FAP806 Registro de evento de riesgo operativo"/>
    <n v="1"/>
    <n v="4"/>
    <d v="2019-04-12T00:00:00"/>
    <d v="2019-10-31T00:00:00"/>
    <n v="28"/>
    <x v="11"/>
    <s v="NO"/>
    <m/>
    <m/>
    <m/>
    <m/>
    <s v="Se realizó el reporte del evento de riesgo de la observación No. 6 en formato de registro de eventos de riesgo opertivo FAP 806 el 16 oct 2019"/>
    <n v="1"/>
    <d v="2020-03-30T00:00:00"/>
    <n v="1"/>
    <n v="4"/>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Elaboración de reglas de participación sin considerar referentes clave de procesos anteriores."/>
    <x v="76"/>
    <s v="Documento suscrito por las partes aprobado con ANS"/>
    <n v="1"/>
    <n v="4"/>
    <d v="2018-10-02T00:00:00"/>
    <d v="2018-12-15T00:00:00"/>
    <n v="10"/>
    <x v="11"/>
    <s v="NO"/>
    <m/>
    <m/>
    <m/>
    <m/>
    <s v="El dia 28 de mayo de 2019 la Subgerencia de Operaciones generó la circular interna No. 5 con el asunto ANS Subgerencia de Operaciones dirigida a la Gerencia General Subgetrencias Gerencias de grupo y Oficinas Asesoras."/>
    <n v="1"/>
    <d v="2020-03-30T00:00:00"/>
    <n v="1"/>
    <n v="4"/>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Toma de decisiones en los procesos contractuales sin fundamento en la especialidad técnica"/>
    <x v="77"/>
    <s v="FAP601 control de asistencia"/>
    <n v="2"/>
    <n v="4"/>
    <d v="2018-10-02T00:00:00"/>
    <d v="2018-12-15T00:00:00"/>
    <n v="10"/>
    <x v="11"/>
    <s v="NO"/>
    <m/>
    <m/>
    <m/>
    <m/>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n v="2"/>
    <d v="2020-03-30T00:00:00"/>
    <n v="1"/>
    <n v="4"/>
  </r>
  <r>
    <n v="69"/>
    <s v="Auditorias Internas ACI"/>
    <x v="11"/>
    <s v="Observación No.6 Para el proceso CPU022 que duplica el POE del proceso CPU018 se disminuyó el ILR Índice de liquidez requerido y la CI Cobertura de intereses en 1 punto frente a la recomendación del análisis del sector 2 puntos y del requerido para el CPU018."/>
    <d v="2018-10-02T00:00:00"/>
    <x v="2"/>
    <s v="Observación"/>
    <s v="Acción correctiva"/>
    <s v="dossa"/>
    <x v="10"/>
    <s v="Falta de identificación y aplicación de controles en el proceso"/>
    <x v="78"/>
    <s v="Formato de revision con visto Bueno del Profesional que realiza la revision"/>
    <n v="1"/>
    <n v="14"/>
    <d v="2018-10-02T00:00:00"/>
    <d v="2018-11-15T00:00:00"/>
    <n v="6"/>
    <x v="11"/>
    <s v="NO"/>
    <m/>
    <m/>
    <m/>
    <m/>
    <s v="Aporta el area de planeacion contractual 7 formatos denominados Formato de revisión del estudio previo"/>
    <n v="1"/>
    <d v="2020-03-30T00:00:00"/>
    <n v="1"/>
    <n v="14"/>
  </r>
  <r>
    <n v="70"/>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2"/>
    <s v="Observación"/>
    <s v="Acción preventiva"/>
    <s v="cgonzal1"/>
    <x v="11"/>
    <s v="Omisión de gestiones administrativas para el cumplimiento de las directrices internas adoptadas en Junta Directiva."/>
    <x v="79"/>
    <s v="Manual de Contratación actualizado"/>
    <n v="1"/>
    <n v="3"/>
    <d v="2018-08-03T00:00:00"/>
    <d v="2018-08-08T00:00:00"/>
    <n v="0"/>
    <x v="11"/>
    <s v="NO"/>
    <m/>
    <m/>
    <m/>
    <m/>
    <s v="MDI720 Manual de contratación v.10. ARTÍCULO 29 TIPOS DE LIQUIDACIÓN"/>
    <n v="1"/>
    <d v="2020-03-30T00:00:00"/>
    <n v="1"/>
    <n v="3"/>
  </r>
  <r>
    <n v="71"/>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2"/>
    <s v="Observación"/>
    <s v="Acción preventiva"/>
    <s v="cgonzal1"/>
    <x v="11"/>
    <s v="Carencia de puntos de control durante la ejecución contractual en lo correspondiente a pagos"/>
    <x v="80"/>
    <s v="Manual de Contratación actualizado"/>
    <n v="1"/>
    <n v="3"/>
    <d v="2018-08-03T00:00:00"/>
    <d v="2018-08-08T00:00:00"/>
    <n v="0"/>
    <x v="11"/>
    <s v="NO"/>
    <m/>
    <m/>
    <m/>
    <m/>
    <s v="MDI720 Manual de contratación v.10 ARTÍCULO 29 TIPOS DE LIQUIDACIÓN"/>
    <n v="1"/>
    <d v="2020-03-30T00:00:00"/>
    <n v="1"/>
    <n v="3"/>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1"/>
    <s v="Estudios previos con texto incluido referente a normativa"/>
    <n v="4"/>
    <n v="10"/>
    <d v="2019-09-16T00:00:00"/>
    <d v="2019-10-31T00:00:00"/>
    <n v="6"/>
    <x v="12"/>
    <s v="NO"/>
    <m/>
    <m/>
    <m/>
    <m/>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n v="4"/>
    <d v="2020-03-30T00:00:00"/>
    <n v="1"/>
    <n v="10"/>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2"/>
    <s v="consolidado mesas de trabajo"/>
    <n v="1"/>
    <n v="5"/>
    <d v="2019-09-16T00:00:00"/>
    <d v="2019-10-31T00:00:00"/>
    <n v="6"/>
    <x v="12"/>
    <s v="NO"/>
    <m/>
    <m/>
    <m/>
    <m/>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
    <n v="1"/>
    <d v="2020-03-30T00:00:00"/>
    <n v="1"/>
    <n v="5"/>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Omisión de revisión y verificación técnica de los estudios previos por el área solicitante y planeación contractual"/>
    <x v="83"/>
    <s v="Correo de citación a la mesa de trabajo"/>
    <n v="1"/>
    <n v="5"/>
    <d v="2019-09-16T00:00:00"/>
    <d v="2019-10-31T00:00:00"/>
    <n v="6"/>
    <x v="12"/>
    <s v="NO"/>
    <m/>
    <m/>
    <m/>
    <m/>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
    <n v="1"/>
    <d v="2020-03-30T00:00:00"/>
    <n v="1"/>
    <n v="5"/>
  </r>
  <r>
    <n v="73"/>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correctiva"/>
    <s v="cgonzal1"/>
    <x v="14"/>
    <s v="La normativa técnica descrita en el estudio previo fue con base en los estudios y diseños disponibles desactualizados"/>
    <x v="84"/>
    <s v="FAP 806 Reporte de evento de riesgo operativo"/>
    <n v="1"/>
    <n v="5"/>
    <d v="2019-09-16T00:00:00"/>
    <d v="2019-09-30T00:00:00"/>
    <n v="2"/>
    <x v="12"/>
    <s v="NO"/>
    <m/>
    <m/>
    <m/>
    <m/>
    <s v="FAP 806 Reporte del evento de riesgo de la observación No. 5 el 15 de octubre de 2019 Id evento 201900152"/>
    <n v="1"/>
    <d v="2020-03-30T00:00:00"/>
    <n v="1"/>
    <n v="5"/>
  </r>
  <r>
    <n v="74"/>
    <s v="Auditorias Internas ACI"/>
    <x v="1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5"/>
    <s v="Procedimiento actualizado"/>
    <n v="1"/>
    <n v="100"/>
    <d v="2017-06-30T00:00:00"/>
    <d v="2020-09-05T00:00:00"/>
    <n v="166"/>
    <x v="13"/>
    <s v="NO"/>
    <m/>
    <m/>
    <m/>
    <m/>
    <s v="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n v="1"/>
    <d v="2020-09-30T00:00:00"/>
    <n v="1"/>
    <n v="100"/>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6"/>
    <s v="Versión final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n v="1"/>
    <d v="2020-03-30T00:00:00"/>
    <n v="1"/>
    <n v="15"/>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 los funcionarios que ejecutan el procedimiento para trámite de quejas por acoso laboral"/>
    <x v="87"/>
    <s v="Solicitud de modificación en el CIC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n v="1"/>
    <d v="2020-03-30T00:00:00"/>
    <n v="1"/>
    <n v="15"/>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8"/>
    <s v="Acta de CCL con decisión adoptada por sus miembros."/>
    <n v="1"/>
    <n v="14"/>
    <d v="2017-06-30T00:00:00"/>
    <d v="2017-12-31T00:00:00"/>
    <n v="26"/>
    <x v="13"/>
    <s v="NO"/>
    <m/>
    <m/>
    <m/>
    <m/>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n v="1"/>
    <d v="2020-03-30T00:00:00"/>
    <n v="1"/>
    <n v="14"/>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l Reglamento de Trabajo de Fonade"/>
    <x v="89"/>
    <s v="Reglamento de Trabajo de FONADE aprobado"/>
    <n v="1"/>
    <n v="14"/>
    <d v="2017-06-30T00:00:00"/>
    <d v="2021-01-31T00:00:00"/>
    <n v="187"/>
    <x v="13"/>
    <s v="NO"/>
    <m/>
    <m/>
    <m/>
    <m/>
    <s v="Se adjunta reglamento interno de trabajo publicado y aprobado el 21 de diciembre de 2020"/>
    <n v="1"/>
    <d v="2021-02-05T15:38:00"/>
    <n v="1"/>
    <n v="14"/>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0"/>
    <s v="Versión final del Procedimiento PAP623 Trámite de Queja por Acoso Laboral."/>
    <n v="1"/>
    <n v="14"/>
    <d v="2017-06-30T00:00:00"/>
    <d v="2017-12-31T00:00:00"/>
    <n v="26"/>
    <x v="13"/>
    <s v="NO"/>
    <m/>
    <m/>
    <m/>
    <m/>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n v="1"/>
    <d v="2020-03-30T00:00:00"/>
    <n v="1"/>
    <n v="14"/>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1"/>
    <s v="Versión final del Procedimiento PAP623 Trámite de Queja por Acoso Laboral."/>
    <n v="1"/>
    <n v="14"/>
    <d v="2017-06-30T00:00:00"/>
    <d v="2017-12-31T00:00:00"/>
    <n v="26"/>
    <x v="13"/>
    <s v="NO"/>
    <m/>
    <m/>
    <m/>
    <m/>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n v="1"/>
    <d v="2020-03-30T00:00:00"/>
    <n v="1"/>
    <n v="14"/>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2"/>
    <s v="Versión final del Procedimiento PAP623 Trámite de Queja por Acoso Laboral."/>
    <n v="1"/>
    <n v="14"/>
    <d v="2017-06-30T00:00:00"/>
    <d v="2017-12-31T00:00:00"/>
    <n v="26"/>
    <x v="13"/>
    <s v="NO"/>
    <m/>
    <m/>
    <m/>
    <m/>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n v="1"/>
    <d v="2020-03-30T00:00:00"/>
    <n v="1"/>
    <n v="14"/>
  </r>
  <r>
    <n v="77"/>
    <s v="Auditorias Internas ACI"/>
    <x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d v="2019-09-16T00:00:00"/>
    <x v="2"/>
    <s v="Observación"/>
    <s v="Acción correctiva"/>
    <s v="valvarez"/>
    <x v="16"/>
    <s v="Todas los identificadas en la auditoría."/>
    <x v="93"/>
    <s v="FAP806 Eventos de riesgo operativo"/>
    <n v="2"/>
    <n v="5"/>
    <d v="2019-09-16T00:00:00"/>
    <d v="2019-11-30T00:00:00"/>
    <n v="10"/>
    <x v="14"/>
    <s v="NO"/>
    <m/>
    <m/>
    <m/>
    <m/>
    <s v="Se observa el formato FAP806 Con el reporte del evento de riesgo"/>
    <n v="2"/>
    <d v="2020-03-30T00:00:00"/>
    <n v="1"/>
    <n v="5"/>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se identifica un lineamiento para la entrega de la información al supervisor inmediato una vez terminado los contratos de prestación de servicios en función convenio"/>
    <x v="94"/>
    <s v="Piezas comunicacionales enviadas"/>
    <n v="6"/>
    <n v="4"/>
    <d v="2019-04-12T00:00:00"/>
    <d v="2019-06-30T00:00:00"/>
    <n v="11"/>
    <x v="15"/>
    <s v="NO"/>
    <m/>
    <m/>
    <m/>
    <m/>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n v="6"/>
    <d v="2020-03-30T00:00:00"/>
    <n v="1"/>
    <n v="4"/>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existe una herramienta tecnológica para consolidar la información de los convenios"/>
    <x v="95"/>
    <s v="Memorando proyectado y enviado"/>
    <n v="1"/>
    <n v="4"/>
    <d v="2019-04-12T00:00:00"/>
    <d v="2019-06-30T00:00:00"/>
    <n v="11"/>
    <x v="15"/>
    <s v="NO"/>
    <m/>
    <m/>
    <m/>
    <m/>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
    <n v="1"/>
    <d v="2020-03-30T00:00:00"/>
    <n v="1"/>
    <n v="4"/>
  </r>
  <r>
    <n v="79"/>
    <s v="Auditorias Internas ACI"/>
    <x v="16"/>
    <s v="H17 Liquidación Contratos- informe de CGR 2016. pag 199"/>
    <d v="2019-11-26T00:00:00"/>
    <x v="0"/>
    <s v="Observación"/>
    <s v="Acción correctiva"/>
    <s v="cgonzal1"/>
    <x v="7"/>
    <s v="Falta de continuidad en la ejecución de las acciones establecidas"/>
    <x v="96"/>
    <s v="Memorando radicado a la subgerencia de operaciones"/>
    <n v="1"/>
    <n v="30"/>
    <d v="2019-11-26T00:00:00"/>
    <d v="2020-01-30T00:00:00"/>
    <n v="9"/>
    <x v="3"/>
    <s v="NO"/>
    <m/>
    <m/>
    <m/>
    <m/>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n v="1"/>
    <d v="2020-03-30T00:00:00"/>
    <n v="1"/>
    <n v="30"/>
  </r>
  <r>
    <n v="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0"/>
    <s v="Observación"/>
    <s v="Acción correctiva"/>
    <s v="cgonzal1"/>
    <x v="7"/>
    <s v="Omisión en las reuniones posteriores respecto a la creación del fondo."/>
    <x v="97"/>
    <s v="Acta de Junta Directiva"/>
    <n v="1"/>
    <n v="6"/>
    <d v="2018-08-03T00:00:00"/>
    <d v="2021-04-30T00:00:00"/>
    <n v="134"/>
    <x v="3"/>
    <s v="NO"/>
    <m/>
    <m/>
    <m/>
    <m/>
    <s v="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
    <n v="1"/>
    <d v="2021-04-28T16:52:00"/>
    <n v="1"/>
    <n v="6"/>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No hay información confiable ni trazabilidad de la misma que evidencie el estado real de ejecución y pago de todas las actas de servicio costos fijos y variables para cada Contrato."/>
    <x v="98"/>
    <s v="Fichas de casos en comité de conciliación"/>
    <n v="4"/>
    <n v="3"/>
    <d v="2018-08-03T00:00:00"/>
    <d v="2018-09-28T00:00:00"/>
    <n v="8"/>
    <x v="3"/>
    <s v="NO"/>
    <m/>
    <m/>
    <m/>
    <m/>
    <s v="Se presentaron 4 Fichas de Conciliación VIP BOMA GC CA y PEYCO"/>
    <n v="4"/>
    <d v="2020-03-30T00:00:00"/>
    <n v="1"/>
    <n v="3"/>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Deficiencias en el seguimiento y control por parte de la Subgerencia Técnica Gerencia de Fábricas y la Gerencia de convenio según aplica de las obligaciones contractuales de los contratistas de fábricas Interventoría a obra a diseños y fábricas de diseños"/>
    <x v="99"/>
    <s v="Soporte trámite incumplimiento"/>
    <n v="11"/>
    <n v="3"/>
    <d v="2018-08-03T00:00:00"/>
    <d v="2018-09-28T00:00:00"/>
    <n v="8"/>
    <x v="3"/>
    <s v="NO"/>
    <m/>
    <m/>
    <m/>
    <m/>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n v="11"/>
    <d v="2020-03-30T00:00:00"/>
    <n v="1"/>
    <n v="3"/>
  </r>
  <r>
    <n v="82"/>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cgonzal1"/>
    <x v="7"/>
    <s v="No hay información confiable ni trazabilidad de la misma que evidencie el estado real de ejecución y pago de todas las actas de servicio costos fijos y variables para cada Contrato."/>
    <x v="100"/>
    <s v="soporte trámite de pagos"/>
    <n v="13"/>
    <n v="3"/>
    <d v="2018-08-03T00:00:00"/>
    <d v="2018-10-30T00:00:00"/>
    <n v="12"/>
    <x v="3"/>
    <s v="NO"/>
    <m/>
    <m/>
    <m/>
    <m/>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n v="13"/>
    <d v="2020-03-30T00:00:00"/>
    <n v="1"/>
    <n v="3"/>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1"/>
    <s v="Desembolsos"/>
    <n v="10"/>
    <n v="3"/>
    <d v="2018-08-03T00:00:00"/>
    <d v="2018-10-31T00:00:00"/>
    <n v="12"/>
    <x v="3"/>
    <s v="NO"/>
    <m/>
    <m/>
    <m/>
    <m/>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
    <n v="10"/>
    <d v="2020-03-30T00:00:00"/>
    <n v="1"/>
    <n v="3"/>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Falta de seguimiento y control a la ejecución financiera de los contratos de fábricas y de los convenios"/>
    <x v="102"/>
    <s v="Archivo de conciliación"/>
    <n v="1"/>
    <n v="3"/>
    <d v="2018-08-03T00:00:00"/>
    <d v="2018-08-30T00:00:00"/>
    <n v="3"/>
    <x v="3"/>
    <s v="NO"/>
    <m/>
    <m/>
    <m/>
    <m/>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
    <n v="1"/>
    <d v="2020-03-30T00:00:00"/>
    <n v="1"/>
    <n v="3"/>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3"/>
    <s v="Archivo clasificación convenios"/>
    <n v="1"/>
    <n v="3"/>
    <d v="2018-08-03T00:00:00"/>
    <d v="2018-09-30T00:00:00"/>
    <n v="8"/>
    <x v="3"/>
    <s v="NO"/>
    <m/>
    <m/>
    <m/>
    <m/>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n v="1"/>
    <d v="2020-03-30T00:00:00"/>
    <n v="1"/>
    <n v="3"/>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4"/>
    <s v="Cuadro soporte de distribución por contrato"/>
    <n v="3"/>
    <n v="3"/>
    <d v="2018-08-03T00:00:00"/>
    <d v="2018-08-30T00:00:00"/>
    <n v="3"/>
    <x v="3"/>
    <s v="NO"/>
    <m/>
    <m/>
    <m/>
    <m/>
    <s v="Escenarios costos fijos MSD.xls. Escenarios costos fijos VIP.xls. Escenarios costos fijos Fonade2013. Presentaciones ppt para el comité de conciliación del 15 agosto 2018"/>
    <n v="3"/>
    <d v="2020-03-30T00:00:00"/>
    <n v="1"/>
    <n v="3"/>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Falta de seguimiento y control a la ejecución financiera de los contratos de fábricas y de los convenios"/>
    <x v="105"/>
    <s v="Desembolsos"/>
    <n v="20"/>
    <n v="3"/>
    <d v="2018-08-03T00:00:00"/>
    <d v="2020-10-30T00:00:00"/>
    <n v="117"/>
    <x v="3"/>
    <s v="NO"/>
    <m/>
    <m/>
    <m/>
    <m/>
    <s v="Total reintegrado 1.072 millones de pesos. En la vigencia 2020 se generan los dos desembolsos pendientes Rad. 20202900140262 del Ctto 2132125 VIP por 25.218.054 del 29 abr 2020. Rad. 20202900140272 del Ctto 2132127 MSD por 16.716.342 del 29 abr 2020."/>
    <n v="20"/>
    <d v="2020-06-30T00:00:00"/>
    <n v="1"/>
    <n v="3"/>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6"/>
    <s v="Documento soporte del tramite de conciliación liquidación o demanda"/>
    <n v="13"/>
    <n v="3"/>
    <d v="2018-08-03T00:00:00"/>
    <d v="2021-02-28T00:00:00"/>
    <n v="134"/>
    <x v="3"/>
    <s v="NO"/>
    <m/>
    <m/>
    <m/>
    <m/>
    <s v="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
    <n v="13"/>
    <d v="2021-02-24T09:42:00"/>
    <n v="1"/>
    <n v="3"/>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7"/>
    <s v="Comprobante de transacciones"/>
    <n v="18"/>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n v="18"/>
    <d v="2020-03-30T00:00:00"/>
    <n v="1"/>
    <n v="3"/>
  </r>
  <r>
    <n v="85"/>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msuarez"/>
    <x v="7"/>
    <s v="Omisión de gestiones administrativas para el cumplimiento de las directrices internas adoptadas en Junta Directiva."/>
    <x v="108"/>
    <s v="Acta de comité"/>
    <n v="1"/>
    <n v="3"/>
    <d v="2018-08-03T00:00:00"/>
    <d v="2018-08-15T00:00:00"/>
    <n v="1"/>
    <x v="3"/>
    <s v="NO"/>
    <m/>
    <m/>
    <m/>
    <m/>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n v="1"/>
    <d v="2020-03-30T00:00:00"/>
    <n v="1"/>
    <n v="3"/>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Omisión de gestiones administrativas para el cumplimiento de las directrices internas adoptadas en Junta Directiva."/>
    <x v="109"/>
    <s v="CDP por convenio y contrato para reintegro de recursos"/>
    <n v="3"/>
    <n v="3"/>
    <d v="2018-08-03T00:00:00"/>
    <d v="2018-10-31T00:00:00"/>
    <n v="12"/>
    <x v="3"/>
    <s v="NO"/>
    <m/>
    <m/>
    <m/>
    <m/>
    <s v="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
    <n v="3"/>
    <d v="2020-03-30T00:00:00"/>
    <n v="1"/>
    <n v="3"/>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Falta de seguimiento y control a la ejecución financiera de los contratos de fábricas y de los convenios"/>
    <x v="110"/>
    <s v="Archivo clasificación convenios"/>
    <n v="1"/>
    <n v="3"/>
    <d v="2018-08-03T00:00:00"/>
    <d v="2018-09-30T00:00:00"/>
    <n v="8"/>
    <x v="3"/>
    <s v="NO"/>
    <m/>
    <m/>
    <m/>
    <m/>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
    <n v="1"/>
    <d v="2020-03-30T00:00:00"/>
    <n v="1"/>
    <n v="3"/>
  </r>
  <r>
    <n v="87"/>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dossa"/>
    <x v="7"/>
    <s v="Omisión de gestiones administrativas para el cumplimiento de las directrices internas adoptadas en Junta Directiva."/>
    <x v="111"/>
    <s v="Documento del tramite de conciliación o demanda"/>
    <n v="3"/>
    <n v="3"/>
    <d v="2018-08-03T00:00:00"/>
    <d v="2019-12-15T00:00:00"/>
    <n v="71"/>
    <x v="3"/>
    <s v="NO"/>
    <m/>
    <m/>
    <m/>
    <m/>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n v="3"/>
    <d v="2020-03-30T00:00:00"/>
    <n v="1"/>
    <n v="3"/>
  </r>
  <r>
    <n v="88"/>
    <s v="Auditorias Internas ACI"/>
    <x v="12"/>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d v="2018-08-03T00:00:00"/>
    <x v="0"/>
    <s v="Observación"/>
    <s v="Acción correctiva"/>
    <s v="dossa"/>
    <x v="7"/>
    <s v="Ausencia de un lineamiento que fije los tiempos de radicación de novedades contractuales frente al término de vencimiento del contrato."/>
    <x v="112"/>
    <s v="Modificación"/>
    <n v="1"/>
    <n v="3"/>
    <d v="2018-08-03T00:00:00"/>
    <d v="2018-08-31T00:00:00"/>
    <n v="4"/>
    <x v="3"/>
    <s v="NO"/>
    <m/>
    <m/>
    <m/>
    <m/>
    <s v="Prorroga No.4 al contrato de interventoria 2160764- consideración No.7 se referencia lo la novedad inmediatamente anterior A3 PR4 Y M2 suscrita el 31 julio 2018 . Memorando No.20182700179343 de Gerencia de fabricas a la subgerencia de contratación."/>
    <n v="1"/>
    <d v="2020-03-30T00:00:00"/>
    <n v="1"/>
    <n v="3"/>
  </r>
  <r>
    <n v="89"/>
    <s v="Auditorias Internas ACI"/>
    <x v="12"/>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d v="2018-08-03T00:00:00"/>
    <x v="0"/>
    <s v="Observación"/>
    <s v="Acción correctiva"/>
    <s v="dossa"/>
    <x v="7"/>
    <s v="Falta de trazabilidad de las novedades asociadas a cada proyecto en cuanto a valor y plazo."/>
    <x v="113"/>
    <s v="Documento soporte del tramite de conciliación o liquidación"/>
    <n v="2"/>
    <n v="3"/>
    <d v="2018-08-03T00:00:00"/>
    <d v="2019-12-15T00:00:00"/>
    <n v="71"/>
    <x v="3"/>
    <s v="NO"/>
    <m/>
    <m/>
    <m/>
    <m/>
    <s v="Se observa el proyecto de Ficha técnica de Solicitud de Conciliación Judicial del Cto 2131063 - PROES de sept 29 de 2019 y el acta de liquidacion contrato 2130952 suscrita por Enterritorio y el contratista Suscrita el 09-Sep-2019"/>
    <n v="2"/>
    <d v="2020-03-30T00:00:00"/>
    <n v="1"/>
    <n v="3"/>
  </r>
  <r>
    <n v="90"/>
    <s v="Auditorias Internas ACI"/>
    <x v="12"/>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d v="2018-08-03T00:00:00"/>
    <x v="0"/>
    <s v="Observación"/>
    <s v="Acción correctiva"/>
    <s v="dossa"/>
    <x v="7"/>
    <s v="Carencia de puntos de control durante la ejecución contractual"/>
    <x v="114"/>
    <s v="Documento soporte del tramite de conciliación"/>
    <n v="1"/>
    <n v="3"/>
    <d v="2018-08-03T00:00:00"/>
    <d v="2019-12-15T00:00:00"/>
    <n v="71"/>
    <x v="3"/>
    <s v="NO"/>
    <m/>
    <m/>
    <m/>
    <m/>
    <s v="Se observa la Ficha técnica de Solicitud de Conciliación Judicial del Cto 2131063 - PROES del 29 de septiembre de 2019"/>
    <n v="1"/>
    <d v="2020-03-30T00:00:00"/>
    <n v="1"/>
    <n v="3"/>
  </r>
  <r>
    <n v="91"/>
    <s v="Auditorias Internas ACI"/>
    <x v="12"/>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d v="2018-08-03T00:00:00"/>
    <x v="0"/>
    <s v="Observación"/>
    <s v="Acción correctiva"/>
    <s v="ariano"/>
    <x v="7"/>
    <s v="Pérdida de la información y su trazabilidad por la alta rotación de los supervisores"/>
    <x v="115"/>
    <s v="Soporte trámite incumplimiento"/>
    <n v="4"/>
    <n v="3"/>
    <d v="2018-08-03T00:00:00"/>
    <d v="2020-03-31T00:00:00"/>
    <n v="86"/>
    <x v="3"/>
    <s v="NO"/>
    <m/>
    <m/>
    <m/>
    <m/>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
    <n v="4"/>
    <d v="2020-03-30T00:00:00"/>
    <n v="1"/>
    <n v="3"/>
  </r>
  <r>
    <n v="92"/>
    <s v="Auditorias Internas ACI"/>
    <x v="12"/>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d v="2018-08-03T00:00:00"/>
    <x v="0"/>
    <s v="Observación"/>
    <s v="Acción correctiva"/>
    <s v="ariano"/>
    <x v="7"/>
    <s v="Falta de trazabilidad del estado de respuestas de la supervisión"/>
    <x v="116"/>
    <s v="archivo con oficios de respuesta integral"/>
    <n v="1"/>
    <n v="2"/>
    <d v="2018-08-03T00:00:00"/>
    <d v="2018-09-30T00:00:00"/>
    <n v="8"/>
    <x v="3"/>
    <s v="NO"/>
    <m/>
    <m/>
    <m/>
    <m/>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n v="1"/>
    <d v="2020-03-30T00:00:00"/>
    <n v="1"/>
    <n v="2"/>
  </r>
  <r>
    <n v="93"/>
    <s v="Auditorias Internas ACI"/>
    <x v="12"/>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d v="2018-08-03T00:00:00"/>
    <x v="0"/>
    <s v="Observación"/>
    <s v="Acción preventiva"/>
    <s v="ariano"/>
    <x v="7"/>
    <s v="Falta de monitoreo por parte de la Subgerencia Técnica"/>
    <x v="117"/>
    <s v="Esquema de seguimiento financiero implementado"/>
    <n v="1"/>
    <n v="3"/>
    <d v="2018-08-03T00:00:00"/>
    <d v="2018-09-28T00:00:00"/>
    <n v="8"/>
    <x v="3"/>
    <s v="NO"/>
    <m/>
    <m/>
    <m/>
    <m/>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n v="1"/>
    <d v="2020-03-30T00:00:00"/>
    <n v="1"/>
    <n v="3"/>
  </r>
  <r>
    <n v="94"/>
    <s v="Auditorias Internas ACI"/>
    <x v="12"/>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d v="2018-08-03T00:00:00"/>
    <x v="0"/>
    <s v="Observación"/>
    <s v="Acción correctiva"/>
    <s v="ariano"/>
    <x v="7"/>
    <s v="Inoportunidad en las consultas previas con los interesados Quien viabilizada con la comunidad con las entidades intervinientes como las oficinas de registro de instrumentos públicos las empresas prestadoras de servicios entre otros"/>
    <x v="118"/>
    <s v="soporte tramite de subsanación con electrificadora"/>
    <n v="1"/>
    <n v="3"/>
    <d v="2018-08-03T00:00:00"/>
    <d v="2018-09-28T00:00:00"/>
    <n v="8"/>
    <x v="3"/>
    <s v="NO"/>
    <m/>
    <m/>
    <m/>
    <m/>
    <s v="La gestión frente a la empresa electrificadora se pudo terminar. Por parte de la supervisión se allega como soporte la escritura del lote incorparada la gestión de desenglobe del mismo"/>
    <n v="1"/>
    <d v="2020-03-30T00:00:00"/>
    <n v="1"/>
    <n v="3"/>
  </r>
  <r>
    <n v="95"/>
    <s v="Auditorias Internas ACI"/>
    <x v="12"/>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d v="2018-08-03T00:00:00"/>
    <x v="0"/>
    <s v="Observación"/>
    <s v="Acción correctiva"/>
    <s v="ariano"/>
    <x v="7"/>
    <s v="Falta de control en las cantidades reportadas a favor del contratista en la cuenta de cobro presentada"/>
    <x v="119"/>
    <s v="Aclaración de cantidades de obra"/>
    <n v="1"/>
    <n v="3"/>
    <d v="2018-08-03T00:00:00"/>
    <d v="2018-09-28T00:00:00"/>
    <n v="8"/>
    <x v="3"/>
    <s v="NO"/>
    <m/>
    <m/>
    <m/>
    <m/>
    <s v="Esta observacion se aclara ya que un modulo corresponde a dos puestos de venta lo que se puede validar en los formatos FMI026 y 027 allegados y en las actas de recibo parcial de obra."/>
    <n v="1"/>
    <d v="2020-03-30T00:00:00"/>
    <n v="1"/>
    <n v="3"/>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Pérdida de la información y su trazabilidad por la alta rotación de los supervisores."/>
    <x v="107"/>
    <s v="Comprobante de transacciones"/>
    <n v="12"/>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n v="12"/>
    <d v="2020-03-30T00:00:00"/>
    <n v="1"/>
    <n v="3"/>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Debilidades en el control de los fondos de cada Registro Presupuestal correspondiente a los convenios"/>
    <x v="120"/>
    <s v="CDP por convenio y contrato para reintegro de recursos"/>
    <n v="4"/>
    <n v="3"/>
    <d v="2018-08-03T00:00:00"/>
    <d v="2018-10-31T00:00:00"/>
    <n v="12"/>
    <x v="3"/>
    <s v="NO"/>
    <m/>
    <m/>
    <m/>
    <m/>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n v="4"/>
    <d v="2020-03-30T00:00:00"/>
    <n v="1"/>
    <n v="3"/>
  </r>
  <r>
    <n v="97"/>
    <s v="Auditorias Internas ACI"/>
    <x v="12"/>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d v="2018-08-03T00:00:00"/>
    <x v="0"/>
    <s v="Observación"/>
    <s v="Acción correctiva"/>
    <s v="ariano"/>
    <x v="7"/>
    <s v="Falta de seguimiento y legalización de las novedades asociadas a las actas de servicio"/>
    <x v="121"/>
    <s v="Archivo de analisis"/>
    <n v="1"/>
    <n v="3"/>
    <d v="2018-08-03T00:00:00"/>
    <d v="2018-10-30T00:00:00"/>
    <n v="12"/>
    <x v="3"/>
    <s v="NO"/>
    <m/>
    <m/>
    <m/>
    <m/>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
    <n v="1"/>
    <d v="2020-03-30T00:00:00"/>
    <n v="1"/>
    <n v="3"/>
  </r>
  <r>
    <n v="98"/>
    <s v="Auditorias Internas ACI"/>
    <x v="12"/>
    <s v="Observación No. 17. Sobreejecución del contrato 2132127 frente al valor final presupuestado Se sobreejecutó el valor del contrato 2132127 Consorcio MSD en 6 porciento frente al valor final establecido al superar en 449 millones el valor final del contrato 7.710 millones."/>
    <d v="2018-08-03T00:00:00"/>
    <x v="0"/>
    <s v="Observación"/>
    <s v="Acción correctiva"/>
    <s v="dossa"/>
    <x v="7"/>
    <s v="Omisión de gestiones administrativas para el cumplimiento de las directrices internas adoptadas en Junta Directiva."/>
    <x v="122"/>
    <s v="Ficha de conciliación"/>
    <n v="1"/>
    <n v="3"/>
    <d v="2018-08-03T00:00:00"/>
    <d v="2019-10-30T00:00:00"/>
    <n v="64"/>
    <x v="3"/>
    <s v="NO"/>
    <m/>
    <m/>
    <m/>
    <m/>
    <s v="Ficha Técnica Cociliacion MSD_V3 de Jul.2019.pdf"/>
    <n v="1"/>
    <d v="2020-03-30T00:00:00"/>
    <n v="1"/>
    <n v="3"/>
  </r>
  <r>
    <n v="9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correctiva"/>
    <s v="aocampo"/>
    <x v="1"/>
    <s v="Retrasos en la digitalización de las transferencias documentales"/>
    <x v="123"/>
    <s v="Actas de mesas de trabajo"/>
    <n v="4"/>
    <n v="6"/>
    <d v="2019-09-30T00:00:00"/>
    <d v="2020-03-30T00:00:00"/>
    <n v="26"/>
    <x v="7"/>
    <s v="NO"/>
    <m/>
    <m/>
    <m/>
    <m/>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n v="4"/>
    <d v="2020-03-30T00:00:00"/>
    <n v="1"/>
    <n v="6"/>
  </r>
  <r>
    <n v="100"/>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preventiva"/>
    <s v="aocampo"/>
    <x v="7"/>
    <s v="Falta de trazabilidad de la información"/>
    <x v="124"/>
    <s v="Solicitud de capacitación y control de asistencia"/>
    <n v="2"/>
    <n v="6"/>
    <d v="2019-09-30T00:00:00"/>
    <d v="2020-03-30T00:00:00"/>
    <n v="26"/>
    <x v="7"/>
    <s v="NO"/>
    <m/>
    <m/>
    <m/>
    <m/>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n v="2"/>
    <d v="2020-03-30T00:00:00"/>
    <n v="1"/>
    <n v="6"/>
  </r>
  <r>
    <n v="101"/>
    <s v="Auditorias Internas ACI"/>
    <x v="9"/>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d v="2019-09-30T00:00:00"/>
    <x v="0"/>
    <s v="Observación"/>
    <s v="Acción correctiva"/>
    <s v="aocampo"/>
    <x v="7"/>
    <s v="Ausencia de lineamientos sobre el alcance de las líneas de negocio"/>
    <x v="125"/>
    <s v="Control de asistencia presentación evaluación de los asistentes"/>
    <n v="3"/>
    <n v="17"/>
    <d v="2019-09-30T00:00:00"/>
    <d v="2020-03-30T00:00:00"/>
    <n v="26"/>
    <x v="7"/>
    <s v="NO"/>
    <m/>
    <m/>
    <m/>
    <m/>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n v="3"/>
    <d v="2020-03-30T00:00:00"/>
    <n v="1"/>
    <n v="17"/>
  </r>
  <r>
    <n v="102"/>
    <s v="Auditorias Internas ACI"/>
    <x v="9"/>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d v="2019-09-30T00:00:00"/>
    <x v="0"/>
    <s v="Observación"/>
    <s v="Acción correctiva"/>
    <s v="aocampo"/>
    <x v="18"/>
    <s v="Inefectividad de los controles asociados a las visitas de campo y a los comités de seguimiento operativo y de obra"/>
    <x v="126"/>
    <s v="Control de asistencia"/>
    <n v="1"/>
    <n v="17"/>
    <d v="2019-09-30T00:00:00"/>
    <d v="2019-11-29T00:00:00"/>
    <n v="8"/>
    <x v="7"/>
    <s v="NO"/>
    <m/>
    <m/>
    <m/>
    <m/>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n v="1"/>
    <d v="2020-03-30T00:00:00"/>
    <n v="1"/>
    <n v="17"/>
  </r>
  <r>
    <n v="103"/>
    <s v="Auditorias Internas ACI"/>
    <x v="9"/>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d v="2019-09-30T00:00:00"/>
    <x v="0"/>
    <s v="Observación"/>
    <s v="Acción correctiva"/>
    <s v="aocampo"/>
    <x v="7"/>
    <s v="Deficiencias en el seguimiento al cumplimiento de las obligaciones contractuales por parte de la Gerencia de convenio"/>
    <x v="127"/>
    <s v="Acta de liquidación"/>
    <n v="4"/>
    <n v="17"/>
    <d v="2019-09-30T00:00:00"/>
    <d v="2020-03-30T00:00:00"/>
    <n v="26"/>
    <x v="7"/>
    <s v="NO"/>
    <m/>
    <m/>
    <m/>
    <m/>
    <s v="Se evidenciaron las actas de liquidación de los siguientes contratos 216194 2131670 Departamento de Boyacá 2131673 Departamento de Guainía entrega de los Centros de Desarrollo Infantil CDI en Orito y PuertoAsis Putumayo."/>
    <n v="4"/>
    <d v="2020-03-30T00:00:00"/>
    <n v="1"/>
    <n v="17"/>
  </r>
  <r>
    <n v="104"/>
    <s v="Auditorias Internas ACI"/>
    <x v="9"/>
    <s v="Observación No. 6 Evaluación de la efectividad de implementación de los controles. Producto de la auditoría se evaluaron 6 riesgos y 7 controles para los cuales se estableció una efectividad promedio de 653 por ciento en su implementación."/>
    <d v="2019-09-30T00:00:00"/>
    <x v="0"/>
    <s v="Observación"/>
    <s v="Acción correctiva"/>
    <s v="aocampo"/>
    <x v="7"/>
    <s v="Todas los identificadas en la auditoría."/>
    <x v="128"/>
    <s v="&quot;Formato FAP806 Registro de eventos de riesgo operativo&quot;"/>
    <n v="5"/>
    <n v="15"/>
    <d v="2019-09-30T00:00:00"/>
    <d v="2019-10-30T00:00:00"/>
    <n v="4"/>
    <x v="7"/>
    <s v="NO"/>
    <m/>
    <m/>
    <m/>
    <m/>
    <s v="Se adjuntan los 5 formatos diligenciados de reporte eventos de riesgo por cada observación de la auditoría"/>
    <n v="5"/>
    <d v="2020-03-30T00:00:00"/>
    <n v="1"/>
    <n v="15"/>
  </r>
  <r>
    <n v="105"/>
    <s v="Auditorias Internas ACI"/>
    <x v="8"/>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r>
  <r>
    <n v="106"/>
    <s v="Auditorias Internas ACI"/>
    <x v="8"/>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r>
  <r>
    <n v="107"/>
    <s v="Auditorias Internas ACI"/>
    <x v="8"/>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r>
  <r>
    <n v="108"/>
    <s v="Auditorias Internas ACI"/>
    <x v="8"/>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r>
  <r>
    <n v="109"/>
    <s v="Auditorias Internas ACI"/>
    <x v="8"/>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r>
  <r>
    <n v="110"/>
    <s v="Auditorias Internas ACI"/>
    <x v="8"/>
    <s v="OBSERVACIÓN No. 14. Evaluación de la efectividad de implementación de los controles. Producto de la auditoría se evaluaron 11 riesgos y 13 controles para los cuales se estableció una efectividad promedio de 586 por ciento en su implementación."/>
    <d v="2019-04-22T00:00:00"/>
    <x v="0"/>
    <s v="Observación"/>
    <s v="Acción preventiva"/>
    <s v="valvarez"/>
    <x v="8"/>
    <s v="Todas los identificadas en la auditoría."/>
    <x v="130"/>
    <s v="FAP806 Eventos de riesgo operativo"/>
    <n v="9"/>
    <n v="7"/>
    <d v="2019-04-22T00:00:00"/>
    <d v="2019-12-31T00:00:00"/>
    <n v="36"/>
    <x v="7"/>
    <s v="NO"/>
    <m/>
    <m/>
    <m/>
    <m/>
    <s v="Se adjunta FAP806 Eventos de riesgo operativo"/>
    <n v="9"/>
    <d v="2020-03-30T00:00:00"/>
    <n v="1"/>
    <n v="7"/>
  </r>
  <r>
    <n v="111"/>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8"/>
    <s v="Desconocimiento u omisión de normatividad aplicable referente a novedades contractuales"/>
    <x v="131"/>
    <s v="Ficha Solicitud de novedades contractuales de contratación derivada"/>
    <n v="1"/>
    <n v="4"/>
    <d v="2019-04-12T00:00:00"/>
    <d v="2019-09-30T00:00:00"/>
    <n v="24"/>
    <x v="7"/>
    <s v="NO"/>
    <m/>
    <m/>
    <m/>
    <m/>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n v="1"/>
    <d v="2020-03-30T00:00:00"/>
    <n v="1"/>
    <n v="4"/>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2"/>
    <s v="Formato diseñado de CONTROL DE DISPOSICIÓN FINAL DE ESCOMBROS Y SOBRANTES DE EXCAVACIONES"/>
    <n v="1"/>
    <n v="4"/>
    <d v="2019-04-12T00:00:00"/>
    <d v="2019-12-31T00:00:00"/>
    <n v="37"/>
    <x v="7"/>
    <s v="NO"/>
    <m/>
    <m/>
    <m/>
    <m/>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n v="1"/>
    <d v="2020-03-30T00:00:00"/>
    <n v="1"/>
    <n v="4"/>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3"/>
    <s v="Formato publicado en el catálogo documental"/>
    <n v="1"/>
    <n v="4"/>
    <d v="2019-04-12T00:00:00"/>
    <d v="2019-12-30T00:00:00"/>
    <n v="37"/>
    <x v="7"/>
    <s v="NO"/>
    <m/>
    <m/>
    <m/>
    <m/>
    <s v="formato FMI088 Planilla de gestión integral de residuos de construcción y demolición RCD v.1 del 19 nov 2019"/>
    <n v="1"/>
    <d v="2020-03-30T00:00:00"/>
    <n v="1"/>
    <n v="4"/>
  </r>
  <r>
    <n v="11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0"/>
    <s v="Observación"/>
    <s v="Acción correctiva"/>
    <s v="ariano"/>
    <x v="8"/>
    <s v="No existe una herramienta tecnológica para consolidar la información de los convenios"/>
    <x v="134"/>
    <s v="Documentacion digitalizada en el expediente virtual"/>
    <n v="1"/>
    <n v="3"/>
    <d v="2019-04-12T00:00:00"/>
    <d v="2019-12-15T00:00:00"/>
    <n v="35"/>
    <x v="7"/>
    <s v="NO"/>
    <m/>
    <m/>
    <m/>
    <m/>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n v="1"/>
    <d v="2020-03-30T00:00:00"/>
    <n v="1"/>
    <n v="3"/>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5"/>
    <s v="Informe de conciliación mensual por convenio y centro de costo y retroalimentación de las diferencias identificadas"/>
    <n v="5"/>
    <n v="5"/>
    <d v="2019-06-11T00:00:00"/>
    <d v="2019-12-15T00:00:00"/>
    <n v="26"/>
    <x v="16"/>
    <s v="NO"/>
    <m/>
    <m/>
    <m/>
    <m/>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n v="5"/>
    <d v="2020-03-30T00:00:00"/>
    <n v="1"/>
    <n v="5"/>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6"/>
    <s v="Informe de conciliación del contrato de tiquetes"/>
    <n v="1"/>
    <n v="5"/>
    <d v="2019-06-11T00:00:00"/>
    <d v="2019-09-30T00:00:00"/>
    <n v="15"/>
    <x v="16"/>
    <s v="NO"/>
    <m/>
    <m/>
    <m/>
    <m/>
    <s v="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
    <n v="1"/>
    <d v="2020-03-30T00:00:00"/>
    <n v="1"/>
    <n v="5"/>
  </r>
  <r>
    <n v="115"/>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7"/>
    <s v="Informes de conciliación convenio 215050 y 216146"/>
    <n v="2"/>
    <n v="5"/>
    <d v="2019-06-11T00:00:00"/>
    <d v="2019-12-15T00:00:00"/>
    <n v="26"/>
    <x v="16"/>
    <s v="NO"/>
    <m/>
    <m/>
    <m/>
    <m/>
    <s v="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2"/>
    <d v="2020-03-30T00:00:00"/>
    <n v="1"/>
    <n v="5"/>
  </r>
  <r>
    <n v="116"/>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
    <d v="2019-06-11T00:00:00"/>
    <x v="2"/>
    <s v="Observación"/>
    <s v="Acción preventiva"/>
    <s v="csanchez2"/>
    <x v="19"/>
    <s v="No uso de las herramientas disponibles para el control presupuestal de los convenios Discoverer y aplicativo de tiquetes"/>
    <x v="138"/>
    <s v="Informe trimestral de ejecución presupuestal por convenio. enviado a las Gerencias de Unidad"/>
    <n v="1"/>
    <n v="4"/>
    <d v="2019-06-11T00:00:00"/>
    <d v="2019-11-30T00:00:00"/>
    <n v="24"/>
    <x v="16"/>
    <s v="NO"/>
    <m/>
    <m/>
    <m/>
    <m/>
    <s v="El 09-12-2019. se remite correo a todas las gerencias de convenio y unidad el informe de ejecución total del contrato 20171072. en el cual tambien se evidencian los valores reintegrados correspondientes a tiquetes no volados. se adjunta correo."/>
    <n v="1"/>
    <d v="2020-03-30T00:00:00"/>
    <n v="1"/>
    <n v="4"/>
  </r>
  <r>
    <n v="117"/>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9"/>
    <s v="Memorando de solicitud de ajustes yo aclaraciones por parte de la gerencia de convenio Gerencias de unidad"/>
    <n v="1"/>
    <n v="4"/>
    <d v="2019-06-11T00:00:00"/>
    <d v="2019-12-15T00:00:00"/>
    <n v="26"/>
    <x v="16"/>
    <s v="NO"/>
    <m/>
    <m/>
    <m/>
    <m/>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1"/>
    <d v="2020-03-30T00:00:00"/>
    <n v="1"/>
    <n v="4"/>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0"/>
    <s v="Memorando al cliente con informe de recursos no recuperados y a la gerencia de ENTerritorio"/>
    <n v="2"/>
    <n v="4"/>
    <d v="2019-06-11T00:00:00"/>
    <d v="2019-12-15T00:00:00"/>
    <n v="26"/>
    <x v="16"/>
    <s v="NO"/>
    <m/>
    <m/>
    <m/>
    <m/>
    <s v="Se adjunta memorando No. 20194300221413 del 9 de dic 2019. en donde se informa a la GG los recursos recuperados de tiquetes no volados del contrato 20171072."/>
    <n v="2"/>
    <d v="2020-03-30T00:00:00"/>
    <n v="1"/>
    <n v="4"/>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1"/>
    <s v="Informe de los recursos ejecutados no recuperados"/>
    <n v="1"/>
    <n v="4"/>
    <d v="2019-06-11T00:00:00"/>
    <d v="2019-12-15T00:00:00"/>
    <n v="26"/>
    <x v="16"/>
    <s v="NO"/>
    <m/>
    <m/>
    <m/>
    <m/>
    <s v="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
    <n v="1"/>
    <d v="2020-03-30T00:00:00"/>
    <n v="1"/>
    <n v="4"/>
  </r>
  <r>
    <n v="119"/>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preventiva"/>
    <s v="csanchez2"/>
    <x v="19"/>
    <s v="No marcación del estado de los tiquetes en el aplicativo por parte de los viajeros"/>
    <x v="142"/>
    <s v="Procedimiento PAP 333 Tiquetes aéreos actualizado."/>
    <n v="1"/>
    <n v="4"/>
    <d v="2019-06-11T00:00:00"/>
    <d v="2019-12-15T00:00:00"/>
    <n v="26"/>
    <x v="16"/>
    <s v="NO"/>
    <m/>
    <m/>
    <m/>
    <m/>
    <s v="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
    <n v="1"/>
    <d v="2020-03-30T00:00:00"/>
    <n v="1"/>
    <n v="4"/>
  </r>
  <r>
    <n v="120"/>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preventiva"/>
    <s v="csanchez2"/>
    <x v="19"/>
    <s v="Falta de aplicación periódica de controles asociados a las obligaciones de las partes."/>
    <x v="143"/>
    <s v="Reunión de seguimiento"/>
    <n v="6"/>
    <n v="4"/>
    <d v="2019-06-11T00:00:00"/>
    <d v="2019-12-15T00:00:00"/>
    <n v="26"/>
    <x v="16"/>
    <s v="NO"/>
    <m/>
    <m/>
    <m/>
    <m/>
    <s v="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
    <n v="6"/>
    <d v="2020-03-30T00:00:00"/>
    <n v="1"/>
    <n v="4"/>
  </r>
  <r>
    <n v="12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0"/>
    <s v="Falta de verificación por parte del supervisor de los tiempos establecidos para la emisión de tiquetes por parte de la agencia de viajes."/>
    <x v="144"/>
    <s v="Procedimiento actualizado"/>
    <n v="1"/>
    <n v="4"/>
    <d v="2019-06-11T00:00:00"/>
    <d v="2019-12-15T00:00:00"/>
    <n v="26"/>
    <x v="16"/>
    <s v="NO"/>
    <m/>
    <m/>
    <m/>
    <m/>
    <s v="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
    <n v="1"/>
    <d v="2020-03-30T00:00:00"/>
    <n v="1"/>
    <n v="4"/>
  </r>
  <r>
    <n v="122"/>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1"/>
    <s v="Desconocimiento de la normatividad aplicable por parte del supervisor"/>
    <x v="145"/>
    <s v="Control de asistencia"/>
    <n v="1"/>
    <n v="5"/>
    <d v="2019-11-28T00:00:00"/>
    <d v="2020-03-31T00:00:00"/>
    <n v="17"/>
    <x v="17"/>
    <s v="NO"/>
    <m/>
    <m/>
    <m/>
    <m/>
    <s v="Se adjuntó memorando de invitación 20192000208863 18-11-2019 a toda la Subgerencia de Desarrollo de Proyectos asi como listas de asistencia a la semana de la supervisión en las que se trató el tema."/>
    <n v="1"/>
    <d v="2020-03-30T00:00:00"/>
    <n v="1"/>
    <n v="5"/>
  </r>
  <r>
    <n v="123"/>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correctiva"/>
    <s v="dossa"/>
    <x v="22"/>
    <s v="Desconocimiento de la normatividad aplicable por parte del supervisor"/>
    <x v="146"/>
    <s v="Memorando de solicitud"/>
    <n v="1"/>
    <n v="4"/>
    <d v="2019-11-28T00:00:00"/>
    <d v="2020-01-30T00:00:00"/>
    <n v="9"/>
    <x v="17"/>
    <s v="NO"/>
    <m/>
    <m/>
    <m/>
    <m/>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n v="1"/>
    <d v="2020-03-30T00:00:00"/>
    <n v="1"/>
    <n v="4"/>
  </r>
  <r>
    <n v="124"/>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2"/>
    <s v="Falta de diligenciamiento del FMI054 Cuadro de control y trazabilidad de acciones del proyecto"/>
    <x v="147"/>
    <s v="Reporte del aplicativo focus convenio actualizado."/>
    <n v="1"/>
    <n v="4"/>
    <d v="2019-11-28T00:00:00"/>
    <d v="2020-01-22T00:00:00"/>
    <n v="7"/>
    <x v="17"/>
    <s v="NO"/>
    <m/>
    <m/>
    <m/>
    <m/>
    <s v="Entrega en excel avance Matriz Fto Matriz contractual"/>
    <n v="1"/>
    <d v="2020-03-30T00:00:00"/>
    <n v="1"/>
    <n v="4"/>
  </r>
  <r>
    <n v="125"/>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0"/>
    <s v="Observación"/>
    <s v="Acción preventiva"/>
    <s v="valvarez"/>
    <x v="22"/>
    <s v="Omisión de las alertas del aplicativo ORFEO por parte de la Gerencia de convenio y Gerente de grupo de trabajo."/>
    <x v="145"/>
    <s v="Control de asistencia a capacitaciones"/>
    <n v="1"/>
    <n v="4"/>
    <d v="2019-11-28T00:00:00"/>
    <d v="2020-03-31T00:00:00"/>
    <n v="17"/>
    <x v="17"/>
    <s v="NO"/>
    <m/>
    <m/>
    <m/>
    <m/>
    <s v="Se adjuntan los listados de asistencia a la semana de la supervisión desarrollada entre el 26-11-2019 y el 29-11-2019 en la que sensibilizaron todos los temas incluyendo incumplimientos."/>
    <n v="1"/>
    <d v="2020-03-30T00:00:00"/>
    <n v="1"/>
    <n v="4"/>
  </r>
  <r>
    <n v="126"/>
    <s v="Auditorias Internas ACI"/>
    <x v="5"/>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d v="2019-11-28T00:00:00"/>
    <x v="0"/>
    <s v="Observación"/>
    <s v="Acción correctiva"/>
    <s v="dossa"/>
    <x v="22"/>
    <s v="Sondeo de mercado para proyecto del pozo estratigráfico por encima del Presupuesto Oficial Estimado POE."/>
    <x v="148"/>
    <s v="Plan Operativo modificado"/>
    <n v="1"/>
    <n v="17"/>
    <d v="2019-11-28T00:00:00"/>
    <d v="2020-01-17T00:00:00"/>
    <n v="7"/>
    <x v="17"/>
    <s v="NO"/>
    <m/>
    <m/>
    <m/>
    <m/>
    <s v="El 28 de febrero de 2020 ANH remite el plan operativo aprobado y firmado con cronograma concordante con la novedad contractual. Radicado nro. 20204300086492 en Enterritorio el 3 de marzo de 2020"/>
    <n v="1"/>
    <d v="2020-03-30T00:00:00"/>
    <n v="1"/>
    <n v="17"/>
  </r>
  <r>
    <n v="127"/>
    <s v="Auditorias Internas ACI"/>
    <x v="5"/>
    <s v="Observación No. 4. Sesiones no realizadas del comité operativo Durante los meses de junio y julio de 2019 el Comité Operativo no realizó las sesiones ordinarias mensuales pactadas contratctualmente por las partes."/>
    <d v="2019-11-28T00:00:00"/>
    <x v="0"/>
    <s v="Observación"/>
    <s v="Acción preventiva"/>
    <s v="valvarez"/>
    <x v="22"/>
    <s v="Falta de seguimiento a las obligaciones contractuales por parte de la ANH y Enterritorio."/>
    <x v="149"/>
    <s v="Acta de designaciòn"/>
    <n v="1"/>
    <n v="17"/>
    <d v="2019-11-28T00:00:00"/>
    <d v="2020-03-30T00:00:00"/>
    <n v="17"/>
    <x v="17"/>
    <s v="NO"/>
    <m/>
    <m/>
    <m/>
    <m/>
    <s v="Se encuentra el radicado 20192400276291 en los soportes de seguimiento de diciembre 2019 con el acta de designación adjunta"/>
    <n v="1"/>
    <d v="2020-03-30T00:00:00"/>
    <n v="1"/>
    <n v="17"/>
  </r>
  <r>
    <n v="128"/>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0"/>
    <s v="Observación"/>
    <s v="Acción correctiva"/>
    <s v="valvarez"/>
    <x v="22"/>
    <s v="Ausencia de lineamientos e instancias para analizar el objeto el alcance la forma de pago los riesgo identificados y como se van a mitigar"/>
    <x v="150"/>
    <s v="Acta de reunión"/>
    <n v="1"/>
    <n v="8"/>
    <d v="2019-11-28T00:00:00"/>
    <d v="2020-03-18T00:00:00"/>
    <n v="15"/>
    <x v="17"/>
    <s v="NO"/>
    <m/>
    <m/>
    <m/>
    <m/>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n v="1"/>
    <d v="2020-03-30T00:00:00"/>
    <n v="1"/>
    <n v="8"/>
  </r>
  <r>
    <n v="129"/>
    <s v="Auditorias Internas ACI"/>
    <x v="5"/>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d v="2019-11-28T00:00:00"/>
    <x v="0"/>
    <s v="Observación"/>
    <s v="Acción correctiva"/>
    <s v="dossa"/>
    <x v="22"/>
    <s v="Todas los identificadas en la auditoría."/>
    <x v="40"/>
    <s v="FAP806 Registro de evento de riesgo operativo"/>
    <n v="2"/>
    <n v="17"/>
    <d v="2019-11-28T00:00:00"/>
    <d v="2020-01-31T00:00:00"/>
    <n v="9"/>
    <x v="17"/>
    <s v="NO"/>
    <m/>
    <m/>
    <m/>
    <m/>
    <s v="El 26 de marzo de 2020 se remitió correo a Eventos Riesgo Operativo eventos RO@enterritorio.gov.co con el formato FAP806 Reporte de eventos de Riesgo Operativo"/>
    <n v="2"/>
    <d v="2020-03-30T00:00:00"/>
    <n v="1"/>
    <n v="17"/>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1"/>
    <s v="Documento soporte de entrega ante el cliente o acta de liquidación firmada por el cliente"/>
    <n v="1"/>
    <n v="15"/>
    <d v="2018-12-03T00:00:00"/>
    <d v="2019-01-31T00:00:00"/>
    <n v="8"/>
    <x v="17"/>
    <s v="NO"/>
    <m/>
    <m/>
    <m/>
    <m/>
    <s v="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
    <n v="1"/>
    <d v="2020-03-30T00:00:00"/>
    <n v="1"/>
    <n v="15"/>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2"/>
    <s v="Ficha de liquidacion con recibido grupo post contractual"/>
    <n v="1"/>
    <n v="10"/>
    <d v="2018-12-03T00:00:00"/>
    <d v="2020-03-30T00:00:00"/>
    <n v="69"/>
    <x v="17"/>
    <s v="NO"/>
    <m/>
    <m/>
    <m/>
    <m/>
    <s v="Se adjunta ficha de liquidación con el recibido de la entrega de la carpeta al grupo de Gestión Post contractual para iniciar proceso de liquidación del convenio 217009. 6 de diciembre de 2018"/>
    <n v="1"/>
    <d v="2020-03-30T00:00:00"/>
    <n v="1"/>
    <n v="10"/>
  </r>
  <r>
    <n v="13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4"/>
    <s v="Falta de verificación por parte del supervisor de los tiempos establecidos para la emisión de tiquetes por parte de la agencia de viajes."/>
    <x v="153"/>
    <s v="Acuerdo de Niveles de Servicio"/>
    <n v="1"/>
    <n v="4"/>
    <d v="2019-06-11T00:00:00"/>
    <d v="2019-12-15T00:00:00"/>
    <n v="26"/>
    <x v="18"/>
    <s v="NO"/>
    <m/>
    <m/>
    <m/>
    <m/>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
    <n v="1"/>
    <d v="2020-03-30T00:00:00"/>
    <n v="1"/>
    <n v="4"/>
  </r>
  <r>
    <n v="132"/>
    <s v="Auditorias Internas ACI"/>
    <x v="8"/>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
    <d v="2019-04-22T00:00:00"/>
    <x v="0"/>
    <s v="Observación"/>
    <s v="Acción correctiva"/>
    <s v="dossa"/>
    <x v="8"/>
    <s v="Solicitud del cliente en el cambio de supervisores específicamente grupo 2"/>
    <x v="154"/>
    <s v="Comunicado a la Gerencia General"/>
    <n v="1"/>
    <n v="7"/>
    <d v="2019-04-22T00:00:00"/>
    <d v="2019-06-18T00:00:00"/>
    <n v="8"/>
    <x v="19"/>
    <s v="NO"/>
    <m/>
    <m/>
    <m/>
    <m/>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n v="1"/>
    <d v="2020-03-30T00:00:00"/>
    <n v="1"/>
    <n v="7"/>
  </r>
  <r>
    <n v="133"/>
    <s v="Auditorias Internas ACI"/>
    <x v="8"/>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d v="2019-04-22T00:00:00"/>
    <x v="0"/>
    <s v="Observación"/>
    <s v="Acción correctiva"/>
    <s v="dossa"/>
    <x v="8"/>
    <s v="Debilidades en la proyección de los ingresos mensuales de FONADE"/>
    <x v="155"/>
    <s v="Comunicado de la Gerencia"/>
    <n v="1"/>
    <n v="7"/>
    <d v="2019-04-22T00:00:00"/>
    <d v="2019-05-30T00:00:00"/>
    <n v="5"/>
    <x v="19"/>
    <s v="NO"/>
    <m/>
    <m/>
    <m/>
    <m/>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n v="1"/>
    <d v="2020-03-30T00:00:00"/>
    <n v="1"/>
    <n v="7"/>
  </r>
  <r>
    <n v="134"/>
    <s v="Auditorias Internas ACI"/>
    <x v="8"/>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d v="2019-04-22T00:00:00"/>
    <x v="0"/>
    <s v="Observación"/>
    <s v="Acción correctiva"/>
    <s v="dossa"/>
    <x v="8"/>
    <s v="Falta de oportunidad en la gestión del cliente Consorcio Alianza Colpatria- Ministerio"/>
    <x v="156"/>
    <s v="Comunicado al Consorcio Alianza Colpatria"/>
    <n v="1"/>
    <n v="7"/>
    <d v="2019-04-22T00:00:00"/>
    <d v="2019-05-30T00:00:00"/>
    <n v="5"/>
    <x v="19"/>
    <s v="NO"/>
    <m/>
    <m/>
    <m/>
    <m/>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n v="1"/>
    <d v="2020-03-30T00:00:00"/>
    <n v="1"/>
    <n v="7"/>
  </r>
  <r>
    <n v="135"/>
    <s v="Auditorias Internas ACI"/>
    <x v="8"/>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d v="2019-04-22T00:00:00"/>
    <x v="0"/>
    <s v="Observación"/>
    <s v="Acción correctiva"/>
    <s v="dossa"/>
    <x v="8"/>
    <s v="Incumplimiento de requisitos a cargo de la gestión del Ente Territorial."/>
    <x v="157"/>
    <s v="Comunicados al contratista Alianza Colpatria"/>
    <n v="1"/>
    <n v="9"/>
    <d v="2019-04-22T00:00:00"/>
    <d v="2019-09-30T00:00:00"/>
    <n v="23"/>
    <x v="19"/>
    <s v="NO"/>
    <m/>
    <m/>
    <m/>
    <m/>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
    <n v="1"/>
    <d v="2020-03-30T00:00:00"/>
    <n v="1"/>
    <n v="9"/>
  </r>
  <r>
    <n v="136"/>
    <s v="Auditorias Internas ACI"/>
    <x v="8"/>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
    <d v="2019-04-22T00:00:00"/>
    <x v="0"/>
    <s v="Observación"/>
    <s v="Acción correctiva"/>
    <s v="dossa"/>
    <x v="8"/>
    <s v="Demora en la aprobación del modelo del acta de liquidación por parte del comité de supervisión del contrato."/>
    <x v="158"/>
    <s v="Acta de comité de seguimiento de contrato."/>
    <n v="1"/>
    <n v="7"/>
    <d v="2019-04-22T00:00:00"/>
    <d v="2019-06-30T00:00:00"/>
    <n v="9"/>
    <x v="19"/>
    <s v="NO"/>
    <m/>
    <m/>
    <m/>
    <m/>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n v="1"/>
    <d v="2020-03-30T00:00:00"/>
    <n v="1"/>
    <n v="7"/>
  </r>
  <r>
    <n v="137"/>
    <s v="Auditorias Internas ACI"/>
    <x v="8"/>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
    <d v="2019-04-22T00:00:00"/>
    <x v="0"/>
    <s v="Observación"/>
    <s v="Acción correctiva"/>
    <s v="dossa"/>
    <x v="8"/>
    <s v="Falta de oportunidad en la entrega de la modificación a la póliza por parte del contratista."/>
    <x v="159"/>
    <s v="Correo electrónico"/>
    <n v="1"/>
    <n v="7"/>
    <d v="2019-04-22T00:00:00"/>
    <d v="2019-09-30T00:00:00"/>
    <n v="23"/>
    <x v="19"/>
    <s v="NO"/>
    <m/>
    <m/>
    <m/>
    <m/>
    <s v="Comunicado mediante correo electrónico sobre la legalización de la novedad contractual al interventor. No se han generado novedades contractuales"/>
    <n v="1"/>
    <d v="2020-03-30T00:00:00"/>
    <n v="1"/>
    <n v="7"/>
  </r>
  <r>
    <n v="138"/>
    <s v="Auditorias Internas ACI"/>
    <x v="16"/>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d v="2019-11-26T00:00:00"/>
    <x v="0"/>
    <s v="Observación"/>
    <s v="Acción correctiva"/>
    <s v="cgonzal1"/>
    <x v="14"/>
    <s v="Falta de continuidad en la ejecución de las acciones establecidas"/>
    <x v="160"/>
    <s v="Memorando de respuesta a la Oficina asesora Juridica"/>
    <n v="1"/>
    <n v="30"/>
    <d v="2019-11-26T00:00:00"/>
    <d v="2020-01-15T00:00:00"/>
    <n v="7"/>
    <x v="20"/>
    <s v="NO"/>
    <m/>
    <m/>
    <m/>
    <m/>
    <s v="Memorando No. 20202700048663 12 marzo 2020 como respuesta al radicado 20191100187443 inicio acción judicial contrato 2130593- chipaque"/>
    <n v="1"/>
    <d v="2020-03-30T00:00:00"/>
    <n v="1"/>
    <n v="30"/>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1"/>
    <s v="Memorando enviado al area correspondiente"/>
    <n v="2"/>
    <n v="15"/>
    <d v="2019-09-16T00:00:00"/>
    <d v="2019-11-30T00:00:00"/>
    <n v="10"/>
    <x v="20"/>
    <s v="NO"/>
    <m/>
    <m/>
    <m/>
    <m/>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n v="2"/>
    <d v="2020-03-30T00:00:00"/>
    <n v="1"/>
    <n v="15"/>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2"/>
    <s v="memorando de alcance al FAP900 Estudio fáctico"/>
    <n v="1"/>
    <n v="15"/>
    <d v="2019-09-16T00:00:00"/>
    <d v="2019-10-31T00:00:00"/>
    <n v="6"/>
    <x v="20"/>
    <s v="NO"/>
    <m/>
    <m/>
    <m/>
    <m/>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n v="1"/>
    <d v="2020-03-30T00:00:00"/>
    <n v="1"/>
    <n v="15"/>
  </r>
  <r>
    <n v="140"/>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cgonzal1"/>
    <x v="11"/>
    <s v="Demoras en la apertura de los procesos de contratación por parte de la entidad terrritorial"/>
    <x v="163"/>
    <s v="Propuesta de formatos FMI015 Acta de inicio y FMI016 Acta de iniciación de proyecto"/>
    <n v="1"/>
    <n v="10"/>
    <d v="2019-09-16T00:00:00"/>
    <d v="2019-12-10T00:00:00"/>
    <n v="12"/>
    <x v="20"/>
    <s v="NO"/>
    <m/>
    <m/>
    <m/>
    <m/>
    <s v="Mediante correo electrónico el grupo de desarrollo territorial aporta los editables de los formatos FMI015 y FMI016 los cuales estan en proceso de ajuste Se cierra la actividad y se valida la actualización y publicación con la siguiente actividad"/>
    <n v="1"/>
    <d v="2020-03-30T00:00:00"/>
    <n v="1"/>
    <n v="10"/>
  </r>
  <r>
    <n v="141"/>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valvarez"/>
    <x v="14"/>
    <s v="Demoras en la apertura de los procesos de contratación por parte de la entidad terrritorial"/>
    <x v="164"/>
    <s v="Publicación de formatos actualizados FMI015 y FMI016"/>
    <n v="2"/>
    <n v="10"/>
    <d v="2019-09-16T00:00:00"/>
    <d v="2020-06-30T00:00:00"/>
    <n v="41"/>
    <x v="20"/>
    <s v="NO"/>
    <m/>
    <m/>
    <m/>
    <m/>
    <s v="&quo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quot;"/>
    <n v="2"/>
    <d v="2020-06-30T00:00:00"/>
    <n v="1"/>
    <n v="10"/>
  </r>
  <r>
    <n v="142"/>
    <s v="Auditorias Internas ACI"/>
    <x v="13"/>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d v="2019-09-16T00:00:00"/>
    <x v="0"/>
    <s v="Observación"/>
    <s v="Acción correctiva"/>
    <s v="cgonzal1"/>
    <x v="7"/>
    <s v="Falta de trazabilidad de información de los proyectos"/>
    <x v="165"/>
    <s v="No Radicado de la transferencia en orfeo"/>
    <n v="1"/>
    <n v="5"/>
    <d v="2019-09-16T00:00:00"/>
    <d v="2019-10-31T00:00:00"/>
    <n v="6"/>
    <x v="20"/>
    <s v="NO"/>
    <m/>
    <m/>
    <m/>
    <m/>
    <s v="radicado No20192700383117 transferencia al expediente de contrato de interventoría CONSORCIO FABRICAS MMC030 No 2150609 ACTA DE SERVICIO 1155"/>
    <n v="1"/>
    <d v="2020-03-30T00:00:00"/>
    <n v="1"/>
    <n v="5"/>
  </r>
  <r>
    <n v="143"/>
    <s v="Auditorias Internas ACI"/>
    <x v="13"/>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d v="2019-09-16T00:00:00"/>
    <x v="0"/>
    <s v="Observación"/>
    <s v="Acción correctiva"/>
    <s v="cgonzal1"/>
    <x v="7"/>
    <s v="Falta de trazabilidad de información de los proyectos"/>
    <x v="166"/>
    <s v="No Radicado de la transferencia en orfeo"/>
    <n v="6"/>
    <n v="5"/>
    <d v="2019-09-16T00:00:00"/>
    <d v="2019-11-30T00:00:00"/>
    <n v="10"/>
    <x v="20"/>
    <s v="NO"/>
    <m/>
    <m/>
    <m/>
    <m/>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n v="6"/>
    <d v="2020-03-30T00:00:00"/>
    <n v="1"/>
    <n v="5"/>
  </r>
  <r>
    <n v="144"/>
    <s v="Auditorias Internas ACI"/>
    <x v="13"/>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valvarez"/>
    <x v="11"/>
    <s v="La normativa técnica descrita en el estudio previo fue con base en los estudios y diseños disponibles desactualizados"/>
    <x v="167"/>
    <s v="Actas de Reunión Interna"/>
    <n v="4"/>
    <n v="5"/>
    <d v="2019-09-16T00:00:00"/>
    <d v="2020-03-25T00:00:00"/>
    <n v="27"/>
    <x v="20"/>
    <s v="NO"/>
    <m/>
    <m/>
    <m/>
    <m/>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n v="4"/>
    <d v="2020-03-30T00:00:00"/>
    <n v="1"/>
    <n v="5"/>
  </r>
  <r>
    <n v="146"/>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s v="Observación"/>
    <s v="Acción preventiva"/>
    <s v="valvarez"/>
    <x v="14"/>
    <s v="Reprocesos y represamiento por las correcciones realizadas al desembolso en las diferentes áreas que anteceden al área de pagaduria por el incumplimiento de los requisitos minimos."/>
    <x v="168"/>
    <s v="Informes correos electrónicos"/>
    <n v="4"/>
    <n v="10"/>
    <d v="2019-07-09T00:00:00"/>
    <d v="2019-12-31T00:00:00"/>
    <n v="25"/>
    <x v="20"/>
    <s v="NO"/>
    <m/>
    <m/>
    <m/>
    <m/>
    <s v="Se adjuntan los correos electrónicos remitidos por el profesional de la Subgerencia con el resultado del indicador de flujo de caja mensual. Cuatro Correos del 15 Noviembre de 2019 a los Gerentes de Unidad de Grupos"/>
    <n v="4"/>
    <d v="2020-03-30T00:00:00"/>
    <n v="1"/>
    <n v="10"/>
  </r>
  <r>
    <n v="147"/>
    <s v="Auditorias Internas ACI"/>
    <x v="17"/>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
    <d v="2019-07-09T00:00:00"/>
    <x v="0"/>
    <s v="Observación"/>
    <s v="Acción preventiva"/>
    <s v="valvarez"/>
    <x v="14"/>
    <s v="Demoras en el envío por parte del área de contabilidad del insumo base para proyectar el informe financiero por parte de la gerencia del convenio."/>
    <x v="169"/>
    <s v="Informes radicados"/>
    <n v="9"/>
    <n v="10"/>
    <d v="2019-07-09T00:00:00"/>
    <d v="2020-03-31T00:00:00"/>
    <n v="38"/>
    <x v="20"/>
    <s v="NO"/>
    <m/>
    <m/>
    <m/>
    <m/>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n v="9"/>
    <d v="2020-03-30T00:00:00"/>
    <n v="1"/>
    <n v="10"/>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0"/>
    <s v="Comunicaciones"/>
    <n v="1"/>
    <n v="10"/>
    <d v="2019-07-09T00:00:00"/>
    <d v="2019-09-30T00:00:00"/>
    <n v="11"/>
    <x v="20"/>
    <s v="NO"/>
    <m/>
    <m/>
    <m/>
    <m/>
    <s v="Se observa oficio con las firma de recibido de los supervisores de proyectos con Rdicado 201292700287001. Se adjuntan comunicaciones remitidas a los supervisiores donde se reiteran las obligaciones establecidas en el Manual de Supervisión e Interventoria."/>
    <n v="1"/>
    <d v="2020-03-30T00:00:00"/>
    <n v="1"/>
    <n v="10"/>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1"/>
    <s v="Correo electrónico"/>
    <n v="1"/>
    <n v="10"/>
    <d v="2019-07-09T00:00:00"/>
    <d v="2019-09-30T00:00:00"/>
    <n v="11"/>
    <x v="20"/>
    <s v="NO"/>
    <m/>
    <m/>
    <m/>
    <m/>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
    <n v="1"/>
    <d v="2020-03-30T00:00:00"/>
    <n v="1"/>
    <n v="10"/>
  </r>
  <r>
    <n v="149"/>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preventiva"/>
    <s v="valvarez"/>
    <x v="14"/>
    <s v="Falta de seguimiento del supervisor del contrato de interventoría al cumplimiento de los plazos establecidos para la entrega de los informes semanales."/>
    <x v="170"/>
    <s v="Correo electrónico"/>
    <n v="1"/>
    <n v="10"/>
    <d v="2019-07-09T00:00:00"/>
    <d v="2019-09-30T00:00:00"/>
    <n v="11"/>
    <x v="20"/>
    <s v="NO"/>
    <m/>
    <m/>
    <m/>
    <m/>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n v="1"/>
    <d v="2020-03-30T00:00:00"/>
    <n v="1"/>
    <n v="10"/>
  </r>
  <r>
    <n v="150"/>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correctiva"/>
    <s v="valvarez"/>
    <x v="14"/>
    <s v="Falta de seguimiento del supervisor del contrato de interventoría al cumplimiento de los plazos establecidos para la entrega de los informes semanales."/>
    <x v="172"/>
    <s v="Comunicaciones"/>
    <n v="1"/>
    <n v="10"/>
    <d v="2019-07-09T00:00:00"/>
    <d v="2019-09-30T00:00:00"/>
    <n v="11"/>
    <x v="20"/>
    <s v="NO"/>
    <m/>
    <m/>
    <m/>
    <m/>
    <s v="Se adjunta memorando con radicado No. 20192700187083 del 10 de octubre de 2019 y 20192700209093 del 18 de noviembre de 2019 donde se solicita estado de tramites radicados en Asesoria Juridica."/>
    <n v="1"/>
    <d v="2020-03-30T00:00:00"/>
    <n v="1"/>
    <n v="10"/>
  </r>
  <r>
    <n v="151"/>
    <s v="Auditorias Internas ACI"/>
    <x v="17"/>
    <s v="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d v="2019-07-09T00:00:00"/>
    <x v="0"/>
    <s v="Observación"/>
    <s v="Acción preventiva"/>
    <s v="valvarez"/>
    <x v="14"/>
    <s v="Falta de control por parte del supervisor e interventor a la inversión del anticipo."/>
    <x v="172"/>
    <s v="Memorando Solicitud de estado proceso"/>
    <n v="1"/>
    <n v="10"/>
    <d v="2019-07-09T00:00:00"/>
    <d v="2019-10-30T00:00:00"/>
    <n v="16"/>
    <x v="20"/>
    <s v="NO"/>
    <m/>
    <m/>
    <m/>
    <m/>
    <s v="Se adjunta memorando donde se amortizó la totalidad del anticipo Desembolso No Radicado20194300546172"/>
    <n v="1"/>
    <d v="2020-03-30T00:00:00"/>
    <n v="1"/>
    <n v="10"/>
  </r>
  <r>
    <n v="152"/>
    <s v="Auditorias Internas ACI"/>
    <x v="17"/>
    <s v="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d v="2019-07-09T00:00:00"/>
    <x v="0"/>
    <s v="Observación"/>
    <s v="Acción preventiva"/>
    <s v="valvarez"/>
    <x v="14"/>
    <s v="Suspensión del contrato en aras de dar cumplimento a la normativa de salubridad del municipio."/>
    <x v="173"/>
    <s v="Comunicación"/>
    <n v="1"/>
    <n v="10"/>
    <d v="2019-07-09T00:00:00"/>
    <d v="2019-10-30T00:00:00"/>
    <n v="16"/>
    <x v="20"/>
    <s v="NO"/>
    <m/>
    <m/>
    <m/>
    <m/>
    <s v="Se adjunta acta del perfil de riesgos del proceso actualizado para el año 2019 con el perfil absoluto y residual y remiten reporte de asociason de controles por proceso"/>
    <n v="1"/>
    <d v="2020-03-30T00:00:00"/>
    <n v="1"/>
    <n v="10"/>
  </r>
  <r>
    <n v="153"/>
    <s v="Auditorias Internas ACI"/>
    <x v="17"/>
    <s v="Observación No. 7. Evaluación de la efectividad de implementación de los controles y riesgos emergentes."/>
    <d v="2019-07-09T00:00:00"/>
    <x v="1"/>
    <s v="Observación"/>
    <s v="Acción correctiva"/>
    <s v="valvarez"/>
    <x v="14"/>
    <s v="Todo lo observado en la auditoria"/>
    <x v="174"/>
    <s v="&quot;FAP806 Registro de eventos de riesgo operativo&quot;"/>
    <n v="1"/>
    <n v="10"/>
    <d v="2019-07-09T00:00:00"/>
    <d v="2019-12-31T00:00:00"/>
    <n v="25"/>
    <x v="20"/>
    <s v="NO"/>
    <m/>
    <m/>
    <m/>
    <m/>
    <s v="Anexa el formato de reporte de riesgos FAP806. Seguimiento en diciembre 2019 El grupo infroma que estan realizando los reportes correspondientes pero no anexan el soporte idoneo."/>
    <n v="1"/>
    <d v="2020-03-30T00:00:00"/>
    <n v="1"/>
    <n v="10"/>
  </r>
  <r>
    <n v="154"/>
    <s v="Auditorias Internas ACI"/>
    <x v="17"/>
    <s v="Observación No. 7. Evaluación de la efectividad de implementación de los controles y riesgos emergentes."/>
    <d v="2019-07-09T00:00:00"/>
    <x v="1"/>
    <s v="Observación"/>
    <s v="Acción correctiva"/>
    <s v="valvarez"/>
    <x v="5"/>
    <s v="Todo lo observado en la auditoria"/>
    <x v="12"/>
    <s v="&quot;FAP806 Registro de eventos de riesgo operativo&quot;"/>
    <n v="1"/>
    <n v="10"/>
    <d v="2019-07-09T00:00:00"/>
    <d v="2019-12-31T00:00:00"/>
    <n v="25"/>
    <x v="20"/>
    <s v="NO"/>
    <m/>
    <m/>
    <m/>
    <m/>
    <s v="Anexan en correo del 6 de abril de 2020 el formato de reporte de riesgos FAP806 con de descubrimiento del evento de 30 de julio de 2019.En diciembre de 2019 el grupo infroma que estan realizando los reportes correspondientes pero no anexan el soporte idoneo."/>
    <n v="1"/>
    <d v="2020-03-30T00:00:00"/>
    <n v="1"/>
    <n v="10"/>
  </r>
  <r>
    <n v="155"/>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0"/>
    <s v="Observación"/>
    <s v="Acción correctiva"/>
    <s v="aocampo"/>
    <x v="8"/>
    <s v="Desactualización de la base de datos de los procesos de incumplimiento"/>
    <x v="175"/>
    <s v="Base de datos con la relacion de tramites de incumplimiento priorizados"/>
    <n v="1"/>
    <n v="3"/>
    <d v="2019-06-27T00:00:00"/>
    <d v="2019-09-30T00:00:00"/>
    <n v="13"/>
    <x v="20"/>
    <s v="NO"/>
    <m/>
    <m/>
    <m/>
    <m/>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n v="1"/>
    <d v="2020-03-30T00:00:00"/>
    <n v="1"/>
    <n v="3"/>
  </r>
  <r>
    <n v="156"/>
    <s v="Auditorias Internas ACI"/>
    <x v="7"/>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d v="2019-06-27T00:00:00"/>
    <x v="0"/>
    <s v="Observación"/>
    <s v="Acción correctiva"/>
    <s v="aocampo"/>
    <x v="8"/>
    <s v="Omisión de la normatividad técnica que aplica al contrato de interventoría"/>
    <x v="176"/>
    <s v="Informe de evaluaciones"/>
    <n v="1"/>
    <n v="9"/>
    <d v="2019-06-27T00:00:00"/>
    <d v="2019-12-31T00:00:00"/>
    <n v="26"/>
    <x v="20"/>
    <s v="NO"/>
    <m/>
    <m/>
    <m/>
    <m/>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n v="1"/>
    <d v="2020-03-30T00:00:00"/>
    <n v="1"/>
    <n v="9"/>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7"/>
    <s v="Memorando de solicitud de estudios previos"/>
    <n v="1"/>
    <n v="7"/>
    <d v="2018-10-02T00:00:00"/>
    <d v="2018-12-15T00:00:00"/>
    <n v="10"/>
    <x v="20"/>
    <s v="NO"/>
    <m/>
    <m/>
    <m/>
    <m/>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n v="1"/>
    <d v="2020-03-30T00:00:00"/>
    <n v="1"/>
    <n v="7"/>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8"/>
    <s v="Matriz de seguimiento"/>
    <n v="1"/>
    <n v="7"/>
    <d v="2018-10-02T00:00:00"/>
    <d v="2018-12-15T00:00:00"/>
    <n v="10"/>
    <x v="20"/>
    <s v="NO"/>
    <m/>
    <m/>
    <m/>
    <m/>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n v="1"/>
    <d v="2020-03-30T00:00:00"/>
    <n v="1"/>
    <n v="7"/>
  </r>
  <r>
    <n v="15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correctiva"/>
    <s v="dossa"/>
    <x v="25"/>
    <s v="Elaboración de reglas de participación sin considerar referentes clave de procesos anteriores."/>
    <x v="179"/>
    <s v="Memorando de solicitud de estudios previos"/>
    <n v="3"/>
    <n v="4"/>
    <d v="2018-10-02T00:00:00"/>
    <d v="2018-12-15T00:00:00"/>
    <n v="10"/>
    <x v="20"/>
    <s v="NO"/>
    <m/>
    <m/>
    <m/>
    <m/>
    <s v="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
    <n v="3"/>
    <d v="2020-03-30T00:00:00"/>
    <n v="1"/>
    <n v="4"/>
  </r>
  <r>
    <n v="159"/>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preventiva"/>
    <s v="dossa"/>
    <x v="26"/>
    <s v="Elaboración de reglas de participación sin considerar referentes clave de procesos anteriores."/>
    <x v="180"/>
    <s v="Memorando interno a los resposables de los grupos adscritos a la subgerencia tecnica"/>
    <n v="1"/>
    <n v="4"/>
    <d v="2018-10-02T00:00:00"/>
    <d v="2018-12-15T00:00:00"/>
    <n v="10"/>
    <x v="20"/>
    <s v="NO"/>
    <m/>
    <m/>
    <m/>
    <m/>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n v="1"/>
    <d v="2020-03-30T00:00:00"/>
    <n v="1"/>
    <n v="4"/>
  </r>
  <r>
    <n v="160"/>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correctiva"/>
    <s v="dossa"/>
    <x v="26"/>
    <s v="Falta de revisión y definición de la variedad de rubros estándar aplicables al manejo del anticipo en obras civiles"/>
    <x v="181"/>
    <s v="Formato FMI013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n v="1"/>
    <d v="2020-03-30T00:00:00"/>
    <n v="1"/>
    <n v="7"/>
  </r>
  <r>
    <n v="161"/>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preventiva"/>
    <s v="dossa"/>
    <x v="14"/>
    <s v="Falta de revisión y definición de la variedad de rubros estándar aplicables al manejo del anticipo en obras civiles"/>
    <x v="182"/>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n v="1"/>
    <d v="2020-03-30T00:00:00"/>
    <n v="1"/>
    <n v="7"/>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3"/>
    <s v="Lista de chequeo por desembolso"/>
    <n v="1"/>
    <n v="7"/>
    <d v="2018-10-02T00:00:00"/>
    <d v="2018-12-15T00:00:00"/>
    <n v="10"/>
    <x v="20"/>
    <s v="NO"/>
    <m/>
    <m/>
    <m/>
    <m/>
    <s v="Se observa lista de chequeo con los requisitos verificados para el contrato N2180873 según lo establecido en la cláusula forma de pago. Para el contrato 2172011 se observan descritas las clausulas que hacen referencia a la forma de pago."/>
    <n v="1"/>
    <d v="2020-03-30T00:00:00"/>
    <n v="1"/>
    <n v="7"/>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4"/>
    <s v="Radicados en orfeo de los pagos de anticipos"/>
    <n v="3"/>
    <n v="7"/>
    <d v="2018-10-02T00:00:00"/>
    <d v="2018-12-15T00:00:00"/>
    <n v="10"/>
    <x v="20"/>
    <s v="NO"/>
    <m/>
    <m/>
    <m/>
    <m/>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n v="3"/>
    <d v="2020-03-30T00:00:00"/>
    <n v="1"/>
    <n v="7"/>
  </r>
  <r>
    <n v="163"/>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correctiva"/>
    <s v="dossa"/>
    <x v="14"/>
    <s v="Falta de monitoreo y capacitación durante la ejecución de los proyectos en el Manual de Supervisión e Interventoría"/>
    <x v="185"/>
    <s v="Formato FMI017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n v="1"/>
    <d v="2020-03-30T00:00:00"/>
    <n v="1"/>
    <n v="7"/>
  </r>
  <r>
    <n v="164"/>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preventiva"/>
    <s v="dossa"/>
    <x v="14"/>
    <s v="Falta de monitoreo y capacitación durante la ejecución de los proyectos en el Manual de Supervisión e Interventoría"/>
    <x v="186"/>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n v="1"/>
    <d v="2020-03-30T00:00:00"/>
    <n v="1"/>
    <n v="7"/>
  </r>
  <r>
    <n v="165"/>
    <s v="Auditorias Internas ACI"/>
    <x v="11"/>
    <s v="Observación N. 7 Producto de la auditoría se identificaron 4 riesgos emergentes no caracterizados en el mapa de riesgos operativos y se estableció un promedio de 55 porciento en la efectividad de la operación de los 6 controles evaluados para los 6 riesgos."/>
    <d v="2018-10-02T00:00:00"/>
    <x v="0"/>
    <s v="Observación"/>
    <s v="Acción correctiva"/>
    <s v="dossa"/>
    <x v="25"/>
    <s v="Todas las identificadas en la auditoría."/>
    <x v="187"/>
    <s v="Perfiles de Riesgo del proceso y convenio actualizados"/>
    <n v="1"/>
    <n v="14"/>
    <d v="2018-10-02T00:00:00"/>
    <d v="2018-12-15T00:00:00"/>
    <n v="10"/>
    <x v="20"/>
    <s v="NO"/>
    <m/>
    <m/>
    <m/>
    <m/>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n v="1"/>
    <d v="2020-03-30T00:00:00"/>
    <n v="1"/>
    <n v="14"/>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8"/>
    <s v="FAP806 Registro de evento de riesgo operativo"/>
    <n v="1"/>
    <n v="3"/>
    <d v="2019-04-12T00:00:00"/>
    <d v="2019-05-08T00:00:00"/>
    <n v="3"/>
    <x v="21"/>
    <s v="NO"/>
    <m/>
    <m/>
    <m/>
    <m/>
    <s v="Archivo accion 5-REPORTE REGISTRO RIESGOS.pdf id evento 201900078"/>
    <n v="1"/>
    <d v="2020-03-30T00:00:00"/>
    <n v="1"/>
    <n v="3"/>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9"/>
    <s v="Estado de resultados del convenio 197060 corregido"/>
    <n v="1"/>
    <n v="3"/>
    <d v="2019-04-12T00:00:00"/>
    <d v="2019-05-10T00:00:00"/>
    <n v="4"/>
    <x v="21"/>
    <s v="NO"/>
    <m/>
    <m/>
    <m/>
    <m/>
    <s v="Archivo acción 4- estado resultados.xlsx se registra el rubro Multas y Sanciones Litigios por 6.077.612.466 pesos"/>
    <n v="1"/>
    <d v="2020-03-30T00:00:00"/>
    <n v="1"/>
    <n v="3"/>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90"/>
    <s v="No. CIC registrado"/>
    <n v="1"/>
    <n v="3"/>
    <d v="2019-04-12T00:00:00"/>
    <d v="2019-04-30T00:00:00"/>
    <n v="2"/>
    <x v="21"/>
    <s v="NO"/>
    <m/>
    <m/>
    <m/>
    <m/>
    <s v="Caso RF-51084-1-4913 AJUSTE A CUENTAS DE MULTAS SANCIONES Y SERVICIOS AÑO 2017. Archivo acción 3 -PlanTrabajo.xlsx"/>
    <n v="1"/>
    <d v="2020-03-30T00:00:00"/>
    <n v="1"/>
    <n v="3"/>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1"/>
    <s v="Manual actualizado"/>
    <n v="1"/>
    <n v="13"/>
    <d v="2018-01-22T00:00:00"/>
    <d v="2019-12-31T00:00:00"/>
    <n v="101"/>
    <x v="22"/>
    <s v="NO"/>
    <m/>
    <m/>
    <m/>
    <m/>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n v="1"/>
    <d v="2020-03-30T00:00:00"/>
    <n v="1"/>
    <n v="13"/>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2"/>
    <s v="Resolución restructuración grupos de trabajo"/>
    <n v="1"/>
    <n v="13"/>
    <d v="2018-01-22T00:00:00"/>
    <d v="2019-06-30T00:00:00"/>
    <n v="74"/>
    <x v="22"/>
    <s v="NO"/>
    <m/>
    <m/>
    <m/>
    <m/>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n v="1"/>
    <d v="2020-03-30T00:00:00"/>
    <n v="1"/>
    <n v="13"/>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3"/>
    <s v="Propuesta de creación del equipo como área"/>
    <n v="1"/>
    <n v="13"/>
    <d v="2018-01-22T00:00:00"/>
    <d v="2019-05-31T00:00:00"/>
    <n v="70"/>
    <x v="22"/>
    <s v="NO"/>
    <m/>
    <m/>
    <m/>
    <m/>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n v="1"/>
    <d v="2020-03-30T00:00:00"/>
    <n v="1"/>
    <n v="13"/>
  </r>
  <r>
    <n v="168"/>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preventiva"/>
    <s v="dossa"/>
    <x v="27"/>
    <s v="No se reflejan en la resolución 411 de 2017 como área de trabajo"/>
    <x v="194"/>
    <s v="Talleres"/>
    <n v="10"/>
    <n v="13"/>
    <d v="2018-01-22T00:00:00"/>
    <d v="2019-12-06T00:00:00"/>
    <n v="97"/>
    <x v="22"/>
    <s v="NO"/>
    <m/>
    <m/>
    <m/>
    <m/>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n v="10"/>
    <d v="2020-03-30T00:00:00"/>
    <n v="1"/>
    <n v="13"/>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5"/>
    <s v="Plan de Comunicaciones aprobado"/>
    <n v="1"/>
    <n v="12"/>
    <d v="2018-01-22T00:00:00"/>
    <d v="2018-04-30T00:00:00"/>
    <n v="14"/>
    <x v="22"/>
    <s v="NO"/>
    <m/>
    <m/>
    <m/>
    <m/>
    <s v="Se presentó en reunión con Gerencia en la fecha establecida. Se adjunta copia de listdo de asistencia y estrategia"/>
    <n v="1"/>
    <d v="2020-03-30T00:00:00"/>
    <n v="1"/>
    <n v="12"/>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6"/>
    <s v="Plan de Comunicaciones aprobado"/>
    <n v="1"/>
    <n v="12"/>
    <d v="2018-01-22T00:00:00"/>
    <d v="2018-03-31T00:00:00"/>
    <n v="9"/>
    <x v="22"/>
    <s v="NO"/>
    <m/>
    <m/>
    <m/>
    <m/>
    <s v="Se presentó en reunión con Gerencia en la fecha establecida. Se adjunta copia de listado de asistencia y estrategia."/>
    <n v="1"/>
    <d v="2020-03-30T00:00:00"/>
    <n v="1"/>
    <n v="12"/>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7"/>
    <s v="Manual de Comunicaciones Publicado"/>
    <n v="1"/>
    <n v="12"/>
    <d v="2018-01-22T00:00:00"/>
    <d v="2018-04-30T00:00:00"/>
    <n v="14"/>
    <x v="22"/>
    <s v="NO"/>
    <m/>
    <m/>
    <m/>
    <m/>
    <s v="Se publicó en el catálogo documental el Manual de Comunicaciones MDI010 Versión 7. httpwww.fonade.gov.co-CatalogoDocumental-procesos-subversion-SGC-Documentos-7_Manuales-MDI010V7.pdf"/>
    <n v="1"/>
    <d v="2020-03-30T00:00:00"/>
    <n v="1"/>
    <n v="12"/>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8"/>
    <s v="Manual de Comunicaciones Publicado"/>
    <n v="1"/>
    <n v="12"/>
    <d v="2018-01-22T00:00:00"/>
    <d v="2018-03-31T00:00:00"/>
    <n v="9"/>
    <x v="22"/>
    <s v="NO"/>
    <m/>
    <m/>
    <m/>
    <m/>
    <s v="Se ajustó el manual de Comunicaciones y el Manual de Manejo de Redes Sociales. Se solicitó al área de organización y métodos su publicación.Caso RF-31063-2-332. publicado CHG-31631-1-229"/>
    <n v="1"/>
    <d v="2020-03-30T00:00:00"/>
    <n v="1"/>
    <n v="12"/>
  </r>
  <r>
    <n v="171"/>
    <s v="Auditorias Internas ACI"/>
    <x v="16"/>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d v="2019-11-26T00:00:00"/>
    <x v="7"/>
    <s v="Observación"/>
    <s v="Acción correctiva"/>
    <s v="cgonzal1"/>
    <x v="28"/>
    <s v="Definición de acciones genéricas sin impacto específico sobre el hallazgo o sin productos funcionales"/>
    <x v="199"/>
    <s v="Reporte trimestral en excel con solicitudes y gestión por parte de la OAJ . dic 2019 y marzo 2020"/>
    <n v="2"/>
    <n v="40"/>
    <d v="2019-11-26T00:00:00"/>
    <d v="2020-03-30T00:00:00"/>
    <n v="17"/>
    <x v="23"/>
    <s v="NO"/>
    <m/>
    <m/>
    <m/>
    <m/>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n v="2"/>
    <d v="2020-03-30T00:00:00"/>
    <n v="1"/>
    <n v="40"/>
  </r>
  <r>
    <n v="172"/>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0"/>
    <s v="Oficio de requerimiento de reconstrucción de la información"/>
    <n v="1"/>
    <n v="8"/>
    <d v="2019-09-30T00:00:00"/>
    <d v="2019-11-15T00:00:00"/>
    <n v="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n v="1"/>
    <d v="2020-03-30T00:00:00"/>
    <n v="1"/>
    <n v="8"/>
  </r>
  <r>
    <n v="173"/>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1"/>
    <s v="Demanda radicada"/>
    <n v="1"/>
    <n v="8"/>
    <d v="2019-09-30T00:00:00"/>
    <d v="2020-03-30T00:00:00"/>
    <n v="2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n v="1"/>
    <d v="2020-03-30T00:00:00"/>
    <n v="1"/>
    <n v="8"/>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2"/>
    <s v="Expediente de procesos reconstruido"/>
    <n v="10"/>
    <n v="4"/>
    <d v="2019-06-27T00:00:00"/>
    <d v="2019-11-30T00:00:00"/>
    <n v="22"/>
    <x v="23"/>
    <s v="NO"/>
    <m/>
    <m/>
    <m/>
    <m/>
    <s v="Se verificó el cumplimiento frente a las demandas instauradas ante las instancias competentes de los contratos 2161440 2162855 2017624 2162856 2162858 2162859 2162857 2152146."/>
    <n v="10"/>
    <d v="2020-03-30T00:00:00"/>
    <n v="1"/>
    <n v="4"/>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3"/>
    <s v="Documento procedimental de asignación de procesos"/>
    <n v="1"/>
    <n v="4"/>
    <d v="2019-06-27T00:00:00"/>
    <d v="2019-12-15T00:00:00"/>
    <n v="24"/>
    <x v="23"/>
    <s v="NO"/>
    <m/>
    <m/>
    <m/>
    <m/>
    <s v="Se evidenció el emvío de acciones judiciales diarias mediante correo electrónico en el mes de noviembre. 16 archivos Matriz CONTROL CORREO DE NOTIFICACIONES JUDICIALES. Xlsx."/>
    <n v="1"/>
    <d v="2020-03-30T00:00:00"/>
    <n v="1"/>
    <n v="4"/>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4"/>
    <s v="Formatos publicados"/>
    <n v="2"/>
    <n v="5"/>
    <d v="2019-06-27T00:00:00"/>
    <d v="2019-12-15T00:00:00"/>
    <n v="24"/>
    <x v="23"/>
    <s v="NO"/>
    <m/>
    <m/>
    <m/>
    <m/>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
    <n v="2"/>
    <d v="2020-03-30T00:00:00"/>
    <n v="1"/>
    <n v="5"/>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5"/>
    <s v="Propuesta modificación formatos"/>
    <n v="1"/>
    <n v="4"/>
    <d v="2019-06-27T00:00:00"/>
    <d v="2019-09-30T00:00:00"/>
    <n v="13"/>
    <x v="23"/>
    <s v="NO"/>
    <m/>
    <m/>
    <m/>
    <m/>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n v="1"/>
    <d v="2020-03-30T00:00:00"/>
    <n v="1"/>
    <n v="4"/>
  </r>
  <r>
    <n v="176"/>
    <s v="Auditorias Internas ACI"/>
    <x v="7"/>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d v="2019-06-27T00:00:00"/>
    <x v="7"/>
    <s v="Observación"/>
    <s v="Acción correctiva"/>
    <s v="aocampo"/>
    <x v="28"/>
    <s v="Falta de depuración y rectificación de la información de Ekogui"/>
    <x v="206"/>
    <s v="Base de datos depurada y conciliada"/>
    <n v="1"/>
    <n v="9"/>
    <d v="2019-06-27T00:00:00"/>
    <d v="2019-11-30T00:00:00"/>
    <n v="22"/>
    <x v="23"/>
    <s v="NO"/>
    <m/>
    <m/>
    <m/>
    <m/>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n v="1"/>
    <d v="2020-03-30T00:00:00"/>
    <n v="1"/>
    <n v="9"/>
  </r>
  <r>
    <n v="177"/>
    <s v="Auditorias Internas ACI"/>
    <x v="7"/>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d v="2019-06-27T00:00:00"/>
    <x v="7"/>
    <s v="Observación"/>
    <s v="Acción correctiva"/>
    <s v="aocampo"/>
    <x v="28"/>
    <s v="Falta de gestión del responsable de entrega de información con las dependencias/aplicativos/archivo fuente o insumo de la misma"/>
    <x v="207"/>
    <s v="Informe consolidado de procesos"/>
    <n v="1"/>
    <n v="9"/>
    <d v="2019-06-27T00:00:00"/>
    <d v="2019-09-30T00:00:00"/>
    <n v="13"/>
    <x v="23"/>
    <s v="NO"/>
    <m/>
    <m/>
    <m/>
    <m/>
    <s v="Se adjuntó el consolidado de la información actualizada de los procesos judiciales. Soportes base de datos en excel Base datos de procesos judiciales. Demandado y demandante."/>
    <n v="1"/>
    <d v="2020-03-30T00:00:00"/>
    <n v="1"/>
    <n v="9"/>
  </r>
  <r>
    <n v="178"/>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preventiva"/>
    <s v="ariano"/>
    <x v="28"/>
    <s v="Demoras en la consolidación de la información para realizar el estudio factico .fap900."/>
    <x v="208"/>
    <s v="FAP 601 Control de asistencia"/>
    <n v="1"/>
    <n v="4"/>
    <d v="2019-04-12T00:00:00"/>
    <d v="2020-03-30T00:00:00"/>
    <n v="50"/>
    <x v="23"/>
    <s v="NO"/>
    <m/>
    <m/>
    <m/>
    <m/>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n v="1"/>
    <d v="2020-03-30T00:00:00"/>
    <n v="1"/>
    <n v="4"/>
  </r>
  <r>
    <n v="179"/>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correctiva"/>
    <s v="ariano"/>
    <x v="28"/>
    <s v="Demoras en la consolidación de la información para realizar el estudio factico .fap900."/>
    <x v="209"/>
    <s v="Acuerdos de niveles de servicio .ANS."/>
    <n v="1"/>
    <n v="5"/>
    <d v="2019-04-12T00:00:00"/>
    <d v="2020-03-30T00:00:00"/>
    <n v="50"/>
    <x v="23"/>
    <s v="NO"/>
    <m/>
    <m/>
    <m/>
    <m/>
    <s v="PAP902 SOLICITUD E INICIO DE ACCIONES JUDICIALES v.6 16 abril 2020 numeral 5.3 y actividad 5. Socializado a todos los colaboradores de la entidad por correo electrónico por parte de desarrollo organizacional el 16 de abril 2020"/>
    <n v="1"/>
    <d v="2020-03-30T00:00:00"/>
    <n v="1"/>
    <n v="5"/>
  </r>
  <r>
    <n v="1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7"/>
    <s v="Observación"/>
    <s v="Acción preventiva"/>
    <s v="msuarez"/>
    <x v="29"/>
    <s v="Omisión en las reuniones posteriores respecto a la creación del fondo"/>
    <x v="210"/>
    <s v="Lista de Chequeo"/>
    <n v="1"/>
    <n v="3"/>
    <d v="2018-08-03T00:00:00"/>
    <d v="2018-08-31T00:00:00"/>
    <n v="4"/>
    <x v="23"/>
    <s v="NO"/>
    <m/>
    <m/>
    <m/>
    <m/>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n v="1"/>
    <d v="2020-03-30T00:00:00"/>
    <n v="1"/>
    <n v="3"/>
  </r>
  <r>
    <n v="181"/>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1"/>
    <s v="Documento diagnostico con temas priorizados a capacitar"/>
    <n v="1"/>
    <n v="8"/>
    <d v="2018-12-03T00:00:00"/>
    <d v="2019-01-31T00:00:00"/>
    <n v="8"/>
    <x v="24"/>
    <s v="NO"/>
    <m/>
    <m/>
    <m/>
    <m/>
    <s v="Adjuntaron el diagnostico con los temas priorizados en el Seguimiento a junio de 2019 Archivo Formato Encuesta en pdf"/>
    <n v="1"/>
    <d v="2020-03-30T00:00:00"/>
    <n v="1"/>
    <n v="8"/>
  </r>
  <r>
    <n v="182"/>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2"/>
    <s v="FAP601 control de asistencia"/>
    <n v="1"/>
    <n v="8"/>
    <d v="2018-12-03T00:00:00"/>
    <d v="2019-06-30T00:00:00"/>
    <n v="29"/>
    <x v="24"/>
    <s v="NO"/>
    <m/>
    <m/>
    <m/>
    <m/>
    <s v="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
    <n v="1"/>
    <d v="2020-03-30T00:00:00"/>
    <n v="1"/>
    <n v="8"/>
  </r>
  <r>
    <n v="183"/>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3"/>
    <s v="consolidado de evaluaciones realizadas anexos"/>
    <n v="1"/>
    <n v="8"/>
    <d v="2018-12-03T00:00:00"/>
    <d v="2019-07-31T00:00:00"/>
    <n v="34"/>
    <x v="24"/>
    <s v="NO"/>
    <m/>
    <m/>
    <m/>
    <m/>
    <s v="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n v="1"/>
    <d v="2020-03-30T00:00:00"/>
    <n v="1"/>
    <n v="8"/>
  </r>
  <r>
    <n v="184"/>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
    <d v="2018-12-03T00:00:00"/>
    <x v="0"/>
    <s v="Observación"/>
    <s v="Acción correctiva"/>
    <s v="msuarez"/>
    <x v="30"/>
    <s v="Desconocimiento de las obligaciones de la Gerencia del convenio"/>
    <x v="214"/>
    <s v="Reporte de correos electróncos enviados a los Gerentes de convenio y sus anexos"/>
    <n v="1"/>
    <n v="10"/>
    <d v="2018-12-03T00:00:00"/>
    <d v="2019-04-30T00:00:00"/>
    <n v="21"/>
    <x v="24"/>
    <s v="NO"/>
    <m/>
    <m/>
    <m/>
    <m/>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n v="1"/>
    <d v="2020-03-30T00:00:00"/>
    <n v="1"/>
    <n v="10"/>
  </r>
  <r>
    <n v="185"/>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1"/>
    <s v="Documento diagnostico con temas priorizados a capacitar"/>
    <n v="1"/>
    <n v="8"/>
    <d v="2018-12-03T00:00:00"/>
    <d v="2019-01-31T00:00:00"/>
    <n v="8"/>
    <x v="24"/>
    <s v="NO"/>
    <m/>
    <m/>
    <m/>
    <m/>
    <s v="Remiten el documento de diagnostico con temas priorizados Archivo Formato Encuesta en pdf"/>
    <n v="1"/>
    <d v="2020-03-30T00:00:00"/>
    <n v="1"/>
    <n v="8"/>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3"/>
    <s v="consolidado de evaluaciones realizadas anexos"/>
    <n v="1"/>
    <n v="8"/>
    <d v="2018-12-03T00:00:00"/>
    <d v="2019-07-31T00:00:00"/>
    <n v="34"/>
    <x v="24"/>
    <s v="NO"/>
    <m/>
    <m/>
    <m/>
    <m/>
    <s v="Se observa el consolidado de las evaluaciones así 4 profesionales del 25 de julio periodo evaluado 1 enero al 17 julio de 2019."/>
    <n v="1"/>
    <d v="2020-03-30T00:00:00"/>
    <n v="1"/>
    <n v="8"/>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2"/>
    <s v="FAP601 control de asistencia"/>
    <n v="1"/>
    <n v="8"/>
    <d v="2018-12-03T00:00:00"/>
    <d v="2019-06-30T00:00:00"/>
    <n v="29"/>
    <x v="24"/>
    <s v="NO"/>
    <m/>
    <m/>
    <m/>
    <m/>
    <s v="Se observó Acta de asistencia de capacitación 13 y 14 de agosto de 2019 y envian los temas priorizados a estudio"/>
    <n v="1"/>
    <d v="2020-03-30T00:00:00"/>
    <n v="1"/>
    <n v="8"/>
  </r>
  <r>
    <n v="187"/>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1"/>
    <s v="Observación"/>
    <s v="Acción correctiva"/>
    <s v="msuarez"/>
    <x v="30"/>
    <s v="Todos los identificados en la auditoría"/>
    <x v="215"/>
    <s v="Perfil de Riesgo actualizado"/>
    <n v="1"/>
    <n v="7"/>
    <d v="2018-12-03T00:00:00"/>
    <d v="2019-06-30T00:00:00"/>
    <n v="29"/>
    <x v="24"/>
    <s v="NO"/>
    <m/>
    <m/>
    <m/>
    <m/>
    <s v="Para la vigencia 2018 se actualizó el perfil de riegos del proceso de gerencia de proyectos se adjunta perfil actualizado"/>
    <n v="1"/>
    <d v="2020-03-30T00:00:00"/>
    <n v="1"/>
    <n v="7"/>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6"/>
    <s v="Fichas de proyectos actualizadas F-GG-54 y F-GG-58 (quincenal) y reporte de alertas de posibles incumplimientos (mensual) Unidad de medida (cantidad): 10 y 3"/>
    <n v="3"/>
    <n v="8"/>
    <d v="2019-10-02T00:00:00"/>
    <d v="2022-04-30T00:00:00"/>
    <n v="77"/>
    <x v="25"/>
    <s v="NO"/>
    <m/>
    <m/>
    <m/>
    <m/>
    <s v="Se reformuló la acción en plazo y será cumplida con corte a abril 2022_x000a__x000a_La Subgerencia de desarrollo de proyectos reformulará la acción, ingresara nueva acción para este plan y elimina esta_x000a__x000a_Se cumplió en abril de 2022"/>
    <n v="3"/>
    <d v="2021-03-30T16:44:00"/>
    <n v="1"/>
    <n v="8"/>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7"/>
    <s v="Base de datos con registro actualizado."/>
    <n v="1"/>
    <n v="5"/>
    <d v="2019-10-02T00:00:00"/>
    <d v="2020-10-30T00:00:00"/>
    <n v="56"/>
    <x v="25"/>
    <s v="NO"/>
    <m/>
    <m/>
    <m/>
    <m/>
    <s v="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
    <n v="1"/>
    <d v="2020-06-30T00:00:00"/>
    <n v="1"/>
    <n v="5"/>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8"/>
    <s v="Base de datos"/>
    <n v="1"/>
    <n v="8"/>
    <d v="2019-10-02T00:00:00"/>
    <d v="2020-10-30T00:00:00"/>
    <n v="56"/>
    <x v="25"/>
    <s v="NO"/>
    <m/>
    <m/>
    <m/>
    <m/>
    <s v="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n v="1"/>
    <d v="2020-06-30T00:00:00"/>
    <n v="1"/>
    <n v="8"/>
  </r>
  <r>
    <n v="189"/>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9"/>
    <s v="Carpeta Compartida con la información de cada convenio"/>
    <n v="1"/>
    <n v="5"/>
    <d v="2019-10-02T00:00:00"/>
    <d v="2020-10-30T00:00:00"/>
    <n v="56"/>
    <x v="25"/>
    <s v="NO"/>
    <m/>
    <m/>
    <m/>
    <m/>
    <s v="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
    <n v="1"/>
    <d v="2020-06-30T00:00:00"/>
    <n v="1"/>
    <n v="5"/>
  </r>
  <r>
    <n v="19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0"/>
    <s v="Observación"/>
    <s v="Acción correctiva"/>
    <s v="ariano"/>
    <x v="21"/>
    <s v="Falta de seguimiento a los planes de recuperación por parte de los Gerentes de Unidad y de Convenio"/>
    <x v="220"/>
    <s v="Base de datos consolidada"/>
    <n v="1"/>
    <n v="5"/>
    <d v="2019-10-02T00:00:00"/>
    <d v="2020-11-30T00:00:00"/>
    <n v="60"/>
    <x v="25"/>
    <s v="NO"/>
    <m/>
    <m/>
    <m/>
    <m/>
    <s v="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
    <n v="1"/>
    <d v="2020-11-30T00:00:00"/>
    <n v="1"/>
    <n v="5"/>
  </r>
  <r>
    <n v="19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21"/>
    <s v="Falta de claridad en el alcance de las funciones roles y forma de operación del comité"/>
    <x v="221"/>
    <s v="Procedimiento adoptado en el catálogo documental"/>
    <n v="1"/>
    <n v="10"/>
    <d v="2019-10-02T00:00:00"/>
    <d v="2020-11-25T00:00:00"/>
    <n v="60"/>
    <x v="25"/>
    <s v="NO"/>
    <m/>
    <m/>
    <m/>
    <m/>
    <s v="Procedimiento PMI017 se publicó yadoptó en el catalogodocumental"/>
    <n v="1"/>
    <d v="2020-11-30T00:00:00"/>
    <n v="1"/>
    <n v="10"/>
  </r>
  <r>
    <n v="192"/>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1"/>
    <s v="Falta de claridad en el alcance de las funciones roles y forma de operación del comité"/>
    <x v="222"/>
    <s v="Acta de comité integral de Riesgos"/>
    <n v="1"/>
    <n v="5"/>
    <d v="2019-10-02T00:00:00"/>
    <d v="2020-03-30T00:00:00"/>
    <n v="25"/>
    <x v="10"/>
    <s v="NO"/>
    <m/>
    <m/>
    <m/>
    <m/>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n v="1"/>
    <d v="2020-03-30T00:00:00"/>
    <n v="1"/>
    <n v="5"/>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3"/>
    <s v="Documento de validación de los Perfiles de Gerentes de Convenio y Supervisores"/>
    <n v="5"/>
    <n v="5"/>
    <d v="2019-10-02T00:00:00"/>
    <d v="2020-07-31T00:00:00"/>
    <n v="43"/>
    <x v="25"/>
    <s v="NO"/>
    <m/>
    <m/>
    <m/>
    <m/>
    <s v="Se observan 6 perfiles de Gerentes de convenio y supervisores con el analisis de los requisitos del cargo alineado con las obligaciones delegadas No presenta avance"/>
    <n v="5"/>
    <d v="2020-06-30T00:00:00"/>
    <n v="1"/>
    <n v="5"/>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4"/>
    <s v="Matrices de riesgos por cada uno de los proyectos"/>
    <n v="6"/>
    <n v="5"/>
    <d v="2019-10-02T00:00:00"/>
    <d v="2020-09-30T00:00:00"/>
    <n v="52"/>
    <x v="25"/>
    <s v="NO"/>
    <m/>
    <m/>
    <m/>
    <m/>
    <s v="Se presenta refromulacion en plazo de la actividad Ubicación carpeta compartida Mireya lópez Chaparro - Asesoría CI . PM ACI . SOPORTES AÑO 2020 . Soportes marzo 2020 . A56 CONTINGENCIAS"/>
    <n v="6"/>
    <d v="2020-09-30T00:00:00"/>
    <n v="1"/>
    <n v="5"/>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5"/>
    <s v="Matrices de riesgos por proyecto y.o por convenio nuevo suscrito"/>
    <n v="6"/>
    <n v="5"/>
    <d v="2019-10-02T00:00:00"/>
    <d v="2020-09-30T00:00:00"/>
    <n v="52"/>
    <x v="25"/>
    <s v="NO"/>
    <m/>
    <m/>
    <m/>
    <m/>
    <s v="Se allegaron las matrices de riesgo de los convenios a cargo de los grupos de Desarrollo de proyectos 1 2 3 y 4."/>
    <n v="6"/>
    <d v="2020-09-30T00:00:00"/>
    <n v="1"/>
    <n v="5"/>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6"/>
    <s v="Documentos actualizados y formalizados"/>
    <n v="3"/>
    <n v="8"/>
    <d v="2019-10-02T00:00:00"/>
    <d v="2021-06-30T00:00:00"/>
    <n v="77"/>
    <x v="25"/>
    <s v="NO"/>
    <m/>
    <m/>
    <m/>
    <m/>
    <s v="Se remite como avance la versión final del Manual de Supervisión, la Guía se encuentra en modificación de acuerdo con la reingeniería institucional, se solicitará ampliación en la fecha de cumplimiento."/>
    <n v="3"/>
    <d v="2021-03-31T10:05:00"/>
    <n v="1"/>
    <n v="8"/>
  </r>
  <r>
    <n v="194"/>
    <s v="Auditorias Internas ACI"/>
    <x v="10"/>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d v="2019-10-02T00:00:00"/>
    <x v="0"/>
    <s v="Observación"/>
    <s v="Acción preventiva"/>
    <s v="csanchez2"/>
    <x v="31"/>
    <s v="Todas las identificadas en la auditoria"/>
    <x v="227"/>
    <s v="Actualizacion perfil de riesgo"/>
    <n v="1"/>
    <n v="6"/>
    <d v="2019-10-02T00:00:00"/>
    <d v="2019-12-31T00:00:00"/>
    <n v="12"/>
    <x v="25"/>
    <s v="NO"/>
    <m/>
    <m/>
    <m/>
    <m/>
    <s v="Por correo electrónico del 29 de enero 2020 se allegó el perfil de riesgo actualizado por parte del grupo de Planeación y gestión de Riesgos"/>
    <n v="1"/>
    <d v="2020-03-30T00:00:00"/>
    <n v="1"/>
    <n v="6"/>
  </r>
  <r>
    <n v="195"/>
    <s v="Auditorias Internas ACI"/>
    <x v="13"/>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d v="2019-09-16T00:00:00"/>
    <x v="0"/>
    <s v="Observación"/>
    <s v="Acción preventiva"/>
    <s v="cgonzal1"/>
    <x v="7"/>
    <s v="Omisión de controles por parte de la supervisión para la aprobación de pagos a contratistas"/>
    <x v="228"/>
    <s v="FAP601 Control de Asistencia"/>
    <n v="1"/>
    <n v="5"/>
    <d v="2019-09-16T00:00:00"/>
    <d v="2019-12-13T00:00:00"/>
    <n v="12"/>
    <x v="25"/>
    <s v="NO"/>
    <m/>
    <m/>
    <m/>
    <m/>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n v="1"/>
    <d v="2020-03-30T00:00:00"/>
    <n v="1"/>
    <n v="5"/>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29"/>
    <s v="Control de Asistencia reunion con los grupos de trabajo"/>
    <n v="1"/>
    <n v="5"/>
    <d v="2019-06-27T00:00:00"/>
    <d v="2019-10-31T00:00:00"/>
    <n v="18"/>
    <x v="25"/>
    <s v="NO"/>
    <m/>
    <m/>
    <m/>
    <m/>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n v="1"/>
    <d v="2020-03-30T00:00:00"/>
    <n v="1"/>
    <n v="5"/>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30"/>
    <s v="Memorando remitido por el Subgerente de Desarrollo de Proyectos"/>
    <n v="1"/>
    <n v="5"/>
    <d v="2019-06-27T00:00:00"/>
    <d v="2019-12-15T00:00:00"/>
    <n v="24"/>
    <x v="25"/>
    <s v="NO"/>
    <m/>
    <m/>
    <m/>
    <m/>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n v="1"/>
    <d v="2020-03-30T00:00:00"/>
    <n v="1"/>
    <n v="5"/>
  </r>
  <r>
    <n v="19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0"/>
    <s v="Observación"/>
    <s v="Acción correctiva"/>
    <s v="aocampo"/>
    <x v="8"/>
    <s v="Omisión en la aplicación del control para incorporar los resultados de la evaluación de proveedores en la selección de contratistas"/>
    <x v="231"/>
    <s v="Memorando remitido por el Subgerente de Desarrollo de Proyectos"/>
    <n v="1"/>
    <n v="3"/>
    <d v="2019-06-27T00:00:00"/>
    <d v="2019-12-15T00:00:00"/>
    <n v="24"/>
    <x v="25"/>
    <s v="NO"/>
    <m/>
    <m/>
    <m/>
    <m/>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n v="1"/>
    <d v="2020-03-30T00:00:00"/>
    <n v="1"/>
    <n v="3"/>
  </r>
  <r>
    <n v="198"/>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0"/>
    <s v="Observación"/>
    <s v="Acción correctiva"/>
    <s v="aocampo"/>
    <x v="8"/>
    <s v="Todas los identificadas en la auditoría"/>
    <x v="12"/>
    <s v="&quot;FAP806 Registro de eventos de riesgo operativo&quot;"/>
    <n v="1"/>
    <n v="5"/>
    <d v="2019-06-27T00:00:00"/>
    <d v="2019-08-30T00:00:00"/>
    <n v="9"/>
    <x v="25"/>
    <s v="NO"/>
    <m/>
    <m/>
    <m/>
    <m/>
    <s v="El grupo de planeación y gestión de riesgos remitió el memorando número 20191300060743 del programa de trabajo para la actualizacón de perfil de riesgos operativos del 2019"/>
    <n v="1"/>
    <d v="2020-03-30T00:00:00"/>
    <n v="1"/>
    <n v="5"/>
  </r>
  <r>
    <n v="199"/>
    <s v="Auditorias Internas ACI"/>
    <x v="4"/>
    <s v="Observación No.1 Incumplimiento en las fechas pactadas para los desembolsos del convenio . En 23 de los 25 desembolsos realizados por el cliente se presentaron desviaciones entre 97 y 232 días frente a las fechas pactadas en cada una de las novedades suscritas."/>
    <d v="2019-04-12T00:00:00"/>
    <x v="0"/>
    <s v="Observación"/>
    <s v="Acción correctiva"/>
    <s v="cgonzal1"/>
    <x v="8"/>
    <s v="Falta de seguimiento por parte de la Gerencia del convenio a la clausula QUINTA FORMA DE PAGO"/>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r>
  <r>
    <n v="200"/>
    <s v="Auditorias Internas ACI"/>
    <x v="4"/>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d v="2019-04-12T00:00:00"/>
    <x v="0"/>
    <s v="Observación"/>
    <s v="Acción correctiva"/>
    <s v="cgonzal1"/>
    <x v="8"/>
    <s v="Falta de claridad en los requisitos establecidos en la minuta de la clausula forma de pago cuota de gerencia"/>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r>
  <r>
    <n v="201"/>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preventiva"/>
    <s v="ariano"/>
    <x v="8"/>
    <s v="Falta de precisión en los estudios previos y/o reglas de participación en lo relacionado con la descripción de trámites licencias y permisos"/>
    <x v="233"/>
    <s v="Memorando de solicitud dirigido al Grupo de Planeación Contractual"/>
    <n v="1"/>
    <n v="4"/>
    <d v="2019-04-12T00:00:00"/>
    <d v="2019-05-20T00:00:00"/>
    <n v="5"/>
    <x v="25"/>
    <s v="NO"/>
    <m/>
    <m/>
    <m/>
    <m/>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
    <n v="1"/>
    <d v="2020-03-30T00:00:00"/>
    <n v="1"/>
    <n v="4"/>
  </r>
  <r>
    <n v="202"/>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21"/>
    <s v="Inobservancia de la trazabilidad del estado contractual"/>
    <x v="234"/>
    <s v="Memorando"/>
    <n v="1"/>
    <n v="4"/>
    <d v="2019-04-12T00:00:00"/>
    <d v="2019-12-15T00:00:00"/>
    <n v="35"/>
    <x v="25"/>
    <s v="NO"/>
    <m/>
    <m/>
    <m/>
    <m/>
    <s v="Memorando N.20192200174673 del 17 de septiembre de 2019 la subgerencia de Desarrollo de Proyectos solicita a los grupos de trabajo Incluir en los insumos tecnicos que soportan las novedades contractuales las controversias contractuales existentes e incumplimientos."/>
    <n v="1"/>
    <d v="2020-03-30T00:00:00"/>
    <n v="1"/>
    <n v="4"/>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No disponibilidad de herramientas tecnológicas que permitan visualizar los diseños y estudios técnicos .programas de diseño. y programación de obra."/>
    <x v="235"/>
    <s v="Correos electronicos FAP601 Control de Asistencia"/>
    <n v="1"/>
    <n v="3"/>
    <d v="2019-04-12T00:00:00"/>
    <d v="2019-12-15T00:00:00"/>
    <n v="35"/>
    <x v="25"/>
    <s v="NO"/>
    <m/>
    <m/>
    <m/>
    <m/>
    <s v="Se evidenció FAP601 Control de Asisitencia en la que se socializa el FMI088 Planilla de gestion integral de residuos de construccion y demolicion RDC del 16 de diciembre de 2019"/>
    <n v="1"/>
    <d v="2020-03-30T00:00:00"/>
    <n v="1"/>
    <n v="3"/>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Debilidades en la revisión y verificación de la información entregada por el contratista como soporte para el pago por parte de la interventoría"/>
    <x v="236"/>
    <s v="Memorando de socialización"/>
    <n v="1"/>
    <n v="4"/>
    <d v="2019-04-12T00:00:00"/>
    <d v="2019-11-30T00:00:00"/>
    <n v="33"/>
    <x v="25"/>
    <s v="NO"/>
    <m/>
    <m/>
    <m/>
    <m/>
    <s v="Memorando No 20192000213243 del 26-11-2019 enviado por correo electrónico a cada una de las Gerencia y adicional se firmó recibido del correo con socialización del formato FMI088"/>
    <n v="1"/>
    <d v="2020-03-30T00:00:00"/>
    <n v="1"/>
    <n v="4"/>
  </r>
  <r>
    <n v="204"/>
    <s v="Auditorias Internas ACI"/>
    <x v="12"/>
    <s v="Observación No.9. Mayor valor pagado en 8 actas de servicio en los contratos 2131063 Proes y 2132125 VIP En 8 actas de servicio de dos contratos de fábricas se pagó un mayor valor por 14 millones"/>
    <d v="2018-08-03T00:00:00"/>
    <x v="0"/>
    <s v="Observación"/>
    <s v="Acción correctiva"/>
    <s v="dossa"/>
    <x v="7"/>
    <s v="Carencia de puntos de control durante la ejecución contractual."/>
    <x v="113"/>
    <s v="Documento soporte del tramite de conciliación"/>
    <n v="2"/>
    <n v="3"/>
    <d v="2018-08-03T00:00:00"/>
    <d v="2019-12-30T00:00:00"/>
    <n v="73"/>
    <x v="25"/>
    <s v="NO"/>
    <m/>
    <m/>
    <m/>
    <m/>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n v="2"/>
    <d v="2020-03-30T00:00:00"/>
    <n v="1"/>
    <n v="3"/>
  </r>
  <r>
    <n v="205"/>
    <s v="Auditorias Internas ACI"/>
    <x v="1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d v="2018-08-03T00:00:00"/>
    <x v="1"/>
    <s v="Observación"/>
    <s v="Acción preventiva"/>
    <s v="ariano"/>
    <x v="11"/>
    <s v="Todas los identificadas en la auditoría"/>
    <x v="237"/>
    <s v="Perfil de riesgo absoluto y residual actualizados"/>
    <n v="1"/>
    <n v="2"/>
    <d v="2018-08-03T00:00:00"/>
    <d v="2018-11-30T00:00:00"/>
    <n v="17"/>
    <x v="8"/>
    <s v="NO"/>
    <m/>
    <m/>
    <m/>
    <m/>
    <s v="Perfil de riesgo actualizado 2018"/>
    <n v="1"/>
    <d v="2020-03-30T00:00:00"/>
    <n v="1"/>
    <n v="2"/>
  </r>
  <r>
    <n v="206"/>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0"/>
    <s v="Observación"/>
    <s v="Acción correctiva"/>
    <s v="dtorres2"/>
    <x v="32"/>
    <s v="Deficiencia por parte de FONADE en la estructuración de la cobertura en los negocios cuando recibe estudios y diseños de obra por parte de terceros. clientes entes territoriales y otros."/>
    <x v="238"/>
    <s v="Memorando de solicitud a la subgerencia comercial y-o subgerencia de contratación"/>
    <n v="1"/>
    <n v="7"/>
    <d v="2018-12-27T00:00:00"/>
    <d v="2019-02-15T00:00:00"/>
    <n v="7"/>
    <x v="26"/>
    <s v="NO"/>
    <m/>
    <m/>
    <m/>
    <m/>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n v="1"/>
    <d v="2020-03-30T00:00:00"/>
    <n v="1"/>
    <n v="7"/>
  </r>
  <r>
    <n v="207"/>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2"/>
    <s v="Observación"/>
    <s v="Acción correctiva"/>
    <s v="dtorres2"/>
    <x v="32"/>
    <s v="Deficiencia por parte de FONADE en la estructuración de la cobertura en los negocios cuando recibe estudios y diseños de obra por parte de terceros. clientes entes territoriales y otros."/>
    <x v="239"/>
    <s v="Circular y Pieza de comunicación"/>
    <n v="2"/>
    <n v="7"/>
    <d v="2018-12-27T00:00:00"/>
    <d v="2019-11-30T00:00:00"/>
    <n v="48"/>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n v="2"/>
    <d v="2020-03-30T00:00:00"/>
    <n v="1"/>
    <n v="7"/>
  </r>
  <r>
    <n v="208"/>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0"/>
    <s v="Formato de aprobación de informe de interventoría y pronunciamiento en el cumplimiento de los programas"/>
    <n v="1"/>
    <n v="7"/>
    <d v="2018-12-27T00:00:00"/>
    <d v="2019-03-31T00:00:00"/>
    <n v="13"/>
    <x v="26"/>
    <s v="NO"/>
    <m/>
    <m/>
    <m/>
    <m/>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r>
  <r>
    <n v="209"/>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1"/>
    <s v="Memorando de solicitud a la subgerencia de contratación"/>
    <n v="1"/>
    <n v="7"/>
    <d v="2018-12-27T00:00:00"/>
    <d v="2019-02-15T00:00:00"/>
    <n v="7"/>
    <x v="26"/>
    <s v="NO"/>
    <m/>
    <m/>
    <m/>
    <m/>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n v="1"/>
    <d v="2020-03-30T00:00:00"/>
    <n v="1"/>
    <n v="7"/>
  </r>
  <r>
    <n v="210"/>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2"/>
    <s v="Observación"/>
    <s v="Acción correctiva"/>
    <s v="dtorres2"/>
    <x v="32"/>
    <s v="Posibles deficiencias en la selección de los oferentes"/>
    <x v="242"/>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n v="1"/>
    <d v="2020-03-30T00:00:00"/>
    <n v="1"/>
    <n v="7"/>
  </r>
  <r>
    <n v="211"/>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0"/>
    <s v="Observación"/>
    <s v="Acción correctiva"/>
    <s v="dtorres2"/>
    <x v="32"/>
    <s v="Posible insuficiencia de recursos por parte del contratista para culminar el proyecto no evidenciada en la etapa de precontractual"/>
    <x v="243"/>
    <s v="FMI052 Acta de entrega de recibo de bienes y servicios a satisfacción del cliente. Estación de Policía Hatonuevo Guajira"/>
    <n v="1"/>
    <n v="7"/>
    <d v="2018-12-27T00:00:00"/>
    <d v="2019-01-31T00:00:00"/>
    <n v="5"/>
    <x v="26"/>
    <s v="NO"/>
    <m/>
    <m/>
    <m/>
    <m/>
    <s v="El proyecto se entrego mediante acta de entrega de bienes yo servicios al cliente."/>
    <n v="1"/>
    <d v="2020-03-30T00:00:00"/>
    <n v="1"/>
    <n v="7"/>
  </r>
  <r>
    <n v="212"/>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2"/>
    <s v="Observación"/>
    <s v="Acción correctiva"/>
    <s v="dtorres2"/>
    <x v="32"/>
    <s v="Posible insuficiencia de recursos por parte del contratista para culminar el proyecto no evidenciada en la etapa de precontractual"/>
    <x v="244"/>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n v="1"/>
    <d v="2020-03-30T00:00:00"/>
    <n v="1"/>
    <n v="7"/>
  </r>
  <r>
    <n v="213"/>
    <s v="Auditorias Internas ACI"/>
    <x v="19"/>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d v="2018-12-27T00:00:00"/>
    <x v="0"/>
    <s v="Observación"/>
    <s v="Acción correctiva"/>
    <s v="dtorres2"/>
    <x v="32"/>
    <s v="Omisión por parte del diseñador y del interventor del diseño en el cumplimiento normativo vigente NSR 10"/>
    <x v="245"/>
    <s v="Solicitud formal y respuesta del diseñador"/>
    <n v="1"/>
    <n v="7"/>
    <d v="2018-12-27T00:00:00"/>
    <d v="2019-02-15T00:00:00"/>
    <n v="7"/>
    <x v="26"/>
    <s v="NO"/>
    <m/>
    <m/>
    <m/>
    <m/>
    <s v="La Gerencia del Convenio envió solicitud al interventor el 30.01.2019 20192200018591 del cual se obtuvo respuesta el 08.02.2019 20194300063642 aclarando porque se dio la situación."/>
    <n v="1"/>
    <d v="2020-03-30T00:00:00"/>
    <n v="1"/>
    <n v="7"/>
  </r>
  <r>
    <n v="214"/>
    <s v="Auditorias Internas ACI"/>
    <x v="1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Bajo recursos para visitas de obra por parte del supervisor del contrato"/>
    <x v="246"/>
    <s v="Memorando de solicitud a la subgerencia de contratación"/>
    <n v="1"/>
    <n v="7"/>
    <d v="2018-12-27T00:00:00"/>
    <d v="2019-02-15T00:00:00"/>
    <n v="7"/>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r>
  <r>
    <n v="215"/>
    <s v="Auditorias Internas ACI"/>
    <x v="19"/>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Desconocimiento y aplicación por parte del contratista del plan de manejo ambiental y sus normas asociadas"/>
    <x v="247"/>
    <s v="Informe de interventoría de la subsanación"/>
    <n v="1"/>
    <n v="7"/>
    <d v="2018-12-27T00:00:00"/>
    <d v="2019-03-31T00:00:00"/>
    <n v="13"/>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r>
  <r>
    <n v="216"/>
    <s v="Auditorias Internas ACI"/>
    <x v="19"/>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d v="2018-12-27T00:00:00"/>
    <x v="0"/>
    <s v="Observación"/>
    <s v="Acción correctiva"/>
    <s v="dtorres2"/>
    <x v="32"/>
    <s v="Desconocimiento de Circular 124 de 2018 - Sistema de Costos - Estados de Resultados de Convenio y/o contratos interadministrativos"/>
    <x v="248"/>
    <s v="Informe de tiquetes Ajustado e Informe de Estados de Resultados del Convenio"/>
    <n v="1"/>
    <n v="7"/>
    <d v="2018-12-27T00:00:00"/>
    <d v="2019-05-31T00:00:00"/>
    <n v="22"/>
    <x v="26"/>
    <s v="NO"/>
    <m/>
    <m/>
    <m/>
    <m/>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n v="1"/>
    <d v="2020-03-30T00:00:00"/>
    <n v="1"/>
    <n v="7"/>
  </r>
  <r>
    <n v="217"/>
    <s v="Auditorias Internas ACI"/>
    <x v="19"/>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d v="2018-12-27T00:00:00"/>
    <x v="0"/>
    <s v="Observación"/>
    <s v="Acción correctiva"/>
    <s v="dtorres2"/>
    <x v="32"/>
    <s v="La obligaciones de FONADE se limita al interior al exterior le corresponde al municipio."/>
    <x v="249"/>
    <s v="Solicitud formal y respuesta del contratista"/>
    <n v="1"/>
    <n v="7"/>
    <d v="2018-12-27T00:00:00"/>
    <d v="2019-03-31T00:00:00"/>
    <n v="13"/>
    <x v="26"/>
    <s v="NO"/>
    <m/>
    <m/>
    <m/>
    <m/>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n v="1"/>
    <d v="2020-03-30T00:00:00"/>
    <n v="1"/>
    <n v="7"/>
  </r>
  <r>
    <n v="218"/>
    <s v="Auditorias Internas ACI"/>
    <x v="19"/>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d v="2018-12-27T00:00:00"/>
    <x v="0"/>
    <s v="Observación"/>
    <s v="Acción correctiva"/>
    <s v="dtorres2"/>
    <x v="32"/>
    <s v="Autorización del pago sin validación de ítems recibidos al contratista por parte del interventor."/>
    <x v="250"/>
    <s v="Solicitud formal y respuesta del contratista"/>
    <n v="1"/>
    <n v="8"/>
    <d v="2018-12-27T00:00:00"/>
    <d v="2019-03-31T00:00:00"/>
    <n v="13"/>
    <x v="26"/>
    <s v="NO"/>
    <m/>
    <m/>
    <m/>
    <m/>
    <s v="se validaron comunicados de respuesta por parte de la interventoría y del contratista de obra según radicado 20194300044232 del 31.01.2019 con lo cual se cumple con la acción establecida en este plan de mejoramiento."/>
    <n v="1"/>
    <d v="2020-03-30T00:00:00"/>
    <n v="1"/>
    <n v="8"/>
  </r>
  <r>
    <n v="219"/>
    <s v="Auditorias Internas ACI"/>
    <x v="19"/>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d v="2018-12-27T00:00:00"/>
    <x v="1"/>
    <s v="Observación"/>
    <s v="Acción preventiva"/>
    <s v="dtorres2"/>
    <x v="32"/>
    <s v="Todas las identificadas en la auditoría."/>
    <x v="251"/>
    <s v="Perfil de riesgo actualizado"/>
    <n v="1"/>
    <n v="8"/>
    <d v="2018-12-27T00:00:00"/>
    <d v="2019-01-31T00:00:00"/>
    <n v="5"/>
    <x v="26"/>
    <s v="NO"/>
    <m/>
    <m/>
    <m/>
    <m/>
    <s v="El comité integral de riesgos aprobó la actualización de perfil de riesgos 2018 el 31.01.2019"/>
    <n v="1"/>
    <d v="2020-03-30T00:00:00"/>
    <n v="1"/>
    <n v="8"/>
  </r>
  <r>
    <n v="220"/>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6"/>
    <s v="Falta de metodología para realizar la conciliación entre las áreas y grupos de trabajo"/>
    <x v="252"/>
    <s v="Archivo plano de registros presupuestales y ordenes de pago por convenio del contrato de tiquetes con corte a 30 de junio de 2019"/>
    <n v="1"/>
    <n v="5"/>
    <d v="2019-06-11T00:00:00"/>
    <d v="2019-07-10T00:00:00"/>
    <n v="4"/>
    <x v="27"/>
    <s v="NO"/>
    <m/>
    <m/>
    <m/>
    <m/>
    <s v="Mediante correo electrónico se remiten los archivos planos de las vigencias 2017. 2018 y a junio de 2019 en cuanto a compromisos RP y Ordenes de Pago OP para las fuentes de financiación de funcionamiento y contratos interadministrativos."/>
    <n v="1"/>
    <d v="2020-03-30T00:00:00"/>
    <n v="1"/>
    <n v="5"/>
  </r>
  <r>
    <n v="221"/>
    <s v="Auditorias Internas ACI"/>
    <x v="2"/>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d v="2018-10-26T00:00:00"/>
    <x v="3"/>
    <s v="Observación"/>
    <s v="Acción correctiva"/>
    <s v="csanchez2"/>
    <x v="6"/>
    <s v="Vacios procedimentales para el manejo de recursos dentro del esquema de contratación de fábricas."/>
    <x v="253"/>
    <s v="Copia de CDP y RP del ajuste"/>
    <n v="1"/>
    <n v="4"/>
    <d v="2018-10-26T00:00:00"/>
    <d v="2019-02-15T00:00:00"/>
    <n v="16"/>
    <x v="6"/>
    <s v="NO"/>
    <m/>
    <m/>
    <m/>
    <m/>
    <s v="Copia de CDP y RP del ajuste"/>
    <n v="1"/>
    <d v="2020-03-30T00:00:00"/>
    <n v="1"/>
    <n v="4"/>
  </r>
  <r>
    <n v="222"/>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3"/>
    <s v="Observación"/>
    <s v="Acción correctiva"/>
    <s v="cgonzal1"/>
    <x v="18"/>
    <s v="Omisión de gestiones administrativas para el cumplimiento de las directrices internas adoptadas en Junta Directiva."/>
    <x v="254"/>
    <s v="Memorando con acciones adoptadas"/>
    <n v="1"/>
    <n v="3"/>
    <d v="2018-08-03T00:00:00"/>
    <d v="2019-12-15T00:00:00"/>
    <n v="71"/>
    <x v="28"/>
    <s v="NO"/>
    <m/>
    <m/>
    <m/>
    <m/>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n v="1"/>
    <d v="2020-03-30T00:00:00"/>
    <n v="1"/>
    <n v="3"/>
  </r>
  <r>
    <n v="22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13"/>
    <s v="No existe una herramienta tecnológica para consolidar la información de los convenios"/>
    <x v="255"/>
    <s v="Guia para la clasificación de archivo"/>
    <n v="1"/>
    <n v="4"/>
    <d v="2019-04-12T00:00:00"/>
    <d v="2019-12-15T00:00:00"/>
    <n v="35"/>
    <x v="29"/>
    <s v="NO"/>
    <m/>
    <m/>
    <m/>
    <m/>
    <s v="El Grupo de Servicios Administravos estable una guia para la clasificación de un archivado correcto describe acciones dentro del sistema de gestión documental para hacer una correcta clasificación y relacionar las comunicaciones al expediente virtual correcto"/>
    <n v="1"/>
    <d v="2020-03-30T00:00:00"/>
    <n v="1"/>
    <n v="4"/>
  </r>
  <r>
    <n v="224"/>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31"/>
    <s v="No existe una herramienta tecnológica para consolidar la información de los convenios"/>
    <x v="256"/>
    <s v="consolidado FAP601 control de asistencia"/>
    <n v="1"/>
    <n v="4"/>
    <d v="2019-04-12T00:00:00"/>
    <d v="2019-05-15T00:00:00"/>
    <n v="4"/>
    <x v="29"/>
    <s v="NO"/>
    <m/>
    <m/>
    <m/>
    <m/>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n v="1"/>
    <d v="2020-03-30T00:00:00"/>
    <n v="1"/>
    <n v="4"/>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Falta de coordinación yo comunicación entre el profesional PGIO y el supervisor técnico"/>
    <x v="257"/>
    <s v="FMI088 Planilla de gestión integral de residuos diligenciada"/>
    <n v="5"/>
    <n v="4"/>
    <d v="2020-04-13T00:00:00"/>
    <d v="2021-03-31T00:00:00"/>
    <n v="50"/>
    <x v="25"/>
    <s v="NO"/>
    <m/>
    <m/>
    <m/>
    <m/>
    <s v="Se remiten 7 Planilla de gestión integral de residuos, con lo cual se da cierre a esta actividad"/>
    <n v="5"/>
    <d v="2021-03-30T18:14:00"/>
    <n v="1"/>
    <n v="4"/>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Omisión de la interventoría y la supervisión en la exigencia de la normatividad ambiental aplicable"/>
    <x v="258"/>
    <s v="FMI088 Planilla de gestión integral actualizado"/>
    <n v="1"/>
    <n v="2"/>
    <d v="2020-04-13T00:00:00"/>
    <d v="2020-09-19T00:00:00"/>
    <n v="22"/>
    <x v="25"/>
    <s v="NO"/>
    <m/>
    <m/>
    <m/>
    <m/>
    <s v="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
    <n v="1"/>
    <d v="2020-09-30T00:00:00"/>
    <n v="1"/>
    <n v="2"/>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59"/>
    <s v="Memorando dirigido a Planeación Contratual"/>
    <n v="1"/>
    <n v="6"/>
    <d v="2020-04-13T00:00:00"/>
    <d v="2020-06-05T00:00:00"/>
    <n v="7"/>
    <x v="25"/>
    <s v="NO"/>
    <m/>
    <m/>
    <m/>
    <m/>
    <s v="Se verificó memorando No 20202000081853 del 05 de junio 2020 del Subgerente de Desarrollo de proyectos al Gerente de Planeación contractual socializado por correo el 9 de junio de 2020."/>
    <n v="1"/>
    <d v="2020-06-30T00:00:00"/>
    <n v="1"/>
    <n v="6"/>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60"/>
    <s v="Memorando a gerentes de grupo Correo electronico de los gerentes de grupo a los gerentes de convenio y supervisores"/>
    <n v="2"/>
    <n v="6"/>
    <d v="2020-04-13T00:00:00"/>
    <d v="2020-07-14T00:00:00"/>
    <n v="13"/>
    <x v="25"/>
    <s v="NO"/>
    <m/>
    <m/>
    <m/>
    <m/>
    <s v="Se verificó el Memorando 20202000091903 del 29 de junio de 2020 del Subgerente de Desarrollo de proyectos para los Gerentes de grupo solicializado mediante correo electrónico del 30 de junio de 2020."/>
    <n v="2"/>
    <d v="2020-06-30T00:00:00"/>
    <n v="1"/>
    <n v="6"/>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Deficiente aplicación de instrumentos de control y seguimiento FMI035"/>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n v="1"/>
    <d v="2020-11-30T00:00:00"/>
    <n v="1"/>
    <n v="4"/>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Omisión de la interventoría y la supervisión en la exigencia de la normatividad referente al sector de agua potable y saneamiento básico"/>
    <x v="262"/>
    <s v="Comunicación remitida a la interventoria respuesta de la Interventoría y sus anexos"/>
    <n v="6"/>
    <n v="6"/>
    <d v="2020-04-13T00:00:00"/>
    <d v="2020-12-10T00:00:00"/>
    <n v="34"/>
    <x v="25"/>
    <s v="NO"/>
    <m/>
    <m/>
    <m/>
    <m/>
    <s v="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
    <n v="6"/>
    <d v="2020-11-30T00:00:00"/>
    <n v="1"/>
    <n v="6"/>
  </r>
  <r>
    <n v="228"/>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correctiva"/>
    <s v="ariano"/>
    <x v="21"/>
    <s v="Falta de lineamientos internos para la revisión de APU detallados para posterior control y seguimiento"/>
    <x v="263"/>
    <s v="Control de asistencia"/>
    <n v="1"/>
    <n v="6"/>
    <d v="2020-04-13T00:00:00"/>
    <d v="2020-08-30T00:00:00"/>
    <n v="19"/>
    <x v="25"/>
    <s v="NO"/>
    <m/>
    <m/>
    <m/>
    <m/>
    <s v="Se remite el acta de la reunión realizada el 03 de agosto con la participación de profesionales de la subgerencia de Desarrollo de proyectos y la Subgerencia de Operaciones y la grabación de la sesión realizada."/>
    <n v="1"/>
    <d v="2020-09-30T00:00:00"/>
    <n v="1"/>
    <n v="6"/>
  </r>
  <r>
    <n v="229"/>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preventiva"/>
    <s v="ariano"/>
    <x v="21"/>
    <s v="Falta de lineamientos internos para la revisión de APU detallados para posterior control y seguimiento"/>
    <x v="264"/>
    <s v="Documento donde se definen lineaminetos-nombre del documento Medio de sensibilización"/>
    <n v="2"/>
    <n v="4"/>
    <d v="2020-04-13T00:00:00"/>
    <d v="2021-05-31T00:00:00"/>
    <n v="50"/>
    <x v="25"/>
    <s v="NO"/>
    <m/>
    <m/>
    <m/>
    <m/>
    <s v="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
    <n v="2"/>
    <d v="2021-06-16T00:00:00"/>
    <n v="1"/>
    <n v="4"/>
  </r>
  <r>
    <n v="230"/>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14"/>
    <s v="Falta de acciones oportunas y legales motivadas por la supervisión de ENTerritorio"/>
    <x v="265"/>
    <s v="Memorando solicitud inicio afectación de garantias"/>
    <n v="1"/>
    <n v="6"/>
    <d v="2020-04-13T00:00:00"/>
    <d v="2020-06-30T00:00:00"/>
    <n v="11"/>
    <x v="20"/>
    <s v="NO"/>
    <m/>
    <m/>
    <m/>
    <m/>
    <s v="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
    <n v="1"/>
    <d v="2020-06-30T00:00:00"/>
    <n v="1"/>
    <n v="6"/>
  </r>
  <r>
    <n v="231"/>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preventiva"/>
    <s v="ariano"/>
    <x v="21"/>
    <s v="Ausencia de controles por parte de la supervisión a las obligaciones de seguimiento técnico del interventor"/>
    <x v="266"/>
    <s v="FMI043 revisadas y con el anexo soporte de la validacion especificaciones vs apu"/>
    <n v="5"/>
    <n v="4"/>
    <d v="2020-04-13T00:00:00"/>
    <d v="2021-03-31T00:00:00"/>
    <n v="50"/>
    <x v="25"/>
    <s v="NO"/>
    <m/>
    <m/>
    <m/>
    <m/>
    <s v="Se observan los comparativos entre las actas de recibo parcial FMI043 y los apu contractuales y los no previstos de cinco contratos: San Antonio Giron el Cisco Sabanalarga y combita-uspec"/>
    <n v="5"/>
    <d v="2021-03-31T00:00:00"/>
    <n v="1"/>
    <n v="4"/>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Falta de acciones oportunas y legales motivadas por la supervisión de ENTerritorio"/>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
    <n v="1"/>
    <d v="2020-11-30T00:00:00"/>
    <n v="1"/>
    <n v="4"/>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Deficiente seguimiento y control del interventor al cumplimiento de lo pactado en los APU"/>
    <x v="267"/>
    <s v="Memorando inicio presunto incumplimieto"/>
    <n v="1"/>
    <n v="6"/>
    <d v="2020-04-13T00:00:00"/>
    <d v="2021-03-31T00:00:00"/>
    <n v="50"/>
    <x v="25"/>
    <s v="NO"/>
    <m/>
    <m/>
    <m/>
    <m/>
    <s v="Se remite a la Subgerencia de Operaciones el Memorando N° 20202700092343, SOLICITUD DE PRESUNTO INCUMPLIMIENTO PARA HACER EFECTIVA LA CLAUSULA PENAL PECUNIARIA DEL CONTRATO DE INTERVENTORIA No. 2180874 ¿ CONSORCIO GAVINCO-ING"/>
    <n v="1"/>
    <d v="2021-03-30T16:35:00"/>
    <n v="1"/>
    <n v="6"/>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Falta de coordinación en la ejecución de actividades"/>
    <x v="268"/>
    <s v="Respuesta por parte del contratista con el plan de trabajo"/>
    <n v="1"/>
    <n v="4"/>
    <d v="2020-04-13T00:00:00"/>
    <d v="2020-10-21T00:00:00"/>
    <n v="27"/>
    <x v="7"/>
    <s v="NO"/>
    <m/>
    <m/>
    <m/>
    <m/>
    <s v="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
    <n v="1"/>
    <d v="2020-11-30T00:00:00"/>
    <n v="1"/>
    <n v="4"/>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Desfases técnicos durante la ejecución"/>
    <x v="269"/>
    <s v="Oficio para el contratista con copia a la aseguradora"/>
    <n v="1"/>
    <n v="6"/>
    <d v="2020-04-13T00:00:00"/>
    <d v="2020-05-29T00:00:00"/>
    <n v="6"/>
    <x v="7"/>
    <s v="NO"/>
    <m/>
    <m/>
    <m/>
    <m/>
    <s v="Se verificó el memorando No 20202200113671 asunto SOLICITUD DE PRESUNTO INCUMPLIMIENTO PARA HACER EFECTIVA LA CLAUSULA PENAL PECUNIARIA DEL CONTRATO DE INTERVENTORIA No. 2180874 CONSORCIO GAVINCO ING"/>
    <n v="1"/>
    <d v="2020-06-30T00:00:00"/>
    <n v="1"/>
    <n v="6"/>
  </r>
  <r>
    <n v="234"/>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21"/>
    <s v="Baja precisión y rigurosidad en la verificación de cumplimiento de algunos ítems por parte de la interventoría"/>
    <x v="270"/>
    <s v="Comunicación al contratista FMI027 Acta de entrega y recibo final"/>
    <n v="2"/>
    <n v="6"/>
    <d v="2020-04-13T00:00:00"/>
    <d v="2020-09-30T00:00:00"/>
    <n v="24"/>
    <x v="25"/>
    <s v="NO"/>
    <m/>
    <m/>
    <m/>
    <m/>
    <s v="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
    <n v="2"/>
    <d v="2020-11-30T00:00:00"/>
    <n v="1"/>
    <n v="6"/>
  </r>
  <r>
    <n v="235"/>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14"/>
    <s v="Baja precisión y rigurosidad en la verificación de cumplimiento de algunos ítems por parte de la interventoría"/>
    <x v="271"/>
    <s v="Acta de auditoria visible entrega del proyecto"/>
    <n v="1"/>
    <n v="4"/>
    <d v="2020-04-13T00:00:00"/>
    <d v="2020-11-12T00:00:00"/>
    <n v="30"/>
    <x v="20"/>
    <s v="NO"/>
    <m/>
    <m/>
    <m/>
    <m/>
    <s v="Se verifica acta de entrega y sostenibilidad del 12 nov 2020"/>
    <n v="1"/>
    <d v="2020-11-30T00:00:00"/>
    <n v="1"/>
    <n v="4"/>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osibles fallas en los sistemas yo equipos electricos que opera en el CIC."/>
    <x v="272"/>
    <s v="Respuesta por parte del contratista con el plan de trabajo"/>
    <n v="1"/>
    <n v="4"/>
    <d v="2020-04-13T00:00:00"/>
    <d v="2021-05-20T00:00:00"/>
    <n v="50"/>
    <x v="7"/>
    <s v="NO"/>
    <m/>
    <m/>
    <m/>
    <m/>
    <s v="Se adjunta el acta de recibo y entrega de bienes proyecto FONSECON. CIC PEREIRA"/>
    <n v="1"/>
    <d v="2021-05-21T09:16:00"/>
    <n v="1"/>
    <n v="4"/>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revio al recibo de obra no fue validado el funcionamiento de las pendientes de diseño de la placa de piso de la cancha por parte de la interventoria"/>
    <x v="273"/>
    <s v="Oficio al contratista con copia a la aseguradora"/>
    <n v="1"/>
    <n v="6"/>
    <d v="2020-04-13T00:00:00"/>
    <d v="2020-05-29T00:00:00"/>
    <n v="6"/>
    <x v="7"/>
    <s v="NO"/>
    <m/>
    <m/>
    <m/>
    <m/>
    <s v="Se verificó oficio No 20202200112911 del 29 de mayo de 2020 asunto Requerimiento a realizar observaciones salidas de la auditoría interna. Contrato No. 2181116 dirigido al contratista."/>
    <n v="1"/>
    <d v="2020-06-30T00:00:00"/>
    <n v="1"/>
    <n v="6"/>
  </r>
  <r>
    <n v="237"/>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0"/>
    <s v="Observación"/>
    <s v="Acción correctiva"/>
    <s v="aocampo"/>
    <x v="21"/>
    <s v="Falta de revisión de los costos directos por parte del grupo solicitante."/>
    <x v="274"/>
    <s v="Memorando a gerentes de grupo Correo electronico de los gerentes de grupo a los gerentes de convenio y supervisores"/>
    <n v="2"/>
    <n v="4"/>
    <d v="2020-04-13T00:00:00"/>
    <d v="2020-09-30T00:00:00"/>
    <n v="24"/>
    <x v="25"/>
    <s v="NO"/>
    <m/>
    <m/>
    <m/>
    <m/>
    <s v="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
    <n v="2"/>
    <d v="2020-09-30T00:00:00"/>
    <n v="1"/>
    <n v="4"/>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revisión de los costos directos por parte del grupo solicitante."/>
    <x v="275"/>
    <s v="Lista de Chequo Revisión documentos estudios previos -FDI642 Actualizada"/>
    <n v="5"/>
    <n v="4"/>
    <d v="2020-04-13T00:00:00"/>
    <d v="2020-11-05T00:00:00"/>
    <n v="29"/>
    <x v="8"/>
    <s v="NO"/>
    <m/>
    <m/>
    <m/>
    <m/>
    <s v="Se actualizó el FDI642 Lista de chequeo versión 4 del 12-07-2020 en el numeral 2 se incluyó el item 15 respecto a los costos directos e indirectos."/>
    <n v="5"/>
    <d v="2020-11-30T00:00:00"/>
    <n v="1"/>
    <n v="4"/>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control y revision de los costos asociados en la A Administración en la etapa de planeación contractual"/>
    <x v="276"/>
    <s v="FAP505 Acta de reunión interna"/>
    <n v="5"/>
    <n v="4"/>
    <d v="2020-04-13T00:00:00"/>
    <d v="2020-09-30T00:00:00"/>
    <n v="24"/>
    <x v="8"/>
    <s v="NO"/>
    <m/>
    <m/>
    <m/>
    <m/>
    <s v="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
    <n v="5"/>
    <d v="2020-09-30T00:00:00"/>
    <n v="1"/>
    <n v="4"/>
  </r>
  <r>
    <n v="239"/>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7"/>
    <s v="Plan de choque elaborado"/>
    <n v="1"/>
    <n v="15"/>
    <d v="2020-06-23T00:00:00"/>
    <d v="2020-08-31T00:00:00"/>
    <n v="9"/>
    <x v="8"/>
    <s v="NO"/>
    <m/>
    <m/>
    <m/>
    <m/>
    <s v="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
    <n v="1"/>
    <d v="2020-09-30T00:00:00"/>
    <n v="1"/>
    <n v="15"/>
  </r>
  <r>
    <n v="240"/>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8"/>
    <s v="Reporte de Plan de choque ejecutado"/>
    <n v="1"/>
    <n v="15"/>
    <d v="2020-06-23T00:00:00"/>
    <d v="2020-10-08T00:00:00"/>
    <n v="15"/>
    <x v="8"/>
    <s v="NO"/>
    <m/>
    <m/>
    <m/>
    <m/>
    <s v="A 8 de octubre de 2020 el plan se encuentra 100por ciento ejecutado. Se adjuntan pantallazos de la Publicación en SECOP I de los soportes de algunos contratos de funcionamiento y se verificaron aleatoreamente otros contratos publicados en SECOP I"/>
    <n v="1"/>
    <d v="2020-09-30T00:00:00"/>
    <n v="1"/>
    <n v="15"/>
  </r>
  <r>
    <n v="241"/>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79"/>
    <s v="Lista de chequeo utilizada en un proceso"/>
    <n v="1"/>
    <n v="15"/>
    <d v="2020-06-23T00:00:00"/>
    <d v="2020-09-27T00:00:00"/>
    <n v="13"/>
    <x v="8"/>
    <s v="NO"/>
    <m/>
    <m/>
    <m/>
    <m/>
    <s v="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
    <n v="1"/>
    <d v="2020-09-30T00:00:00"/>
    <n v="1"/>
    <n v="15"/>
  </r>
  <r>
    <n v="242"/>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80"/>
    <s v="lista de asistencia"/>
    <n v="1"/>
    <n v="15"/>
    <d v="2020-06-23T00:00:00"/>
    <d v="2020-08-31T00:00:00"/>
    <n v="9"/>
    <x v="8"/>
    <s v="NO"/>
    <m/>
    <m/>
    <m/>
    <m/>
    <s v="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
    <n v="1"/>
    <d v="2020-09-30T00:00:00"/>
    <n v="1"/>
    <n v="15"/>
  </r>
  <r>
    <n v="243"/>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1"/>
    <s v="Plan de choque elaborado"/>
    <n v="1"/>
    <n v="10"/>
    <d v="2020-06-23T00:00:00"/>
    <d v="2020-08-31T00:00:00"/>
    <n v="9"/>
    <x v="8"/>
    <s v="NO"/>
    <m/>
    <m/>
    <m/>
    <m/>
    <s v="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
    <n v="1"/>
    <d v="2020-09-30T00:00:00"/>
    <n v="1"/>
    <n v="10"/>
  </r>
  <r>
    <n v="244"/>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2"/>
    <s v="Reporte de Plan de choque ejecutado"/>
    <n v="1"/>
    <n v="10"/>
    <d v="2020-06-23T00:00:00"/>
    <d v="2020-11-30T00:00:00"/>
    <n v="22"/>
    <x v="8"/>
    <s v="NO"/>
    <m/>
    <m/>
    <m/>
    <m/>
    <s v="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
    <n v="1"/>
    <d v="2020-11-30T00:00:00"/>
    <n v="1"/>
    <n v="10"/>
  </r>
  <r>
    <n v="245"/>
    <s v="Auditorias Internas ACI"/>
    <x v="21"/>
    <s v="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d v="2020-06-23T00:00:00"/>
    <x v="2"/>
    <s v="Observación"/>
    <s v="Acción preventiva"/>
    <s v="valvarez"/>
    <x v="33"/>
    <s v="Entrega tardia al operador del sistema SECOP para la publicación de los documentos contractuales"/>
    <x v="283"/>
    <s v="Circular publicada en el catálogo documental"/>
    <n v="1"/>
    <n v="20"/>
    <d v="2020-06-23T00:00:00"/>
    <d v="2020-09-29T00:00:00"/>
    <n v="14"/>
    <x v="8"/>
    <s v="NO"/>
    <m/>
    <m/>
    <m/>
    <m/>
    <s v="Se adjunta la CIRCULAR INTERNA No. 003 expedida y publicada en el catálogo documental sobre los Lineamientos a adoptar para el control y debida publicidad de los documentos contractuales en el SECOP la cual ya fue socializada."/>
    <n v="1"/>
    <d v="2020-09-30T00:00:00"/>
    <n v="1"/>
    <n v="20"/>
  </r>
  <r>
    <n v="246"/>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correctiva"/>
    <s v="dtorres2"/>
    <x v="21"/>
    <s v="Aprobación de otros rubros no contemplados en el plan de inversión del anticipo por parte de la supervisión e interventoría por debilidades en la revisión de los formatos y soportes."/>
    <x v="284"/>
    <s v="FMI013 Plan de inversión del anticipo FMI042 - Informe de inversión y buen manejo del anticipo y FMI047 - Control amortización de anticipos"/>
    <n v="15"/>
    <n v="10"/>
    <d v="2020-04-16T00:00:00"/>
    <d v="2020-12-31T00:00:00"/>
    <n v="37"/>
    <x v="25"/>
    <s v="NO"/>
    <m/>
    <m/>
    <m/>
    <m/>
    <s v="Se presentan como evidencia los soportes de FMI013 Plan de inversión del anticipo FMI042 - Informe de inversión y buen manejo del anticipo y FMI047 - Control amortización de anticipos correspondientes a 5 contratos"/>
    <n v="15"/>
    <d v="2020-12-30T13:41:00"/>
    <n v="1"/>
    <n v="10"/>
  </r>
  <r>
    <n v="247"/>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preventiva"/>
    <s v="dtorres2"/>
    <x v="21"/>
    <s v="Aprobación de otros rubros no contemplados en el plan de inversión del anticipo por parte de la supervisión e interventoría por debilidades en la revisión de los formatos y soportes."/>
    <x v="285"/>
    <s v="FAP601 Control de Asistencia."/>
    <n v="1"/>
    <n v="10"/>
    <d v="2020-04-16T00:00:00"/>
    <d v="2020-09-23T00:00:00"/>
    <n v="22"/>
    <x v="25"/>
    <s v="NO"/>
    <m/>
    <m/>
    <m/>
    <m/>
    <s v="Se anexa soporte de capacitación de sensibilización a 71 personas"/>
    <n v="1"/>
    <d v="2020-09-30T00:00:00"/>
    <n v="1"/>
    <n v="10"/>
  </r>
  <r>
    <n v="248"/>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dtorres2"/>
    <x v="21"/>
    <s v="Demora del contratista de obra en la entrega del bien contratado"/>
    <x v="286"/>
    <s v="Memorando de solicitud. Respuesta de asesoría jurídica o FAP 900 inicio de acción judicial."/>
    <n v="2"/>
    <n v="10"/>
    <d v="2020-04-16T00:00:00"/>
    <d v="2020-07-02T00:00:00"/>
    <n v="11"/>
    <x v="25"/>
    <s v="NO"/>
    <m/>
    <m/>
    <m/>
    <m/>
    <s v="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
    <n v="2"/>
    <d v="2020-06-30T00:00:00"/>
    <n v="1"/>
    <n v="10"/>
  </r>
  <r>
    <n v="249"/>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csanchez2"/>
    <x v="21"/>
    <s v="Demora del contratista de obra en la entrega del bien contratado"/>
    <x v="287"/>
    <s v="Memorando de solicitud"/>
    <n v="1"/>
    <n v="10"/>
    <d v="2020-04-16T00:00:00"/>
    <d v="2020-07-28T00:00:00"/>
    <n v="14"/>
    <x v="25"/>
    <s v="NO"/>
    <m/>
    <m/>
    <m/>
    <m/>
    <s v="Se adjuntó memorando de solicitud de la Gerencia Desarrollo de Proyectos 1 con N 20202200108993 solicitando gestionar la depuración y liberación de saldos en el marco de la auditoria de convenios yo contratos en liquidación - convenio No. 194002 Banco agrario ."/>
    <n v="1"/>
    <d v="2020-09-30T00:00:00"/>
    <n v="1"/>
    <n v="10"/>
  </r>
  <r>
    <n v="250"/>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valvarez"/>
    <x v="21"/>
    <s v="Demora del contratista de obra en la entrega del bien contratado"/>
    <x v="288"/>
    <s v="Publicacion del formato FMI017 - INFORME SEMANAL DE INTERVENTORIA."/>
    <n v="1"/>
    <n v="10"/>
    <d v="2020-04-16T00:00:00"/>
    <d v="2020-05-14T00:00:00"/>
    <n v="4"/>
    <x v="25"/>
    <s v="NO"/>
    <m/>
    <m/>
    <m/>
    <m/>
    <s v="Se actualizo el formato FMI017 informe semanal de interventoria V10 del 19 de mayo de 2020. el cual contiene los campos anticipo pagado. valor amortizado. saldo por amortizar."/>
    <n v="1"/>
    <d v="2020-06-30T00:00:00"/>
    <n v="1"/>
    <n v="10"/>
  </r>
  <r>
    <n v="251"/>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preventiva"/>
    <s v="valvarez"/>
    <x v="21"/>
    <s v="Demora del contratista de obra en la entrega del bien contratado"/>
    <x v="289"/>
    <s v="Memorando a gerentes de grupo Correo electronico de los gerentes de grupo a los gerentes de convenio y supervisores"/>
    <n v="2"/>
    <n v="10"/>
    <d v="2020-04-16T00:00:00"/>
    <d v="2020-06-04T00:00:00"/>
    <n v="7"/>
    <x v="25"/>
    <s v="NO"/>
    <m/>
    <m/>
    <m/>
    <m/>
    <s v="Memorando Numero 20202000081383 solicitando a los Gerentes de Unidad la aplicación del nuevo FMI017 con el fin de hacer control al manejo de anticipos. Correos electrónicos de socialización del memorando 20202000081383 con los Gerentes de Convenio y supervisores"/>
    <n v="2"/>
    <d v="2020-06-30T00:00:00"/>
    <n v="1"/>
    <n v="10"/>
  </r>
  <r>
    <n v="252"/>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preventiva"/>
    <s v="valvarez"/>
    <x v="21"/>
    <s v="Omisión de los controles establecidos por parte de la Supervisión. en la aprobación del FMI018 para el desembolso de la interventoría"/>
    <x v="285"/>
    <s v="FAP601 Control de Asistencia"/>
    <n v="1"/>
    <n v="10"/>
    <d v="2020-04-16T00:00:00"/>
    <d v="2020-09-23T00:00:00"/>
    <n v="22"/>
    <x v="25"/>
    <s v="NO"/>
    <m/>
    <m/>
    <m/>
    <m/>
    <s v="Se anexa soporte de capacitación de sensibilización a 71 personas"/>
    <n v="1"/>
    <d v="2020-09-30T00:00:00"/>
    <n v="1"/>
    <n v="10"/>
  </r>
  <r>
    <n v="253"/>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correctiva"/>
    <s v="dossa"/>
    <x v="21"/>
    <s v="Omisión de los controles establecidos por parte de la Supervisión. en la aprobación del FMI018 para el desembolso de la interventoría"/>
    <x v="290"/>
    <s v="Comunicación remitida a interventoria"/>
    <n v="8"/>
    <n v="10"/>
    <d v="2020-04-16T00:00:00"/>
    <d v="2020-06-30T00:00:00"/>
    <n v="10"/>
    <x v="25"/>
    <s v="NO"/>
    <m/>
    <m/>
    <m/>
    <m/>
    <s v="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n v="8"/>
    <d v="2020-06-30T00:00:00"/>
    <n v="1"/>
    <n v="10"/>
  </r>
  <r>
    <n v="254"/>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0"/>
    <s v="Observación"/>
    <s v="Acción correctiva"/>
    <s v="dossa"/>
    <x v="21"/>
    <s v="Inoportunidad en el envío de la información por parte del grupo de Desarrollo de Proyectos al grupo de presupuesto y contabilidad"/>
    <x v="291"/>
    <s v="Reporte Circularización de saldos de anticipos"/>
    <n v="4"/>
    <n v="10"/>
    <d v="2020-04-16T00:00:00"/>
    <d v="2020-10-31T00:00:00"/>
    <n v="28"/>
    <x v="25"/>
    <s v="NO"/>
    <m/>
    <m/>
    <m/>
    <m/>
    <s v="El reporte de circularización se realiza mensualmente se adjunta correo electronico con la información del mes de octubre."/>
    <n v="4"/>
    <d v="2020-11-30T00:00:00"/>
    <n v="1"/>
    <n v="10"/>
  </r>
  <r>
    <n v="255"/>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3"/>
    <s v="Observación"/>
    <s v="Acción correctiva"/>
    <s v="csanchez2"/>
    <x v="34"/>
    <s v="Inoportunidad en el envío de la información por parte del grupo de Desarrollo de Proyectos al grupo de presupuesto y contabilidad"/>
    <x v="292"/>
    <s v="Circular de cierre información Financiera"/>
    <n v="1"/>
    <n v="10"/>
    <d v="2020-04-16T00:00:00"/>
    <d v="2020-07-31T00:00:00"/>
    <n v="15"/>
    <x v="28"/>
    <s v="NO"/>
    <m/>
    <m/>
    <m/>
    <m/>
    <s v="Circular interna No. 110 del 31 de julio de 2020. Se reporta un preliminar de la propuesta de modificación de la circular que no incluye todas las actividades de conciliación y certificación de las cifras"/>
    <n v="1"/>
    <d v="2020-06-30T00:00:00"/>
    <n v="1"/>
    <n v="10"/>
  </r>
  <r>
    <n v="256"/>
    <s v="Auditorias Internas ACI"/>
    <x v="23"/>
    <s v="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
    <d v="2020-06-16T00:00:00"/>
    <x v="8"/>
    <s v="Observación"/>
    <s v="Acción correctiva"/>
    <s v="csanchez2"/>
    <x v="15"/>
    <s v="Debilidades en el proceso de validación de la información por parte de los profesionales durante la liquidación de la nómina"/>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r>
  <r>
    <n v="257"/>
    <s v="Auditorias Internas ACI"/>
    <x v="23"/>
    <s v="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
    <d v="2020-06-16T00:00:00"/>
    <x v="8"/>
    <s v="Observación"/>
    <s v="Acción correctiva"/>
    <s v="csanchez2"/>
    <x v="15"/>
    <s v="Errores en la fórmula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Debilidades de TH en la validación de los documentos exigidos por la EPS para el reconocimiento de la incapacidad"/>
    <x v="294"/>
    <s v="Instructivo para la gestión del reconocimiento económico de las incapacidades por parte de las EPS"/>
    <n v="1"/>
    <n v="6"/>
    <d v="2020-06-16T00:00:00"/>
    <d v="2020-12-31T00:00:00"/>
    <n v="28"/>
    <x v="13"/>
    <s v="NO"/>
    <m/>
    <m/>
    <m/>
    <m/>
    <s v="Se evidencia que la guía de Trámite de Incapacidades G-TH-03 se encuentra publicada en el catálogo documental de la entidad"/>
    <n v="1"/>
    <d v="2020-11-30T00:00:00"/>
    <n v="1"/>
    <n v="6"/>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Inoportunidad en el trámite de reembolso de incapacidades por parte de Gestión de Talento Humano ante la entidades prestadoras de salud"/>
    <x v="295"/>
    <s v="Documento de estrategia jurídica a implementar con informes trimestrales de avance."/>
    <n v="2"/>
    <n v="8"/>
    <d v="2020-06-16T00:00:00"/>
    <d v="2020-09-04T00:00:00"/>
    <n v="11"/>
    <x v="13"/>
    <s v="NO"/>
    <m/>
    <m/>
    <m/>
    <m/>
    <s v="Ruta cobro de incapacidades Guia gestión cobro prestación economica incapacidades e Informe trimestral de avance en gestión de cobro de incapacidades pendientes de pago. Se adjunta matriz de seguimiento con avances por caso."/>
    <n v="2"/>
    <d v="2020-09-30T00:00:00"/>
    <n v="1"/>
    <n v="8"/>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Desactualización de parámetros en el sistema"/>
    <x v="296"/>
    <s v="Proceso parametrizado en el nuevo aplicativo denómina"/>
    <n v="1"/>
    <n v="6"/>
    <d v="2020-06-16T00:00:00"/>
    <d v="2020-12-30T00:00:00"/>
    <n v="28"/>
    <x v="13"/>
    <s v="NO"/>
    <m/>
    <m/>
    <m/>
    <m/>
    <s v="Talento Humano reporta la parametrización en el nuevo aplicativo"/>
    <n v="1"/>
    <d v="2020-11-30T00:00:00"/>
    <n v="1"/>
    <n v="6"/>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Falta de experiencia para procesar la nómina por parte del profesional de apoyo designado"/>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r>
  <r>
    <n v="260"/>
    <s v="Auditorias Internas ACI"/>
    <x v="23"/>
    <s v="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
    <d v="2020-06-16T00:00:00"/>
    <x v="8"/>
    <s v="Observación"/>
    <s v="Acción correctiva"/>
    <s v="csanchez2"/>
    <x v="15"/>
    <s v="Errores en la parametrización utilizada para el cálculo de la liquidación de novedades"/>
    <x v="298"/>
    <s v="Instructivo de liquidación de nómina 2020"/>
    <n v="1"/>
    <n v="8"/>
    <d v="2020-06-16T00:00:00"/>
    <d v="2020-12-04T00:00:00"/>
    <n v="24"/>
    <x v="13"/>
    <s v="NO"/>
    <m/>
    <m/>
    <m/>
    <m/>
    <s v="Envió instructivo de implementación del software SIGEP que contiene el capitulo cálculo de nómina parametrizada en el sistema."/>
    <n v="1"/>
    <d v="2020-11-30T00:00:00"/>
    <n v="1"/>
    <n v="8"/>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Debilidades en el proceso de validación de la información por parte de los profesionales durante la liquidación de la nómina"/>
    <x v="299"/>
    <s v="Proceso parametrizado en el nuevo aplicativo denómina"/>
    <n v="1"/>
    <n v="6"/>
    <d v="2020-06-16T00:00:00"/>
    <d v="2020-12-30T00:00:00"/>
    <n v="28"/>
    <x v="13"/>
    <s v="NO"/>
    <m/>
    <m/>
    <m/>
    <m/>
    <s v="Talento Humano reporta la parametrización en el nuevo aplicativo"/>
    <n v="1"/>
    <d v="2020-11-30T00:00:00"/>
    <n v="1"/>
    <n v="6"/>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Errores en la parametrización utilizada para el cálculo de la liquidación de novedades"/>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r>
  <r>
    <n v="262"/>
    <s v="Auditorias Internas ACI"/>
    <x v="23"/>
    <s v="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
    <d v="2020-06-16T00:00:00"/>
    <x v="8"/>
    <s v="Observación"/>
    <s v="Acción correctiva"/>
    <s v="csanchez2"/>
    <x v="15"/>
    <s v="Debilidades en el proceso de validación de la información por parte de los profesionales durante la liquidación de la nómina"/>
    <x v="300"/>
    <s v="Comunicación de solicitud de pago gestionado"/>
    <n v="1"/>
    <n v="6"/>
    <d v="2020-06-16T00:00:00"/>
    <d v="2020-08-30T00:00:00"/>
    <n v="10"/>
    <x v="13"/>
    <s v="NO"/>
    <m/>
    <m/>
    <m/>
    <m/>
    <s v="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
    <n v="1"/>
    <d v="2020-09-30T00:00:00"/>
    <n v="1"/>
    <n v="6"/>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Cálculos manuales no estandarizados"/>
    <x v="301"/>
    <s v="Proceso parametrizado en el nuevo aplicativo de nómina"/>
    <n v="1"/>
    <n v="6"/>
    <d v="2020-06-16T00:00:00"/>
    <d v="2020-12-30T00:00:00"/>
    <n v="28"/>
    <x v="13"/>
    <s v="NO"/>
    <m/>
    <m/>
    <m/>
    <m/>
    <s v="Talento Humano reporta la parametrización en el nuevo aplicativo"/>
    <n v="1"/>
    <d v="2020-11-30T00:00:00"/>
    <n v="1"/>
    <n v="6"/>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Errores en la parametrización utilizada para el cálculo de la liquidación de novedades"/>
    <x v="297"/>
    <s v="Actos administrativos de ajuste de acuerdo con el análisis jurídico"/>
    <n v="1"/>
    <n v="8"/>
    <d v="2020-06-16T00:00:00"/>
    <d v="2021-10-31T00:00:00"/>
    <n v="41"/>
    <x v="13"/>
    <s v="NO"/>
    <m/>
    <m/>
    <m/>
    <m/>
    <s v="Se tuvo resultado el el análisis jurídico, la implementación del nuevo aplicativo y la automatización de los parametros de cálculo."/>
    <n v="1"/>
    <d v="2021-12-23T00:00:00"/>
    <n v="1"/>
    <n v="8"/>
  </r>
  <r>
    <n v="264"/>
    <s v="Auditorias Internas ACI"/>
    <x v="23"/>
    <s v="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
    <d v="2020-06-16T00:00:00"/>
    <x v="8"/>
    <s v="Observación"/>
    <s v="Acción correctiva"/>
    <s v="csanchez2"/>
    <x v="15"/>
    <s v="Aplicación parcial sin estándar y sin criterio del procedimiento"/>
    <x v="302"/>
    <s v="procedimiento PAP621 actualizado"/>
    <n v="1"/>
    <n v="6"/>
    <d v="2020-06-16T00:00:00"/>
    <d v="2020-12-10T00:00:00"/>
    <n v="25"/>
    <x v="13"/>
    <s v="NO"/>
    <m/>
    <m/>
    <m/>
    <m/>
    <s v="Se envía actualización de procedimiento FAP621 firmado y autorizado por la Gerencia bajo el radicado 20204600147253 del 19-10-2020 publicado en el catalogo el 10-12-2020."/>
    <n v="1"/>
    <d v="2020-11-30T00:00:00"/>
    <n v="1"/>
    <n v="6"/>
  </r>
  <r>
    <n v="265"/>
    <s v="Auditorias Internas ACI"/>
    <x v="23"/>
    <s v="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
    <d v="2020-06-16T00:00:00"/>
    <x v="8"/>
    <s v="Observación"/>
    <s v="Acción correctiva"/>
    <s v="csanchez2"/>
    <x v="15"/>
    <s v="Errores en la parametrización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r>
  <r>
    <n v="266"/>
    <s v="Auditorias Internas ACI"/>
    <x v="23"/>
    <s v="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
    <d v="2020-06-16T00:00:00"/>
    <x v="8"/>
    <s v="Observación"/>
    <s v="Acción correctiva"/>
    <s v="csanchez2"/>
    <x v="15"/>
    <s v="Debilidades en el proceso de validación de la información por parte de los profesionales durante la liquidación de la nómina"/>
    <x v="30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Falta de revisión del balance financiero respecto del valor real ejecutado."/>
    <x v="304"/>
    <s v="Memorando dirigido a Contabilidad y presupuesto"/>
    <n v="1"/>
    <n v="7"/>
    <d v="2020-05-14T00:00:00"/>
    <d v="2021-12-15T00:00:00"/>
    <n v="37"/>
    <x v="25"/>
    <s v="NO"/>
    <m/>
    <m/>
    <m/>
    <m/>
    <s v="Se adjunta Memorando dirigido a Contabilidad y presupuesto con radicado 20212200090783, acción reportada vía correo el 01 de diciembre de 2021"/>
    <n v="1"/>
    <d v="2021-12-01T00:00:00"/>
    <n v="1"/>
    <n v="7"/>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Liquidación definitiva del convenio con un balance económico preliminar"/>
    <x v="305"/>
    <s v="Formato FAP060 Solicitud para traslado de recursos a cuenta acreedora para cada uno de los contratos"/>
    <n v="2"/>
    <n v="7"/>
    <d v="2020-05-14T00:00:00"/>
    <d v="2021-06-30T00:00:00"/>
    <n v="37"/>
    <x v="25"/>
    <s v="NO"/>
    <m/>
    <m/>
    <m/>
    <m/>
    <s v="Se elaboraron y remitieron los formatos F-FI-20, antes FAP060 -Solicitud de traslado de recursos a cuentas acreedoras, se encuentran en firma y aprobación del Subgerente de Desarrollo de Proyectos."/>
    <n v="2"/>
    <d v="2021-01-29T18:14:00"/>
    <n v="1"/>
    <n v="7"/>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umplimiento del cronograma de ejecucion de los contratos derivados."/>
    <x v="306"/>
    <s v="Ficha yo reporte de seguimiento mensuales"/>
    <n v="5"/>
    <n v="7"/>
    <d v="2020-05-14T00:00:00"/>
    <d v="2020-12-31T00:00:00"/>
    <n v="33"/>
    <x v="25"/>
    <s v="NO"/>
    <m/>
    <m/>
    <m/>
    <m/>
    <s v="Se remite el reporte del aplicativo Power BI con corte diciembre, de cada uno de los grupos que se encuentran a cargo de la Subgerencia de Desarrollo de Proyectos."/>
    <n v="5"/>
    <d v="2020-12-30T11:32:00"/>
    <n v="1"/>
    <n v="7"/>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ontrol y seguimiento por parte del de la gerencia del convenio a las solicitudes de liquidación de convenios radicadas ante el Grupo de Gestión Post Contractual"/>
    <x v="307"/>
    <s v="Herramienta de seguimiento al estado de las liquidaciones en funcionamiento"/>
    <n v="1"/>
    <n v="7"/>
    <d v="2020-05-14T00:00:00"/>
    <d v="2020-09-02T00:00:00"/>
    <n v="15"/>
    <x v="25"/>
    <s v="NO"/>
    <m/>
    <m/>
    <m/>
    <m/>
    <s v="Se presenta la versión final de la herramienta de seguimiento de liquidaciones implementda por el Grupo de Proyectos Especiales"/>
    <n v="1"/>
    <d v="2020-09-30T00:00:00"/>
    <n v="1"/>
    <n v="7"/>
  </r>
  <r>
    <n v="269"/>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correctiva"/>
    <s v="valvarez"/>
    <x v="36"/>
    <s v="Falta de segumiento a los plazos de vencimiento para liquidacion bilateral de los convenios por parte del Gerente del Convenio y el Supervisor"/>
    <x v="308"/>
    <s v="Memorando dirigido a Contabilidad y presupuesto"/>
    <n v="1"/>
    <n v="7"/>
    <d v="2020-05-14T00:00:00"/>
    <d v="2020-07-28T00:00:00"/>
    <n v="10"/>
    <x v="25"/>
    <s v="NO"/>
    <m/>
    <m/>
    <m/>
    <m/>
    <s v="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
    <n v="1"/>
    <d v="2020-11-30T00:00:00"/>
    <n v="1"/>
    <n v="7"/>
  </r>
  <r>
    <n v="270"/>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preventiva"/>
    <s v="valvarez"/>
    <x v="36"/>
    <s v="Falta de segumiento a los plazos de vencimiento para liquidacion bilateral de los convenios por parte del Gerente del Convenio y el Supervisor"/>
    <x v="309"/>
    <s v="Control de Asitencia"/>
    <n v="1"/>
    <n v="7"/>
    <d v="2020-05-14T00:00:00"/>
    <d v="2020-09-23T00:00:00"/>
    <n v="18"/>
    <x v="25"/>
    <s v="NO"/>
    <m/>
    <m/>
    <m/>
    <m/>
    <s v="Se realizó el evento SOCIALIZACION BUEN MANEJO DEL ANTICIPO mediante capacitación virtual el 23 de septiembre de 2020 por parte de la Ing. Sonia Castellano la cual se extendió a toda la entidad."/>
    <n v="1"/>
    <d v="2020-11-30T00:00:00"/>
    <n v="1"/>
    <n v="7"/>
  </r>
  <r>
    <n v="271"/>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preventiva"/>
    <s v="valvarez"/>
    <x v="21"/>
    <s v="Para los contratos del SENA la liquidación esta sujeta a la Resolución de condonación que realiza la Junta Técnica de Fondo Emprender"/>
    <x v="310"/>
    <s v="Control de Asistencia Presentación"/>
    <n v="1"/>
    <n v="5"/>
    <d v="2020-05-14T00:00:00"/>
    <d v="2020-10-30T00:00:00"/>
    <n v="24"/>
    <x v="25"/>
    <s v="NO"/>
    <m/>
    <m/>
    <m/>
    <m/>
    <s v="Se presenta la evidencia de cumplimiento del plan"/>
    <n v="1"/>
    <d v="2020-11-30T00:00:00"/>
    <n v="1"/>
    <n v="5"/>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1"/>
    <s v="Matriz de seguimiento a la terminación de los contratos Fondo Emprender"/>
    <n v="1"/>
    <n v="5"/>
    <d v="2020-05-14T00:00:00"/>
    <d v="2020-10-31T00:00:00"/>
    <n v="24"/>
    <x v="25"/>
    <s v="NO"/>
    <m/>
    <m/>
    <m/>
    <m/>
    <s v="Se adjunta la Matriz de seguimiento a la terminación de los contratos Fondo Emprender"/>
    <n v="1"/>
    <d v="2020-11-30T00:00:00"/>
    <n v="1"/>
    <n v="5"/>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2"/>
    <s v="Infografía de avance en las liquidaciones en Presentación de Power Point"/>
    <n v="2"/>
    <n v="5"/>
    <d v="2020-05-14T00:00:00"/>
    <d v="2020-12-02T00:00:00"/>
    <n v="28"/>
    <x v="25"/>
    <s v="NO"/>
    <m/>
    <m/>
    <m/>
    <m/>
    <s v="Se presentan las evidencias de cumplimiento del plan"/>
    <n v="2"/>
    <d v="2020-11-30T00:00:00"/>
    <n v="1"/>
    <n v="5"/>
  </r>
  <r>
    <n v="273"/>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2"/>
    <s v="Falla del control CTRGPRO002"/>
    <x v="313"/>
    <s v="Memorando Subgerencia de Desarrollo de Proyectos"/>
    <n v="1"/>
    <n v="5"/>
    <d v="2020-05-14T00:00:00"/>
    <d v="2020-09-09T00:00:00"/>
    <n v="16"/>
    <x v="8"/>
    <s v="NO"/>
    <m/>
    <m/>
    <m/>
    <m/>
    <s v="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
    <n v="1"/>
    <d v="2020-09-30T00:00:00"/>
    <n v="1"/>
    <n v="5"/>
  </r>
  <r>
    <n v="274"/>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0"/>
    <s v="Observación"/>
    <s v="Acción correctiva"/>
    <s v="valvarez"/>
    <x v="21"/>
    <s v="Falla del control CTRGPRO002"/>
    <x v="314"/>
    <s v="acta de cierre"/>
    <n v="1"/>
    <n v="5"/>
    <d v="2020-05-14T00:00:00"/>
    <d v="2020-10-08T00:00:00"/>
    <n v="21"/>
    <x v="25"/>
    <s v="NO"/>
    <m/>
    <m/>
    <m/>
    <m/>
    <s v="Se adjunta las actas de cierre de los contratos 2171508 y 2170555 con las respectivas aclaraciones"/>
    <n v="1"/>
    <d v="2020-09-30T00:00:00"/>
    <n v="1"/>
    <n v="5"/>
  </r>
  <r>
    <n v="275"/>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33"/>
    <s v="Falla del control CTRGPRO002"/>
    <x v="315"/>
    <s v="documento publicado"/>
    <n v="1"/>
    <n v="5"/>
    <d v="2020-05-14T00:00:00"/>
    <d v="2020-10-06T00:00:00"/>
    <n v="20"/>
    <x v="8"/>
    <s v="NO"/>
    <m/>
    <m/>
    <m/>
    <m/>
    <s v="Se adjunta pantallazo de publicación en el SECOP de las Actas de Cierre y los documentos de las actas de cierre como tal del contrato 2171508 y 2170555"/>
    <n v="1"/>
    <d v="2020-09-30T00:00:00"/>
    <n v="1"/>
    <n v="5"/>
  </r>
  <r>
    <n v="276"/>
    <s v="Auditorias Internas ACI"/>
    <x v="24"/>
    <s v="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
    <d v="2020-05-14T00:00:00"/>
    <x v="2"/>
    <s v="Observación"/>
    <s v="Acción correctiva"/>
    <s v="valvarez"/>
    <x v="2"/>
    <s v="Falta seguimiento a los tramites radicados en el Grupo de Gestión Post Contractualanteriormente Liquidaciones y controversias"/>
    <x v="316"/>
    <s v="Plan de trabajo"/>
    <n v="1"/>
    <n v="14"/>
    <d v="2020-05-14T00:00:00"/>
    <d v="2020-08-28T00:00:00"/>
    <n v="15"/>
    <x v="8"/>
    <s v="NO"/>
    <m/>
    <m/>
    <m/>
    <m/>
    <s v="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
    <n v="1"/>
    <d v="2020-09-30T00:00:00"/>
    <n v="1"/>
    <n v="14"/>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Deficiencias en el seguimiento por parte de los supervisores o gerentes de convenio al cumplimiento de las obligaciones post-contractuales de orden financiero"/>
    <x v="317"/>
    <s v="Actas de cierre"/>
    <n v="10"/>
    <n v="7"/>
    <d v="2020-05-14T00:00:00"/>
    <d v="2021-06-30T00:00:00"/>
    <n v="58"/>
    <x v="25"/>
    <s v="NO"/>
    <m/>
    <m/>
    <m/>
    <m/>
    <s v="Se remiten 10 actas de liquidación de acuerdo con el diagnóstico presentado."/>
    <n v="10"/>
    <d v="2021-07-01T11:15:00"/>
    <n v="1"/>
    <n v="7"/>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Falta de gestión del Supervisor y Gerente de convenio para trámitar la liberación de saldos sin ejecución para la liquidación"/>
    <x v="318"/>
    <s v="Diagnóstico"/>
    <n v="1"/>
    <n v="7"/>
    <d v="2020-05-14T00:00:00"/>
    <d v="2020-09-16T00:00:00"/>
    <n v="17"/>
    <x v="25"/>
    <s v="NO"/>
    <m/>
    <m/>
    <m/>
    <m/>
    <s v="Se adjuntan los documentos que contienen el diagnóstico y el avance de las liquidaciones"/>
    <n v="1"/>
    <d v="2020-09-30T00:00:00"/>
    <n v="1"/>
    <n v="7"/>
  </r>
  <r>
    <n v="278"/>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preventiva"/>
    <s v="dtorres2"/>
    <x v="24"/>
    <s v="Retrasos en las dependencias por fallas de ORFEO o circunstancias específicas que pueden surgir en el proceso de cada desembolso"/>
    <x v="319"/>
    <s v="Documento de Acuerdo de Servicios ajustado y aprobado"/>
    <n v="1"/>
    <n v="30"/>
    <d v="2020-07-24T00:00:00"/>
    <d v="2020-08-30T00:00:00"/>
    <n v="5"/>
    <x v="0"/>
    <s v="NO"/>
    <m/>
    <m/>
    <m/>
    <m/>
    <s v="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
    <n v="1"/>
    <d v="2020-09-30T00:00:00"/>
    <n v="1"/>
    <n v="30"/>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en las dependencias por fallas de ORFEO o circunstancias específicas que pueden surgir en el proceso de cada desembolso"/>
    <x v="320"/>
    <s v="Formato de seguimiento de desembolsos por áreas del grupo financiero"/>
    <n v="1"/>
    <n v="30"/>
    <d v="2020-07-24T00:00:00"/>
    <d v="2020-10-07T00:00:00"/>
    <n v="10"/>
    <x v="0"/>
    <s v="NO"/>
    <m/>
    <m/>
    <m/>
    <m/>
    <s v="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
    <n v="1"/>
    <d v="2020-09-30T00:00:00"/>
    <n v="1"/>
    <n v="30"/>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ocasionados por demoras de contratistas para cargue de desembolsos en SECOP"/>
    <x v="321"/>
    <s v="Presentaciones con contenido de la campaña de divulgación"/>
    <n v="2"/>
    <n v="40"/>
    <d v="2020-07-24T00:00:00"/>
    <d v="2020-09-30T00:00:00"/>
    <n v="9"/>
    <x v="0"/>
    <s v="NO"/>
    <m/>
    <m/>
    <m/>
    <m/>
    <s v="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
    <n v="2"/>
    <d v="2020-09-30T00:00:00"/>
    <n v="1"/>
    <n v="40"/>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Previo a la apertura del proceso de selección el grupo de planeación contractual no recibió de forma integral en cuatro de los permisos y licencias que permiten establecer la viabilidad del proyecto y su impacto social económico y ambiental."/>
    <x v="322"/>
    <s v="FAP601 Control de Asistencia"/>
    <n v="1"/>
    <n v="5"/>
    <d v="2020-07-30T00:00:00"/>
    <d v="2020-11-27T00:00:00"/>
    <n v="17"/>
    <x v="20"/>
    <s v="NO"/>
    <m/>
    <m/>
    <m/>
    <m/>
    <s v="Se adjunta lista de asistencia"/>
    <n v="1"/>
    <d v="2020-11-30T00:00:00"/>
    <n v="1"/>
    <n v="5"/>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Falta de análisis integral del proyecto por parte de la gerencia de convenio antes de la solicitud de elaboración de estudios previos"/>
    <x v="323"/>
    <s v="Lista de requisitos PGIO anexa al memorando de solicitud de estudios previos"/>
    <n v="1"/>
    <n v="5"/>
    <d v="2020-07-30T00:00:00"/>
    <d v="2021-09-15T00:00:00"/>
    <n v="47"/>
    <x v="20"/>
    <s v="NO"/>
    <m/>
    <m/>
    <m/>
    <m/>
    <s v="Con corte a septiembre se adjunta Lista de requisitos PGIO anexa al memorando 20212700136003 del 15 de septiembre de 2021 de solicitud de estudios previos de inclusión de requisitos PGIO para los contratos vinculados al convenio 216144. Se solicita unificar la meta para la obs 1 y 5 y cambiarla a 1 entregable ya que no es posible cumplir con la totalidad proyectada porque no hay mas solicitudes pendientes por radicar que cumplan con las condiciones descritas. Pendiente memorando_x000a_Se valida que los auditados hayan reportado los soportes en el GRC dado que la acción no contaba con la restricción. Teniendo en cuenta que solo se presentó una solicitud de los proyectos obras nuevas, mantenimiento de infraestructura plantas de tratamiento PTAT y PTAR, Se remite evidencia de dicha solicitud. Es decir se solicita ajuste de la meta - uno_x000a_Se adjunta memorando con radicado No.20212700136003 con la lista de requisitos PGIO_x000a_"/>
    <n v="1"/>
    <d v="2022-03-30T00:00:00"/>
    <n v="1"/>
    <n v="5"/>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4"/>
    <s v="Productos asociados al componente ambiental balance de materiales pétreos Certificado de adquisición de materiales pétreos plan de control operativo diligenciado en obra Cronograma de capacitación y soporte de capacitaciones ambientales"/>
    <n v="5"/>
    <n v="4"/>
    <d v="2020-07-30T00:00:00"/>
    <d v="2020-10-13T00:00:00"/>
    <n v="10"/>
    <x v="20"/>
    <s v="NO"/>
    <m/>
    <m/>
    <m/>
    <m/>
    <s v="Se relacionan los radicados con los avales del PGIO V0 de los establecimientos Cúcuta y Bucaramanga 20202700200351 BUCARAMANGA 20202700204801 CUCUTA cuyo contenido incluye los productos acordados"/>
    <n v="5"/>
    <d v="2020-11-30T00:00:00"/>
    <n v="1"/>
    <n v="4"/>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
    <x v="325"/>
    <s v="Comunicaciones enviadas y respuesta de los contratisas interventoría y obra"/>
    <n v="1"/>
    <n v="5"/>
    <d v="2020-07-30T00:00:00"/>
    <d v="2022-06-30T00:00:00"/>
    <n v="30"/>
    <x v="20"/>
    <s v="NO"/>
    <m/>
    <m/>
    <m/>
    <m/>
    <s v="Teniendo en cuenta que solo se presentó una solicitud de los proyectos obras nuevas, mantenimiento de infraestructura plantas de tratamiento PTAT y PTAR, Se remite evidencia de dicha solicitud., se solicita ajuste de la meta a uno. Se adjunta memorando con radicado No.20212700136003 con la lista de requisitos PGIO"/>
    <n v="1"/>
    <d v="2022-03-30T00:00:00"/>
    <n v="1"/>
    <n v="5"/>
  </r>
  <r>
    <n v="282"/>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6"/>
    <s v="Lista de requisitos PGIO anexa al memorando de solicitud de estudios previos"/>
    <n v="3"/>
    <n v="4"/>
    <d v="2020-07-30T00:00:00"/>
    <d v="2020-11-30T00:00:00"/>
    <n v="17"/>
    <x v="20"/>
    <s v="NO"/>
    <m/>
    <m/>
    <m/>
    <m/>
    <s v="Se ralcionan los Memorandos de los estudios previos para contratista de obra 20202700140883 20202700120063 e interventoria 20202700135133 que incluyen perfiles del personal responsable PGIO."/>
    <n v="3"/>
    <d v="2020-11-30T00:00:00"/>
    <n v="1"/>
    <n v="4"/>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Deficiencia en el cargue de los documentos asociados al contrato en el aplicativo de gestión documental Orfeo."/>
    <x v="327"/>
    <s v="Fichas de proyectos actualizadas F-GG-54 y F-GG-58 (quincenal) y reporte de alertas de posibles incumplimientos (mensual) Unidad de medida (cantidad): 10 y 3"/>
    <n v="13"/>
    <n v="4"/>
    <d v="2020-07-30T00:00:00"/>
    <d v="2022-04-30T00:00:00"/>
    <n v="30"/>
    <x v="25"/>
    <s v="NO"/>
    <m/>
    <m/>
    <m/>
    <m/>
    <s v="Se reformuló la acción en plazo y será cumplida con corte a abril 2022_x000a__x000a_La Subgerencia de desarrollo de proyectos reformulará la acción, ingresara nueva acción para este plan y elimina esta_x000a_Una vez solicitados los soportes y verificado el GRC se observa que no hay avances "/>
    <n v="13"/>
    <d v="2022-03-30T00:00:00"/>
    <n v="1"/>
    <n v="4"/>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7"/>
    <s v="Fichas de proyectos actualizadas F-GG-54 y F-GG-58 (quincenal) y reporte de alertas de posibles incumplimientos (mensual) Unidad de medida (cantidad): 10 y 3"/>
    <n v="13"/>
    <n v="4"/>
    <d v="2020-07-30T00:00:00"/>
    <d v="2022-04-30T00:00:00"/>
    <n v="26"/>
    <x v="25"/>
    <s v="NO"/>
    <m/>
    <m/>
    <m/>
    <m/>
    <s v="Se reformuló la acción en plazo y será cumplida con corte a abril 2022_x000a__x000a_La Subgerencia de desarrollo de proyectos reformulará la acción, ingresara nueva acción para este plan y elimina esta_x000a_Una vez solicitados los soportes y verificado el GRC se observa que no hay avances "/>
    <n v="13"/>
    <d v="2022-03-30T00:00:00"/>
    <n v="1"/>
    <n v="4"/>
  </r>
  <r>
    <n v="284"/>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correctiva"/>
    <s v="csanchez2"/>
    <x v="14"/>
    <s v="Debilidades en la supervisión del contrato de consultoría."/>
    <x v="328"/>
    <s v="Solicitud de  inicio de presunto incumplimiento y soportes de seguimiento"/>
    <n v="1"/>
    <n v="4"/>
    <d v="2020-07-30T00:00:00"/>
    <d v="2022-06-30T00:00:00"/>
    <n v="34"/>
    <x v="20"/>
    <s v="NO"/>
    <m/>
    <m/>
    <m/>
    <m/>
    <s v="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_x000a_Se evidencia que la acción se reformuló en plazo para el 30 de junio de 2022"/>
    <n v="1"/>
    <d v="2022-03-30T00:00:00"/>
    <n v="1"/>
    <n v="4"/>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29"/>
    <s v="FAP601 Control de Asistencia"/>
    <n v="1"/>
    <n v="4"/>
    <d v="2020-07-30T00:00:00"/>
    <d v="2021-12-15T00:00:00"/>
    <n v="30"/>
    <x v="25"/>
    <s v="NO"/>
    <m/>
    <m/>
    <m/>
    <m/>
    <s v="_x000a__x000a_La Subgerencia de desarrollo de proyectos reformulará la acción, ingresara nueva acción para este plan y elimina esta_x000a_Una vez solicitados los soportes y verificado el GRC se observa que no hay avances "/>
    <n v="1"/>
    <d v="2022-04-12T00:00:00"/>
    <n v="1"/>
    <n v="4"/>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Solicitud modificación guia y manual de supervisión e interventoria"/>
    <n v="1"/>
    <n v="4"/>
    <d v="2020-07-30T00:00:00"/>
    <d v="2021-12-15T00:00:00"/>
    <n v="26"/>
    <x v="25"/>
    <s v="NO"/>
    <m/>
    <m/>
    <m/>
    <m/>
    <s v="La Subgerencia de desarrollo de proyectos reformulará la acción, ingresara nueva acción para este plan y elimina esta_x000a_Una vez solicitados los soportes y verificado el GRC se observa que no hay avances "/>
    <n v="1"/>
    <d v="2022-04-12T00:00:00"/>
    <n v="1"/>
    <n v="4"/>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Publicación del Manual y guia de supervisión e interventoria ajustados"/>
    <n v="1"/>
    <n v="5"/>
    <d v="2020-07-30T00:00:00"/>
    <d v="2021-02-28T00:00:00"/>
    <n v="30"/>
    <x v="25"/>
    <s v="NO"/>
    <m/>
    <m/>
    <m/>
    <m/>
    <s v="La Subgerencia de desarrollo de proyectos reformulará la acción, ingresara nueva acción para este plan y elimina esta_x000a_Una vez solicitados los soportes y verificado el GRC se observa que no hay avances "/>
    <n v="1"/>
    <d v="2022-04-12T00:00:00"/>
    <n v="1"/>
    <n v="5"/>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1"/>
    <s v="Actas de comité tecnico o de seguimiento"/>
    <n v="2"/>
    <n v="4"/>
    <d v="2020-07-30T00:00:00"/>
    <d v="2022-05-31T00:00:00"/>
    <n v="26"/>
    <x v="20"/>
    <s v="NO"/>
    <m/>
    <m/>
    <m/>
    <m/>
    <s v="Se actualiza la fecha fin de la actividad con base en lo verificado en el GRC"/>
    <n v="2"/>
    <d v="2022-03-30T00:00:00"/>
    <n v="1"/>
    <n v="4"/>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El cliente no entregó copia de los permisos de Vertimientos y Concesión de Aprovechamiento de Aguas Manuales de Operación yo Diseños de los proyectos de Plantas de Tratamiento de Agua"/>
    <x v="332"/>
    <s v="Comunicación y respuesta por parte de USPEC."/>
    <n v="2"/>
    <n v="4"/>
    <d v="2020-07-30T00:00:00"/>
    <d v="2022-04-30T00:00:00"/>
    <n v="26"/>
    <x v="20"/>
    <s v="NO"/>
    <m/>
    <m/>
    <m/>
    <m/>
    <s v="Se adjunta el respectivo soporte._x000a_La acción se cumplirá fuera del plazo_x000a_Se actualiza la fecha fin de la actividad con base en lo verificado en el GRC"/>
    <n v="2"/>
    <d v="2022-03-30T00:00:00"/>
    <n v="1"/>
    <n v="4"/>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1"/>
    <s v="Actas de comité tecnico o de seguimiento"/>
    <n v="2"/>
    <n v="4"/>
    <d v="2020-07-30T00:00:00"/>
    <d v="2022-04-30T00:00:00"/>
    <n v="26"/>
    <x v="20"/>
    <s v="NO"/>
    <m/>
    <m/>
    <m/>
    <m/>
    <s v="La acción se cumplirá fuera del plazo_x000a_Se actualiza la fecha fin de la actividad con base en lo verificado en el GRC"/>
    <n v="2"/>
    <d v="2022-03-30T00:00:00"/>
    <n v="1"/>
    <n v="4"/>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3"/>
    <s v="Comunicación y respuesta por parte de USPEC."/>
    <n v="2"/>
    <n v="4"/>
    <d v="2020-07-30T00:00:00"/>
    <d v="2022-06-30T00:00:00"/>
    <n v="26"/>
    <x v="20"/>
    <s v="NO"/>
    <m/>
    <m/>
    <m/>
    <m/>
    <s v="Se actualiza la fecha fin de la actividad con base en lo verificado en el GRC"/>
    <n v="2"/>
    <d v="2022-03-30T00:00:00"/>
    <n v="1"/>
    <n v="4"/>
  </r>
  <r>
    <n v="287"/>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preventiva"/>
    <s v="valvarez"/>
    <x v="21"/>
    <s v="El cliente no entregó copia de los permisos de Vertimientos y Concesión de Aprovechamiento de Aguas Manuales de Operación yo Diseños de los proyectos de Plantas de Tratamiento de Agua"/>
    <x v="334"/>
    <s v="Lista de requisitos PGIO anexa al memorando de solicitud de estudios previos"/>
    <n v="3"/>
    <n v="4"/>
    <d v="2020-07-30T00:00:00"/>
    <d v="2021-12-15T00:00:00"/>
    <n v="34"/>
    <x v="20"/>
    <s v="NO"/>
    <m/>
    <m/>
    <m/>
    <m/>
    <s v="Se anexa memorando 20212700136003,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Con el cual se cierre la activada al 100% teniendo en cuenta que solo se presentó un nuevo proceso para las plantas de tratamiento."/>
    <n v="3"/>
    <d v="2022-03-30T00:00:00"/>
    <n v="1"/>
    <n v="4"/>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29"/>
    <s v="FAP601 Control de Asistencia"/>
    <n v="1"/>
    <n v="4"/>
    <d v="2020-07-30T00:00:00"/>
    <d v="2021-12-15T00:00:00"/>
    <n v="30"/>
    <x v="25"/>
    <s v="NO"/>
    <m/>
    <m/>
    <m/>
    <m/>
    <s v="Se realizó la sensibilización del nuevo manual de supervisión e interventopría en la que participaron 135 integrantes de la Subgerencia de Desarrollo de Proyectos."/>
    <n v="1"/>
    <d v="2022-03-30T00:00:00"/>
    <n v="1"/>
    <n v="4"/>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Fichas de proyectos actualizadas F-GG-54 y F-GG-58 (quincenal) y reporte de alertas de posibles incumplimientos (mensual) Unidad de medida (cantidad): 10 y 3"/>
    <n v="13"/>
    <n v="4"/>
    <d v="2020-07-30T00:00:00"/>
    <d v="2022-04-30T00:00:00"/>
    <n v="30"/>
    <x v="25"/>
    <s v="NO"/>
    <m/>
    <m/>
    <m/>
    <m/>
    <s v="Se reformuló la acción en plazo y será cumplida con corte a abril 2022. Se anexaron 13 fichas con corte a junio 30 de 2022"/>
    <n v="13"/>
    <d v="2022-03-30T00:00:00"/>
    <n v="1"/>
    <n v="4"/>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te ejercicio de la interventoría y la supervisión en el seguimiento del cronograma de obra"/>
    <x v="335"/>
    <s v="Lista de requisitos PGIO anexa al memorando de solicitud de estudios previos"/>
    <n v="1"/>
    <n v="4"/>
    <d v="2020-07-30T00:00:00"/>
    <d v="2021-06-30T00:00:00"/>
    <n v="34"/>
    <x v="25"/>
    <s v="NO"/>
    <m/>
    <m/>
    <m/>
    <m/>
    <s v="La Subgerencia de desarrollo de proyectos reformulará la acción, ingresara nueva acción para este plan y elimina esta._x000a_Seguimiento a marzo 2022_x000a_Memorando con Radicado No.: 20212700136003 donde se realiza Solicitud de aval e inclusión de documento denominado PLIEGO DE CONDICIONES DEL PLAN DE GESTIÓN INTEGRAL DE OBRA, para las solicitudes de estudios previos para las nuevas contrataciones de mantenimiento a la infraestructura física, operación y mantenimiento de las plantas de tratamiento (Ptap y Ptar) y obras nuevas, dentro del marco del contrato interadministrativo C.I. 216144."/>
    <n v="1"/>
    <d v="2022-03-30T00:00:00"/>
    <n v="1"/>
    <n v="4"/>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Solicitud modificación guia y manual de supervisión e interventoria"/>
    <n v="1"/>
    <n v="4"/>
    <d v="2020-07-30T00:00:00"/>
    <d v="2021-12-15T00:00:00"/>
    <n v="26"/>
    <x v="25"/>
    <s v="NO"/>
    <m/>
    <m/>
    <m/>
    <m/>
    <s v="La Subgerencia de desarrollo de proyectos reformulará la acción, ingresara nueva acción para este plan y elimina esta_x000a_La fecha de reporte de la actividad es el  29 de enero de 2021 según GRC. Sin embargo la restricción de reporte de acciones vencidas se resolvión solo hasta enero de 2022"/>
    <n v="1"/>
    <d v="2022-03-30T00:00:00"/>
    <n v="1"/>
    <n v="4"/>
  </r>
  <r>
    <n v="289"/>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0"/>
    <s v="Observación"/>
    <s v="Acción preventiva"/>
    <s v="ariano"/>
    <x v="21"/>
    <s v="Deficiencias en la validación de los insumos aportados por el cliente necesarios para el inicio y deficinicion del alcance de la etapa precontractual elaboracion de estudios previos estudio de mercado analisis del sector analisis de riesgos y reglas de participación"/>
    <x v="336"/>
    <s v="Acta de Reunión y Producto de compromisos"/>
    <n v="2"/>
    <n v="4"/>
    <d v="2020-07-30T00:00:00"/>
    <d v="2022-06-30T00:00:00"/>
    <n v="30"/>
    <x v="25"/>
    <s v="NO"/>
    <m/>
    <m/>
    <m/>
    <m/>
    <s v="Se adjuntan los respectivos soportes con corte a junio de 2022 _x000a__x000a_Con corte a 30 de marzo de 2022 se reformula en plazo en el GRC para el 30 de junio de 2022_x000a__x000a_No presenta avance en la actividad"/>
    <n v="2"/>
    <d v="2022-03-30T00:00:00"/>
    <n v="1"/>
    <n v="4"/>
  </r>
  <r>
    <n v="290"/>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2"/>
    <s v="Observación"/>
    <s v="Acción preventiva"/>
    <s v="ariano"/>
    <x v="11"/>
    <s v="Deficiencias en la validación de los insumos aportados por el cliente necesarios para el inicio y deficinicion del alcance de la etapa precontractual elaboracion de estudios previos estudio de mercado analisis del sector analisis de riesgos y reglas de participación"/>
    <x v="337"/>
    <s v="Acta de Reunión FAP 505"/>
    <n v="1"/>
    <n v="4"/>
    <d v="2020-07-30T00:00:00"/>
    <d v="2020-11-30T00:00:00"/>
    <n v="17"/>
    <x v="8"/>
    <s v="NO"/>
    <m/>
    <m/>
    <m/>
    <m/>
    <s v="Se incluyeron las preguntas referentes a gestiones trámites y obtención de permisos y licencias en el Formato Acta de Reunión Interna FAP 505 la cual adjunta"/>
    <n v="1"/>
    <d v="2020-11-30T00:00:00"/>
    <n v="1"/>
    <n v="4"/>
  </r>
  <r>
    <n v="291"/>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0"/>
    <s v="Observación"/>
    <s v="Acción preventiva"/>
    <s v="ariano"/>
    <x v="14"/>
    <s v="Falta de análisis integral del proyecto por parte de la gerencia de convenio antes de la solicitud de elaboración de estudios previos"/>
    <x v="336"/>
    <s v="Acta de Reunión y Producto de compromisos"/>
    <n v="2"/>
    <n v="4"/>
    <d v="2020-07-30T00:00:00"/>
    <d v="2022-06-30T00:00:00"/>
    <n v="30"/>
    <x v="20"/>
    <s v="NO"/>
    <m/>
    <m/>
    <m/>
    <m/>
    <s v="Se adjuntan los respectivos soportes con corte a junio de 2022 _x000a__x000a_La acción se cumplirá fuera del plazo_x000a_Con corte a 30 de marzo de 2022 se reformula en plazo en el GRC para el 30 de junio de 2022"/>
    <n v="2"/>
    <d v="2022-03-30T00:00:00"/>
    <n v="1"/>
    <n v="4"/>
  </r>
  <r>
    <n v="292"/>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2"/>
    <s v="Observación"/>
    <s v="Acción preventiva"/>
    <s v="ariano"/>
    <x v="11"/>
    <s v="Falta de análisis integral del proyecto por parte de la gerencia de convenio antes de la solicitud de elaboración de estudios previos"/>
    <x v="338"/>
    <s v="Acta de Reunión FAP 505"/>
    <n v="1"/>
    <n v="4"/>
    <d v="2020-07-30T00:00:00"/>
    <d v="2020-11-30T00:00:00"/>
    <n v="17"/>
    <x v="8"/>
    <s v="NO"/>
    <m/>
    <m/>
    <m/>
    <m/>
    <s v="Se incluyeron las preguntas referentes al Plan de Manejo Arqueológico en el Formato Acta de Reunión Interna FAP 505 adjunta"/>
    <n v="1"/>
    <d v="2020-11-30T00:00:00"/>
    <n v="1"/>
    <n v="4"/>
  </r>
  <r>
    <n v="293"/>
    <s v="Auditorias Internas ACI"/>
    <x v="27"/>
    <s v="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
    <d v="2020-09-16T00:00:00"/>
    <x v="3"/>
    <s v="Observación"/>
    <s v="Acción correctiva"/>
    <s v="aocampo"/>
    <x v="18"/>
    <s v="Debilidades en el monitoreo a la aplicación de los controles por parte de la Subgerencia financiera y el grupo de Planeación y gestión de riesgos"/>
    <x v="339"/>
    <s v="Matriz de Riesgos Gestión Financiera 2020 actualizado y aprobado"/>
    <n v="1"/>
    <n v="25"/>
    <d v="2020-09-16T00:00:00"/>
    <d v="2021-03-31T00:00:00"/>
    <n v="28"/>
    <x v="30"/>
    <s v="NO"/>
    <m/>
    <m/>
    <m/>
    <m/>
    <s v="Para esta actividad la Matriz de Riesgos Gestión Financiera 2020, se encuentra publicado en el Catálogo Documental de SARO con fecha de aprobación el 28 de enero de 2021 - Riesgos &amp; Controles GFIN2020, CONTROLES GFIN2020 y Listado de Riesgos GFIN2020."/>
    <n v="1"/>
    <d v="2021-03-31T16:41:00"/>
    <n v="1"/>
    <n v="25"/>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la asociación de controles a las causas y riesgos"/>
    <x v="339"/>
    <s v="Matriz de Riesgos Gestión Financiera 2020 actualizado y aprobado"/>
    <n v="1"/>
    <n v="15"/>
    <d v="2020-09-16T00:00:00"/>
    <d v="2021-03-31T00:00:00"/>
    <n v="28"/>
    <x v="30"/>
    <s v="NO"/>
    <m/>
    <m/>
    <m/>
    <m/>
    <s v="Para esta actividad la Matriz de Riesgos Gestión Financiera 2020, se encuentra publicado en el Catalogo Documental de SARO con fecha de aprobación el 28 de enero de 2021 - Riesgos &amp; Controles GFIN2020,CONTROLES GFIN2020 y Listado de Riesgos GFIN2020."/>
    <n v="1"/>
    <d v="2021-03-31T16:39:00"/>
    <n v="1"/>
    <n v="15"/>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el análisis transversal para determinar la causa raíz en los eventos materializados"/>
    <x v="340"/>
    <s v="Lista de asistencia"/>
    <n v="1"/>
    <n v="10"/>
    <d v="2020-09-16T00:00:00"/>
    <d v="2021-01-31T00:00:00"/>
    <n v="19"/>
    <x v="30"/>
    <s v="NO"/>
    <m/>
    <m/>
    <m/>
    <m/>
    <s v="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
    <n v="1"/>
    <d v="2021-01-30T21:25:00"/>
    <n v="1"/>
    <n v="10"/>
  </r>
  <r>
    <n v="295"/>
    <s v="Auditorias Internas ACI"/>
    <x v="27"/>
    <s v="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
    <d v="2020-09-16T00:00:00"/>
    <x v="3"/>
    <s v="Observación"/>
    <s v="Acción correctiva"/>
    <s v="csanchez2"/>
    <x v="4"/>
    <s v="Baja priorización en el reporte de eventos de riesgos frente a las operaciones del día a día"/>
    <x v="341"/>
    <s v="Reportes de eventos de riesgos entregados"/>
    <n v="1"/>
    <n v="25"/>
    <d v="2020-09-16T00:00:00"/>
    <d v="2020-09-23T00:00:00"/>
    <n v="1"/>
    <x v="31"/>
    <s v="NO"/>
    <m/>
    <m/>
    <m/>
    <m/>
    <s v="Se reportaron los eventos de riesgo materializados RGTIN10 RGFIN30 RGFIN34 y RGFIN37 mediante el formato Reporte registro de eventos de riesgo operativo al grupo de Planeación y Gestión de riesgos."/>
    <n v="1"/>
    <d v="2020-11-30T00:00:00"/>
    <n v="1"/>
    <n v="25"/>
  </r>
  <r>
    <n v="296"/>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2"/>
    <s v="Correo de aprobación del ajuste al aplicativo de Orfeo"/>
    <n v="1"/>
    <n v="10"/>
    <d v="2020-09-16T00:00:00"/>
    <d v="2020-11-09T00:00:00"/>
    <n v="7"/>
    <x v="30"/>
    <s v="NO"/>
    <m/>
    <m/>
    <m/>
    <m/>
    <s v="Se evidenció reportes del aplicativo ORFEO de los meses de mayo a noviembre respecto al seguimiento de los tiempos establecidos para desembolsos."/>
    <n v="1"/>
    <d v="2020-11-30T00:00:00"/>
    <n v="1"/>
    <n v="10"/>
  </r>
  <r>
    <n v="297"/>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3"/>
    <s v="Procedimiento PAP253"/>
    <n v="1"/>
    <n v="15"/>
    <d v="2020-09-16T00:00:00"/>
    <d v="2021-01-31T00:00:00"/>
    <n v="19"/>
    <x v="30"/>
    <s v="NO"/>
    <m/>
    <m/>
    <m/>
    <m/>
    <s v="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
    <n v="1"/>
    <d v="2021-01-30T21:31:00"/>
    <n v="1"/>
    <n v="15"/>
  </r>
  <r>
    <n v="298"/>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correctiva"/>
    <s v="enieves"/>
    <x v="37"/>
    <s v="Definición de controles sin la participación de los responsables de su ejecución."/>
    <x v="344"/>
    <s v="Matriz de riesgo actualizada y publicada en el catálogo documental."/>
    <n v="1"/>
    <n v="10"/>
    <d v="2020-09-16T00:00:00"/>
    <d v="2020-12-01T00:00:00"/>
    <n v="10"/>
    <x v="32"/>
    <s v="NO"/>
    <m/>
    <m/>
    <m/>
    <m/>
    <s v="El grupo de Cumplimiento reportó la matriz de riesgo correspondiente al tercer trimestre con los ajustes en controles actualizados en la hoja Bateria de Controles"/>
    <n v="1"/>
    <d v="2020-11-30T00:00:00"/>
    <n v="1"/>
    <n v="10"/>
  </r>
  <r>
    <n v="299"/>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preventiva"/>
    <s v="enieves"/>
    <x v="37"/>
    <s v="Definición de controles sin la participación de los responsables de su ejecución."/>
    <x v="345"/>
    <s v="Correo electrónico de socialización de publicación de la matriz de riesgo SARLAFT."/>
    <n v="1"/>
    <n v="10"/>
    <d v="2020-09-16T00:00:00"/>
    <d v="2020-12-10T00:00:00"/>
    <n v="12"/>
    <x v="32"/>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r>
  <r>
    <n v="300"/>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correctiva"/>
    <s v="enieves"/>
    <x v="37"/>
    <s v="Definición de controles sin la participación de los responsables de su ejecución"/>
    <x v="344"/>
    <s v="Matriz de riesgo actualizada y publicada en el catálogo documental."/>
    <n v="1"/>
    <n v="10"/>
    <d v="2020-09-16T00:00:00"/>
    <d v="2020-12-01T00:00:00"/>
    <n v="10"/>
    <x v="32"/>
    <s v="NO"/>
    <m/>
    <m/>
    <m/>
    <m/>
    <s v="El grupo de Cumplimiento reportó la matriz de riesgo correspondiente al tercer trimestre con los ajustes en controles actualizados en la hoja Bateria de Controles"/>
    <n v="1"/>
    <d v="2020-11-30T00:00:00"/>
    <n v="1"/>
    <n v="10"/>
  </r>
  <r>
    <n v="301"/>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preventiva"/>
    <s v="enieves"/>
    <x v="37"/>
    <s v="Definición de controles sin la participación de los responsables de su ejecución"/>
    <x v="345"/>
    <s v="Correo electrónico de socialización de publicación de la matriz de riesgo SARLAFT."/>
    <n v="1"/>
    <n v="10"/>
    <d v="2020-09-16T00:00:00"/>
    <d v="2020-12-10T00:00:00"/>
    <n v="12"/>
    <x v="32"/>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r>
  <r>
    <n v="302"/>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correctiva"/>
    <s v="cgonzal1"/>
    <x v="37"/>
    <s v="Definición de controles sin la participación de los responsables de su ejecución"/>
    <x v="346"/>
    <s v="Memorando de requerimiento"/>
    <n v="1"/>
    <n v="7"/>
    <d v="2020-09-16T00:00:00"/>
    <d v="2020-10-05T00:00:00"/>
    <n v="2"/>
    <x v="32"/>
    <s v="NO"/>
    <m/>
    <m/>
    <m/>
    <m/>
    <s v="Mediante memorando radicado 20201600141513 del 5 de octubre de 2020 el Grupo de Cumplimiento requiere a la Gerencia de Talento Humano para que inicie el proceso de actualización de información de los funcionarios de planta identificados"/>
    <n v="1"/>
    <d v="2020-11-30T00:00:00"/>
    <n v="1"/>
    <n v="7"/>
  </r>
  <r>
    <n v="303"/>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8"/>
    <s v="Observación"/>
    <s v="Acción correctiva"/>
    <s v="cgonzal1"/>
    <x v="15"/>
    <s v="Definición de controles sin la participación de los responsables de su ejecución"/>
    <x v="347"/>
    <s v="Informe de actualización de información."/>
    <n v="1"/>
    <n v="7"/>
    <d v="2020-09-16T00:00:00"/>
    <d v="2021-03-31T00:00:00"/>
    <n v="23"/>
    <x v="13"/>
    <s v="NO"/>
    <m/>
    <m/>
    <m/>
    <m/>
    <s v="Se solicito la actualización a los servidores públicos del formato de vinculación, F-R-01"/>
    <n v="1"/>
    <d v="2021-05-14T19:10:00"/>
    <n v="1"/>
    <n v="7"/>
  </r>
  <r>
    <n v="304"/>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preventiva"/>
    <s v="cgonzal1"/>
    <x v="37"/>
    <s v="Definición de controles sin la participación de los responsables de su ejecución"/>
    <x v="348"/>
    <s v="Acta de Reunión con las conclusiones."/>
    <n v="1"/>
    <n v="6"/>
    <d v="2020-09-16T00:00:00"/>
    <d v="2020-10-26T00:00:00"/>
    <n v="5"/>
    <x v="32"/>
    <s v="NO"/>
    <m/>
    <m/>
    <m/>
    <m/>
    <s v="Mediante reunión del 26 de octubre de 2020 y acta con radicado 20201600003526 se acordó con el Grupo de Tecnologías de la Información la forma en la que identifique las personas desactualizadas en el FAP801 en reporte semestral automático."/>
    <n v="1"/>
    <d v="2020-11-30T00:00:00"/>
    <n v="1"/>
    <n v="6"/>
  </r>
  <r>
    <n v="305"/>
    <s v="Auditorias Internas ACI"/>
    <x v="28"/>
    <s v="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
    <d v="2020-09-16T00:00:00"/>
    <x v="1"/>
    <s v="Observación"/>
    <s v="Acción correctiva"/>
    <s v="enieves"/>
    <x v="37"/>
    <s v="Deficiencias metodológicas en la medición de riesgo residual después de aplicar los controles"/>
    <x v="349"/>
    <s v="Matriz de riesgo SARLAFT con comparativo del perfil entre riesgo inherente y residual."/>
    <n v="1"/>
    <n v="20"/>
    <d v="2020-09-16T00:00:00"/>
    <d v="2021-06-30T00:00:00"/>
    <n v="21"/>
    <x v="32"/>
    <s v="NO"/>
    <m/>
    <m/>
    <m/>
    <d v="2021-01-31T00:00:00"/>
    <s v="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_x000a__x000a_Evidencia: Perfil de Riesgo SARLAFT IV- (1)"/>
    <n v="1"/>
    <d v="2021-06-30T00:00:00"/>
    <n v="1"/>
    <n v="20"/>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Ausencia de parametros de validación de la información financiera por parte de los supervisores."/>
    <x v="350"/>
    <s v="Informe de calidad de información."/>
    <n v="1"/>
    <n v="7"/>
    <d v="2020-09-16T00:00:00"/>
    <d v="2021-06-30T00:00:00"/>
    <n v="17"/>
    <x v="32"/>
    <s v="NO"/>
    <m/>
    <m/>
    <m/>
    <d v="2021-05-05T00:00:00"/>
    <s v="El Grupo de Cumplimiento generó el reporte de personas con patrimonio negativo como un criterio de consistencia en el informe de calidad. _x000a__x000a_Como evidencia en el informe de calidad correspondiente al primer semestre de 2021 se relaciona el conteo en la página 30, se acompaña el archivo denominado: &quot;20210330 Evaluacion QD Primer trimestre SARLAFT&quot; _x000a__x000a__x000a_Evidencia: 20210330 Evaluacion QD Primer trimestre SARLAFT (1)"/>
    <n v="1"/>
    <d v="2021-06-30T00:00:00"/>
    <n v="1"/>
    <n v="7"/>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Deficiencias en el proceso de segmentación establecido para la Entidad frente a la detección de señales de alerta"/>
    <x v="351"/>
    <s v="Lista de asistencia y presentación."/>
    <n v="1"/>
    <n v="6"/>
    <d v="2020-09-16T00:00:00"/>
    <d v="2021-06-30T00:00:00"/>
    <n v="23"/>
    <x v="32"/>
    <s v="NO"/>
    <m/>
    <m/>
    <m/>
    <d v="2021-06-09T00:00:00"/>
    <s v="El Grupo de Cumplimiento capacitó en Análisis Financiero a los colaboradores de la entidad que realizan la verificación y análisis del formato de vinculación. _x000a__x000a_Como evidencia se remite el correo electrónico originado en el Grupo de Talento Humano en el que se reporta el listado de los colaboradores capacitados, corresponde al archivo denominado: &quot;Listado Analisis financiero&quot;_x000a__x000a_Evidencia: Listado INTRODUCCIÓN ANÁLISIS FINANCIERO 18 DE MAYO"/>
    <n v="1"/>
    <d v="2021-06-30T00:00:00"/>
    <n v="1"/>
    <n v="6"/>
  </r>
  <r>
    <n v="307"/>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correctiva"/>
    <s v="dossa"/>
    <x v="37"/>
    <s v="Ausencia de parametros de validación de la información financiera por parte de los supervisores."/>
    <x v="352"/>
    <s v="Informe de segmentación de persona natual y persona jurídica"/>
    <n v="1"/>
    <n v="7"/>
    <d v="2020-09-16T00:00:00"/>
    <d v="2021-06-30T00:00:00"/>
    <n v="21"/>
    <x v="32"/>
    <s v="NO"/>
    <m/>
    <m/>
    <m/>
    <d v="2021-06-30T00:00:00"/>
    <s v="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quot;4. Resultados...&quot; incluye persona natural y jurídica de contratación derivada y de funcionamiento_x000a__x000a_Evidencias:_x000a_* 4. Resultado PJ-DERIVADOS 2020-II (2)_x000a_* 4. Resultado PJ-FUNCIONAMIENTO 2020-II (2)_x000a_* 4. Resultado PN-DERIVADOS 2020-II (2)_x000a_* 4. Resultado PN-FUNCIONAMIENTO 2020-II (2)"/>
    <n v="1"/>
    <d v="2021-06-30T00:00:00"/>
    <n v="1"/>
    <n v="7"/>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3"/>
    <s v="Acta de aprobación del Comité Institucional de Gestión y Desempeño CIGD."/>
    <n v="1"/>
    <n v="11"/>
    <d v="2020-10-08T00:00:00"/>
    <d v="2021-08-15T00:00:00"/>
    <n v="44"/>
    <x v="9"/>
    <s v="NO"/>
    <m/>
    <m/>
    <m/>
    <m/>
    <s v="Se realiza presentación de las 33 Tablas de Retención Documental ante el Comité Institucional de Gestión y Desempeño CIGD - por lo que se adjunta acta No 42 del 30 de junio de 2021 en donde se aprueban."/>
    <n v="1"/>
    <d v="2021-07-22T10:49:00"/>
    <n v="1"/>
    <n v="11"/>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4"/>
    <s v="Tablas de retención documental de ENTerritorio"/>
    <n v="1"/>
    <n v="12"/>
    <d v="2020-10-08T00:00:00"/>
    <d v="2021-07-30T00:00:00"/>
    <n v="42"/>
    <x v="9"/>
    <s v="NO"/>
    <m/>
    <m/>
    <m/>
    <m/>
    <s v="Con el fin de que las TRD sean actualizadas y conforme a la estructura actual de la entidad, se elaboraron 33 TRD de los grupos de la entidad, por lo que se adjunta 20 por tema de peso el repositorio no permitió el cargue de los demás, por lo anterior se comparte un link de consulta para su respectiva verificación: https://fonade-my.sharepoint.com/:f:/g/personal/areaserviciosadminist_enterritorio_gov_co/EvSv07QHdFRMgc6uMyX6yfsB1OAS7Eu37BZlgLN0zmOm_Q?e=DKfYY0"/>
    <n v="1"/>
    <d v="2021-07-22T10:46:00"/>
    <n v="1"/>
    <n v="12"/>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Falta de continuidad del profesional responsable de la actualización de las TRD"/>
    <x v="355"/>
    <s v="Acta de inicio del contrato"/>
    <n v="1"/>
    <n v="11"/>
    <d v="2020-10-08T00:00:00"/>
    <d v="2021-01-15T00:00:00"/>
    <n v="14"/>
    <x v="9"/>
    <s v="NO"/>
    <m/>
    <m/>
    <m/>
    <m/>
    <s v="En el adjunto se remite Acta de inicio firmada el 15/01/2021 correspondiente a la contratación de una firma de servicios especializados para el fortalecimiento del proceso de Gestión Documental. Contrato No. 20201014 con la Empresa ENSOBRAMATIC S.A.S"/>
    <n v="1"/>
    <d v="2021-01-19T07:34:00"/>
    <n v="1"/>
    <n v="11"/>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No se implementan las acciones tendientes a la actualización de las TRD Cambios normativos de temas de archivo"/>
    <x v="356"/>
    <s v="Acto administrativo de aprobación por parte de la Gerente General."/>
    <n v="1"/>
    <n v="11"/>
    <d v="2020-10-08T00:00:00"/>
    <d v="2022-05-30T00:00:00"/>
    <n v="64"/>
    <x v="9"/>
    <s v="NO"/>
    <m/>
    <m/>
    <m/>
    <m/>
    <s v="Se emite RESOLUCIÓN No. 152 del 26 de abril 2022  Enterritorio, “Por la cual se adoptan las Tablas de Retención Documental-TRD de la Empresa Nacional Promotora del Desarrollo Territorial – ENTerritorio y se ordena la implementación.”"/>
    <n v="1"/>
    <d v="2021-06-30T00:00:00"/>
    <n v="1"/>
    <n v="11"/>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Falta de continuidad del profesional responsable de la actualización de las TRD"/>
    <x v="357"/>
    <s v="Memorando de radicación ante el AGN Archivo General de la Nación."/>
    <n v="1"/>
    <n v="11"/>
    <d v="2020-10-08T00:00:00"/>
    <d v="2021-08-30T00:00:00"/>
    <n v="46"/>
    <x v="9"/>
    <s v="NO"/>
    <m/>
    <m/>
    <m/>
    <m/>
    <s v="Se adjunta memorando de radicación para Evaluación y convalidación ante el Archivo General de la Nación - AGN las TRD diseñadas con fecha del 22 de julio y el soporte de radicado emitido por el AGN con fecha del 23 de julio."/>
    <n v="1"/>
    <d v="2021-08-18T16:21:00"/>
    <n v="1"/>
    <n v="11"/>
  </r>
  <r>
    <n v="310"/>
    <s v="Auditorias Internas ACI"/>
    <x v="29"/>
    <s v="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
    <d v="2020-10-08T00:00:00"/>
    <x v="4"/>
    <s v="Observación"/>
    <s v="Acción preventiva"/>
    <s v="dtorres2"/>
    <x v="13"/>
    <s v="Deficiencias en la planeación contractual por establecimiento de obligaciones inviables para el contratista"/>
    <x v="358"/>
    <s v="Informes de apoyo a la supervisión ajustados y aprobados para los meses de septiembre octubre noviembre 2020."/>
    <n v="3"/>
    <n v="11"/>
    <d v="2020-10-08T00:00:00"/>
    <d v="2020-12-31T00:00:00"/>
    <n v="12"/>
    <x v="9"/>
    <s v="NO"/>
    <m/>
    <m/>
    <m/>
    <m/>
    <s v="En el adjunto se remite el informe de apoyo a la supervisión ajustados y aprobado correspondiente al mes de noviembre."/>
    <n v="3"/>
    <d v="2020-12-28T11:15:00"/>
    <n v="1"/>
    <n v="11"/>
  </r>
  <r>
    <n v="311"/>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4"/>
    <s v="Observación"/>
    <s v="Acción preventiva"/>
    <s v="ariano"/>
    <x v="13"/>
    <s v="Deficiencias en la planeación contractual para establecer una forma y sistema de pago consistente con el servicio contratado."/>
    <x v="359"/>
    <s v="Memorando remitido a Talento Humano."/>
    <n v="1"/>
    <n v="11"/>
    <d v="2020-10-08T00:00:00"/>
    <d v="2020-11-15T00:00:00"/>
    <n v="5"/>
    <x v="9"/>
    <s v="NO"/>
    <m/>
    <m/>
    <m/>
    <m/>
    <s v="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
    <n v="1"/>
    <d v="2020-11-30T00:00:00"/>
    <n v="1"/>
    <n v="11"/>
  </r>
  <r>
    <n v="312"/>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8"/>
    <s v="Observación"/>
    <s v="Acción preventiva"/>
    <s v="ariano"/>
    <x v="15"/>
    <s v="Deficiencias en la planeación contractual para establecer una forma y sistema de pago consistente con el servicio contratado."/>
    <x v="360"/>
    <s v="Certificado de Asistencia"/>
    <n v="8"/>
    <n v="11"/>
    <d v="2020-10-08T00:00:00"/>
    <d v="2020-12-31T00:00:00"/>
    <n v="12"/>
    <x v="9"/>
    <s v="NO"/>
    <m/>
    <m/>
    <m/>
    <m/>
    <s v="Se adjuntan los 8 certificados y 4 adicionales respecto a la capacitación yo sensibilización en materia de elaboración de contenidos técnicos para estudios previos requeridos por el grupo de servicios administrativos."/>
    <n v="8"/>
    <d v="2020-12-28T11:13:00"/>
    <n v="1"/>
    <n v="11"/>
  </r>
  <r>
    <n v="313"/>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2"/>
    <s v="Observación"/>
    <s v="Acción preventiva"/>
    <s v="ariano"/>
    <x v="10"/>
    <s v="Deficiencias en la planeación contractual para establecer una forma y sistema de pago consistente con el servicio contratado."/>
    <x v="361"/>
    <s v="Certificado de Asistencia"/>
    <n v="8"/>
    <n v="11"/>
    <d v="2020-10-08T00:00:00"/>
    <d v="2020-12-31T00:00:00"/>
    <n v="12"/>
    <x v="9"/>
    <s v="NO"/>
    <m/>
    <m/>
    <m/>
    <m/>
    <s v="Se adjunta el consolidado de los 8 certificados mas 4 adicionales respecto a la Capacitación y/o sensibilización en materia de elaboración de contenidos técnicos para estudios previos requeridos por el grupo de servicios administrativos."/>
    <n v="8"/>
    <d v="2020-12-28T11:10:00"/>
    <n v="1"/>
    <n v="11"/>
  </r>
  <r>
    <n v="314"/>
    <s v="Auditorias Internas ACI"/>
    <x v="30"/>
    <s v="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
    <d v="2020-10-16T00:00:00"/>
    <x v="9"/>
    <s v="Observación"/>
    <s v="Acción correctiva"/>
    <s v="dossa"/>
    <x v="38"/>
    <s v="Actividad sin presupuesto o recursos asignado para el período"/>
    <x v="362"/>
    <s v="Resolución actualizada y publicada"/>
    <n v="1"/>
    <n v="40"/>
    <d v="2020-10-16T00:00:00"/>
    <d v="2021-06-30T00:00:00"/>
    <n v="36"/>
    <x v="33"/>
    <s v="NO"/>
    <m/>
    <m/>
    <m/>
    <m/>
    <s v="Resolución No. 24 del 3 de febrero de 2021 - Resolución de modificación de grupos de trabajo. Cumplimiento del 100% de la actividad."/>
    <n v="1"/>
    <d v="2021-04-09T10:06:00"/>
    <n v="1"/>
    <n v="40"/>
  </r>
  <r>
    <n v="315"/>
    <s v="Auditorias Internas ACI"/>
    <x v="30"/>
    <s v="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
    <d v="2020-10-16T00:00:00"/>
    <x v="9"/>
    <s v="Observación"/>
    <s v="Acción correctiva"/>
    <s v="dossa"/>
    <x v="38"/>
    <s v="Actividades sin presupuesto asignado para el período"/>
    <x v="363"/>
    <s v="Caracterización CMI500 Gestión Comercial actualizada y publicada"/>
    <n v="1"/>
    <n v="30"/>
    <d v="2020-10-16T00:00:00"/>
    <d v="2020-10-21T00:00:00"/>
    <n v="0"/>
    <x v="33"/>
    <s v="NO"/>
    <m/>
    <m/>
    <m/>
    <m/>
    <s v="Se actualizó la caracterización CMI500 del proceso de Gestión Comercial con las actividades pertinentes y correspondientes al proceso. La cual fue publicada en el catálogo documental el 21 de octubre de 2020."/>
    <n v="1"/>
    <d v="2020-11-30T00:00:00"/>
    <n v="1"/>
    <n v="30"/>
  </r>
  <r>
    <n v="316"/>
    <s v="Auditorias Internas ACI"/>
    <x v="30"/>
    <s v="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
    <d v="2020-10-16T00:00:00"/>
    <x v="9"/>
    <s v="Observación"/>
    <s v="Acción correctiva"/>
    <s v="csanchez2"/>
    <x v="38"/>
    <s v="Actividad sin presupuesto asignado para el período"/>
    <x v="364"/>
    <s v="Matriz de riesgos actualizada y formalizada"/>
    <n v="1"/>
    <n v="30"/>
    <d v="2020-10-16T00:00:00"/>
    <d v="2021-04-30T00:00:00"/>
    <n v="28"/>
    <x v="33"/>
    <s v="NO"/>
    <m/>
    <m/>
    <m/>
    <m/>
    <s v="Se carga los documentos relacionados con la actualización del perfil de riesgos de Gestión Comercia. Cumplimiento del 100% de la actividad: 1. Riesgos 2. Riesgos y controles 3. Controles 4. Riesgo absoluto 5. Riesgo residual"/>
    <n v="1"/>
    <d v="2021-04-09T10:21:00"/>
    <n v="1"/>
    <n v="30"/>
  </r>
  <r>
    <n v="317"/>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correctiva"/>
    <s v="cgonzal1"/>
    <x v="17"/>
    <s v="Cambio de grupo de trabajo y supervisión del contrato."/>
    <x v="365"/>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_x000a_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
    <n v="6"/>
    <d v="2021-04-30T00:00:00"/>
    <n v="1"/>
    <n v="13"/>
  </r>
  <r>
    <n v="318"/>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preventiva"/>
    <s v="cgonzal1"/>
    <x v="17"/>
    <s v="Cambio de grupo de trabajo y supervisión del contrato."/>
    <x v="366"/>
    <s v="Cuadro de Control seguimiento contratos"/>
    <n v="1"/>
    <n v="12"/>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2"/>
  </r>
  <r>
    <n v="319"/>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correctiva"/>
    <s v="aocampo"/>
    <x v="17"/>
    <s v="Cambio de grupo de trabajo y supervisión del contrato."/>
    <x v="365"/>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_x000a_carpeta: contratación/ 2020536/legalización/ UPS acta certificación del personal (obligación 10), 2018882 Radicado QTECH 20204300346552 polizas impresoras- suramericana (obligación 14)"/>
    <n v="6"/>
    <d v="2021-04-30T00:00:00"/>
    <n v="1"/>
    <n v="13"/>
  </r>
  <r>
    <n v="320"/>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preventiva"/>
    <s v="aocampo"/>
    <x v="17"/>
    <s v="Cambio de grupo de trabajo y supervisión del contrato."/>
    <x v="366"/>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r>
  <r>
    <n v="321"/>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preventiva"/>
    <s v="cgonzal1"/>
    <x v="17"/>
    <s v="Falta de detalle en la descripción de los perfiles y cantidades requeridos en los estudios previos"/>
    <x v="367"/>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r>
  <r>
    <n v="322"/>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correctiva"/>
    <s v="cgonzal1"/>
    <x v="17"/>
    <s v="Falta de detalle en la descripción de los perfiles y cantidades requeridos en los estudios previos"/>
    <x v="368"/>
    <s v="Formatos FGG18 Acta de aprobación de personal para la ejecución del contrato."/>
    <n v="3"/>
    <n v="12"/>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ontrato 2019868 F-GG 18 acta de aprobación del personal del 20/10/2020_x000a_Certificado personal 20/10/2020 ( obligación 22 y numeral 2.3), 2019825 F-GG 18 acta de aprobación del personal del 20/10/2020_x000a_carpeta: contratación/ 2019825/legalización/acta certificación del personal (numeral 2.3) y cto 20171239 F-GG-18  acta de aprobación personal, suscrita el 17/11/2020 (numeral 2.3)."/>
    <n v="3"/>
    <d v="2021-04-30T00:00:00"/>
    <n v="1"/>
    <n v="12"/>
  </r>
  <r>
    <n v="323"/>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5"/>
    <s v="Observación"/>
    <s v="Acción correctiva"/>
    <s v="aocampo"/>
    <x v="17"/>
    <s v="Debilidad en el seguimiento de aplicación de controles y políticas de seguridad de la información en el proceso contractual"/>
    <x v="369"/>
    <s v="memorando al Grupo de Procesos de Selección con la Clausula de Confidencialidad"/>
    <n v="1"/>
    <n v="12"/>
    <d v="2020-11-12T00:00:00"/>
    <d v="2020-12-31T00:00:00"/>
    <n v="7"/>
    <x v="15"/>
    <s v="NO"/>
    <m/>
    <m/>
    <m/>
    <m/>
    <s v="Se adjunta el memorando con radicado 20201700167753 del 27 de noviembre"/>
    <n v="1"/>
    <d v="2020-11-30T00:00:00"/>
    <n v="1"/>
    <n v="12"/>
  </r>
  <r>
    <n v="324"/>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2"/>
    <s v="Observación"/>
    <s v="Acción correctiva"/>
    <s v="aocampo"/>
    <x v="33"/>
    <s v="Falta de estandarización de la claúsula de confidencialidad en los documentos precontractuales y contractuales."/>
    <x v="370"/>
    <s v="Anexo de condiciones generales del contrato de prestación de servicios profesionales yo apoyo a la gestión"/>
    <n v="1"/>
    <n v="12"/>
    <d v="2020-11-12T00:00:00"/>
    <d v="2021-02-04T00:00:00"/>
    <n v="12"/>
    <x v="8"/>
    <s v="NO"/>
    <m/>
    <m/>
    <d v="2020-11-12T00:00:00"/>
    <d v="2021-02-04T00:00:00"/>
    <s v="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_x000a_PROFESIONALES Y/O APOYO A LA GESTIÓN, CLÁUSULA DÉCIMA SÉPTIMA. - CONFIDENCIALIDAD E INFORMACIÓN."/>
    <n v="1"/>
    <d v="2021-01-01T00:00:00"/>
    <n v="1"/>
    <n v="12"/>
  </r>
  <r>
    <n v="325"/>
    <s v="Auditorias Internas ACI"/>
    <x v="32"/>
    <s v="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
    <d v="2020-11-13T00:00:00"/>
    <x v="0"/>
    <s v="Observación"/>
    <s v="Acción correctiva"/>
    <s v="valvarez"/>
    <x v="14"/>
    <s v="Requerimientos al cliente por parte de entes externos que afectan las condiciones contractuales"/>
    <x v="371"/>
    <s v="Oficio reiteración solicitud de pago"/>
    <n v="6"/>
    <n v="20"/>
    <d v="2020-11-13T00:00:00"/>
    <d v="2021-06-30T00:00:00"/>
    <n v="32"/>
    <x v="20"/>
    <s v="NO"/>
    <m/>
    <m/>
    <m/>
    <m/>
    <s v="Se remiten las comunicaciones que se relacionan a continuación: 20212700077001 del 27 de abril de 2021 20212700084261 del 10 de mayo de 2021 20212700114501 del 08 de junio de 2021"/>
    <n v="6"/>
    <d v="2021-06-24T12:29:00"/>
    <n v="1"/>
    <n v="20"/>
  </r>
  <r>
    <n v="326"/>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dtorres2"/>
    <x v="8"/>
    <s v="Debilidades en la verificación en sitio por parte del interventor"/>
    <x v="372"/>
    <s v="Informe diagnóstico del estado actual del proyecto"/>
    <n v="1"/>
    <n v="5"/>
    <d v="2020-11-13T00:00:00"/>
    <d v="2020-12-31T00:00:00"/>
    <n v="6"/>
    <x v="7"/>
    <s v="NO"/>
    <m/>
    <m/>
    <m/>
    <m/>
    <s v="Se adjunta el informe diagnóstico del estado actual del proyecto"/>
    <n v="1"/>
    <d v="2020-11-30T00:00:00"/>
    <n v="1"/>
    <n v="5"/>
  </r>
  <r>
    <n v="327"/>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ariano"/>
    <x v="8"/>
    <s v="Debilidades en la verificación en sitio por parte del interventor"/>
    <x v="373"/>
    <s v="Informe técnico suscrito por el interventor"/>
    <n v="1"/>
    <n v="5"/>
    <d v="2020-11-13T00:00:00"/>
    <d v="2021-12-15T00:00:00"/>
    <n v="24"/>
    <x v="7"/>
    <s v="NO"/>
    <m/>
    <m/>
    <m/>
    <m/>
    <s v="Mediante oficio radicado 20212200244851 enviado vía correo electrónico al grupo auditor el 19/01/2022 se remite el informe téccnico suscrito por el asesor estructural de la interventoría quien recomienda realizar las demoliciones pertinentes para darle continuidad a los elementos estructurales."/>
    <n v="1"/>
    <d v="2022-01-19T00:00:00"/>
    <n v="1"/>
    <n v="5"/>
  </r>
  <r>
    <n v="328"/>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valvarez"/>
    <x v="8"/>
    <s v="Debilidades en la verificación en sitio por parte del interventor"/>
    <x v="374"/>
    <s v="Memorando o correo electrónico de Aprobación del informe tecnico por parte del supervisor de ENTerritorio dirigido a la interventoría"/>
    <n v="1"/>
    <n v="40"/>
    <d v="2020-11-13T00:00:00"/>
    <d v="2021-12-15T00:00:00"/>
    <n v="24"/>
    <x v="7"/>
    <s v="NO"/>
    <m/>
    <m/>
    <m/>
    <m/>
    <s v="Mediante oficio radicado 20212200244851 enviado vía correo electrónico al grupo auditor el 19/01/2022 la supervisión emite aval a la ejecución del procedimiento técnico a la interventoría para atender las deficiencias técnicas documentadas en la observación"/>
    <n v="1"/>
    <d v="2022-01-19T00:00:00"/>
    <n v="1"/>
    <n v="40"/>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bilidad en los mecanismos de control adoptados y aplicados"/>
    <x v="375"/>
    <s v="Memorando de designación"/>
    <n v="3"/>
    <n v="15"/>
    <d v="2020-11-13T00:00:00"/>
    <d v="2021-02-28T00:00:00"/>
    <n v="15"/>
    <x v="20"/>
    <s v="NO"/>
    <m/>
    <m/>
    <m/>
    <m/>
    <s v="Se presentan los memorandos con radicados Nos.20212700020241,20212700020281 y 20212700020261 del 4 de febrero de 2021 donde se realizan las designaciones de Doris Leon, Alba Calderon y Zoranyi Sierra como Gerentes de convenios."/>
    <n v="3"/>
    <d v="2021-02-28T17:21:00"/>
    <n v="1"/>
    <n v="15"/>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sconocimiento de normas y manuales internos de la entidad"/>
    <x v="376"/>
    <s v="Memorando de designación"/>
    <n v="1"/>
    <n v="15"/>
    <d v="2020-11-13T00:00:00"/>
    <d v="2020-11-30T00:00:00"/>
    <n v="2"/>
    <x v="20"/>
    <s v="NO"/>
    <m/>
    <m/>
    <m/>
    <m/>
    <s v="Memorando de designacion No 20202700214611"/>
    <n v="1"/>
    <d v="2020-11-30T00:00:00"/>
    <n v="1"/>
    <n v="15"/>
  </r>
  <r>
    <n v="330"/>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correctiva"/>
    <s v="dossa"/>
    <x v="28"/>
    <s v="Falta de trazabilidad y seguimiento a las solicitudes realizadas a la Agencia Nacional de Defensa Jurídica del Estado"/>
    <x v="377"/>
    <s v="Oficio enviado a la ANDJE"/>
    <n v="1"/>
    <n v="25"/>
    <d v="2020-11-20T00:00:00"/>
    <d v="2020-12-09T00:00:00"/>
    <n v="2"/>
    <x v="23"/>
    <s v="NO"/>
    <m/>
    <m/>
    <m/>
    <m/>
    <s v="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
    <n v="1"/>
    <d v="2020-11-30T00:00:00"/>
    <n v="1"/>
    <n v="25"/>
  </r>
  <r>
    <n v="331"/>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preventiva"/>
    <s v="dossa"/>
    <x v="28"/>
    <s v="Falta de trazabilidad y seguimiento a las solicitudes realizadas a la Agencia Nacional de Defensa Jurídica del Estado"/>
    <x v="378"/>
    <s v="Reporte de Ekogui generado por el aplicativo sin duplicidad"/>
    <n v="1"/>
    <n v="25"/>
    <d v="2020-11-20T00:00:00"/>
    <d v="2021-06-30T00:00:00"/>
    <n v="31"/>
    <x v="23"/>
    <s v="NO"/>
    <m/>
    <m/>
    <m/>
    <m/>
    <s v="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
    <n v="1"/>
    <d v="2021-05-21T08:36:00"/>
    <n v="1"/>
    <n v="25"/>
  </r>
  <r>
    <n v="332"/>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correctiva"/>
    <s v="csanchez2"/>
    <x v="28"/>
    <s v="Falta de validación e inoportunidad en el reporte del grupo de Defensa Judicial al grupo de Contabilidad"/>
    <x v="379"/>
    <s v="Memorando informando ajuste en provisión"/>
    <n v="1"/>
    <n v="25"/>
    <d v="2020-11-20T00:00:00"/>
    <d v="2020-12-08T00:00:00"/>
    <n v="2"/>
    <x v="23"/>
    <s v="NO"/>
    <m/>
    <m/>
    <m/>
    <m/>
    <s v="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
    <n v="1"/>
    <d v="2020-11-30T00:00:00"/>
    <n v="1"/>
    <n v="25"/>
  </r>
  <r>
    <n v="333"/>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preventiva"/>
    <s v="csanchez2"/>
    <x v="28"/>
    <s v="Falta de validación e inoportunidad en el reporte del grupo de Defensa Judicial al grupo de Contabilidad"/>
    <x v="380"/>
    <s v="Actualizar la matriz de riesgo con el control incorporado en dicha matriz"/>
    <n v="1"/>
    <n v="25"/>
    <d v="2020-11-20T00:00:00"/>
    <d v="2021-03-31T00:00:00"/>
    <n v="18"/>
    <x v="23"/>
    <s v="NO"/>
    <m/>
    <m/>
    <m/>
    <m/>
    <s v="_x000a_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
    <n v="1"/>
    <d v="2021-03-31T00:00:00"/>
    <n v="1"/>
    <n v="25"/>
  </r>
  <r>
    <n v="390"/>
    <s v="Auditorias Internas ACI"/>
    <x v="34"/>
    <s v="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
    <d v="2021-02-19T17:02:00"/>
    <x v="9"/>
    <s v="Observación"/>
    <s v="Acción preventiva"/>
    <s v="aocampo"/>
    <x v="39"/>
    <s v="Que no haya casos para citar según periodicidad y presentar en Comité"/>
    <x v="381"/>
    <n v="1"/>
    <n v="1"/>
    <n v="14"/>
    <d v="2021-01-31T00:00:00"/>
    <d v="2021-04-30T00:00:00"/>
    <n v="12"/>
    <x v="33"/>
    <m/>
    <m/>
    <m/>
    <m/>
    <m/>
    <s v="En cumplimiento se carga la Circular 11 del 24 de diciembre de 2020, y socializada por medio de correo electrónico a todos los funcionarios y colaboradores el 29 de diciembre de 2020."/>
    <n v="1"/>
    <d v="2021-04-09T10:35:00"/>
    <n v="1"/>
    <n v="14"/>
  </r>
  <r>
    <n v="391"/>
    <s v="Auditorias Internas ACI"/>
    <x v="34"/>
    <s v="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
    <d v="2021-02-19T17:10:00"/>
    <x v="7"/>
    <s v="Observación"/>
    <s v="Acción preventiva"/>
    <s v="valvarez"/>
    <x v="40"/>
    <s v="* Imposibilidad de cumplir con el quórum para las sesiones agendadas. * Dificultad para coordinar la agenda de los miembros del comité en las fechas preestablecidas. * Dificultad para sesionar en los meses de enero y diciembre dado el cambio de vigencia"/>
    <x v="382"/>
    <s v="Memorando"/>
    <n v="1"/>
    <n v="14"/>
    <d v="2020-12-21T00:00:00"/>
    <d v="2021-04-15T00:00:00"/>
    <n v="16"/>
    <x v="23"/>
    <m/>
    <m/>
    <m/>
    <m/>
    <m/>
    <s v="Memorando No. 20211100000983 de fecha 4 de enero de 2021, donde se informa a los miembros del Comité de Conciliación Fechas previstas para celebrar los Comités de Conciliación en el año 2021."/>
    <n v="1"/>
    <d v="2021-04-06T13:11:00"/>
    <n v="1"/>
    <n v="14"/>
  </r>
  <r>
    <n v="392"/>
    <s v="Auditorias Internas ACI"/>
    <x v="34"/>
    <s v="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
    <d v="2021-02-19T17:14:00"/>
    <x v="8"/>
    <s v="Observación"/>
    <s v="Acción correctiva"/>
    <s v="dtorres2"/>
    <x v="15"/>
    <s v="* Falta de seguimiento a los compromisos acordados en las sesiones del comité. * Desconocimiento de la normatividad vigente en materia de SGSST"/>
    <x v="383"/>
    <s v="6 actas"/>
    <n v="6"/>
    <n v="14"/>
    <d v="2020-12-21T00:00:00"/>
    <d v="2021-06-30T00:00:00"/>
    <n v="27"/>
    <x v="13"/>
    <s v="NO"/>
    <s v="Durante el primer trimestre del año 2021, se elaboraron 2 actas de 6 que se acordaron. Acta No. 21 en la cual se establecieron los compromisos a ejecutar Acta No. 22 en la cual se estipulan las fechas de inicio de actividades"/>
    <s v="dgonzal2"/>
    <d v="2021-01-18T00:00:00"/>
    <d v="2021-06-30T00:00:00"/>
    <s v="_x000a__x000a_Se reportan las actas donde se evidencia el  seguimiento a los compromisos establecidos."/>
    <n v="6"/>
    <d v="2021-04-27T15:48:00"/>
    <n v="1"/>
    <n v="14"/>
  </r>
  <r>
    <n v="393"/>
    <s v="Auditorias Internas ACI"/>
    <x v="34"/>
    <s v="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
    <d v="2021-02-19T17:16:00"/>
    <x v="7"/>
    <s v="Observación"/>
    <s v="Acción preventiva"/>
    <s v="valvarez"/>
    <x v="40"/>
    <s v="Falta de seguimiento y control por parte del Secretario Técnico a los compromisos establecidos durante las sesiones del Comité."/>
    <x v="383"/>
    <s v="Actas de Comité"/>
    <n v="6"/>
    <n v="14"/>
    <d v="2020-12-21T00:00:00"/>
    <d v="2021-11-30T00:00:00"/>
    <n v="49"/>
    <x v="23"/>
    <m/>
    <m/>
    <m/>
    <m/>
    <m/>
    <s v="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
    <n v="6"/>
    <d v="2021-11-30T00:00:00"/>
    <n v="1"/>
    <n v="14"/>
  </r>
  <r>
    <n v="394"/>
    <s v="Auditorias Internas ACI"/>
    <x v="34"/>
    <s v="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
    <d v="2021-02-19T17:19:00"/>
    <x v="7"/>
    <s v="Observación"/>
    <s v="Acción preventiva"/>
    <s v="valvarez"/>
    <x v="40"/>
    <s v="* Desconocimiento de la normatividad vigente que reglamenta el Comité * Urgencia en el estudio, evaluación y/o decisión de temas competencia del Comité * Retraso en el agendamiento de temas para estudio del Comité"/>
    <x v="382"/>
    <s v="Memorando"/>
    <n v="1"/>
    <n v="15"/>
    <d v="2020-12-21T00:00:00"/>
    <d v="2021-04-15T00:00:00"/>
    <n v="16"/>
    <x v="23"/>
    <m/>
    <m/>
    <m/>
    <m/>
    <m/>
    <s v="Memorando No. 20211100000983 de fecha 4 de enero de 2021, donde se informa a los miembros del Comité de Conciliación Fechas previstas para celebrar los Comités de Conciliación en el año 2021."/>
    <n v="1"/>
    <d v="2021-04-06T13:15:00"/>
    <n v="1"/>
    <n v="15"/>
  </r>
  <r>
    <n v="395"/>
    <s v="Auditorias Internas ACI"/>
    <x v="34"/>
    <s v="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d v="2021-02-19T17:21:00"/>
    <x v="10"/>
    <s v="Observación"/>
    <s v="Acción correctiva"/>
    <s v="cgonzal1"/>
    <x v="41"/>
    <s v="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x v="384"/>
    <s v="Acuerdo de reglamento del comité."/>
    <n v="1"/>
    <n v="15"/>
    <d v="2020-12-21T00:00:00"/>
    <d v="2021-03-31T00:00:00"/>
    <n v="14"/>
    <x v="34"/>
    <s v="NO"/>
    <m/>
    <m/>
    <m/>
    <m/>
    <s v="El día 19 de febrero 2021, se expide el acuerdo No. 297 ¿Por el cual se crea el Comité de Gerencia e Institucional de Coordinación de Control Interno de ENTerritorio, dando cumplimiento a la acción No. 395 del presente Plan de Mejoramiento."/>
    <n v="1"/>
    <d v="2021-03-30T15:50:00"/>
    <n v="1"/>
    <n v="15"/>
  </r>
  <r>
    <n v="396"/>
    <s v="Auditorias Internas ACI"/>
    <x v="34"/>
    <s v="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
    <d v="2021-02-19T17:23:00"/>
    <x v="10"/>
    <s v="Observación"/>
    <s v="Acción preventiva"/>
    <s v="csanchez2"/>
    <x v="42"/>
    <s v="Deficiente seguimiento al ejercicio funcional a cargo de los Secretarios de Comités"/>
    <x v="385"/>
    <s v="LA ACCIÓN NO HA SIDO FORMULADA EN EL GRC"/>
    <n v="1"/>
    <n v="14"/>
    <d v="2020-12-21T00:00:00"/>
    <d v="2021-06-30T00:00:00"/>
    <n v="27"/>
    <x v="35"/>
    <s v="NO"/>
    <m/>
    <m/>
    <m/>
    <m/>
    <s v="Reporta Memorando 20213100024583 del 5 de febrero de 2021 Programación Sesiones Comité vigencia 2021"/>
    <n v="1"/>
    <d v="2021-06-30T00:00:00"/>
    <n v="1"/>
    <n v="14"/>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6"/>
    <s v="sistema de costeo"/>
    <n v="100"/>
    <n v="5"/>
    <d v="2021-04-19T00:00:00"/>
    <d v="2021-12-15T00:00:00"/>
    <n v="34"/>
    <x v="10"/>
    <s v="NO"/>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00"/>
    <d v="2021-12-27T00:00:00"/>
    <n v="1"/>
    <n v="5"/>
  </r>
  <r>
    <n v="419"/>
    <s v="Auditorias Internas ACI"/>
    <x v="35"/>
    <s v="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Adquisición / implementación de controles automáticos"/>
    <x v="387"/>
    <s v="Controles"/>
    <n v="100"/>
    <n v="5"/>
    <d v="2021-04-19T00:00:00"/>
    <d v="2021-12-15T00:00:00"/>
    <n v="34"/>
    <x v="10"/>
    <s v="NO"/>
    <m/>
    <m/>
    <m/>
    <m/>
    <s v="Se efectuó análisis de Riesgos y Controles de los procesos. Entregable: Matriz análisis de controles por proceso."/>
    <n v="100"/>
    <d v="2021-12-27T00:00:00"/>
    <n v="1"/>
    <n v="5"/>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8"/>
    <s v="Controles"/>
    <n v="100"/>
    <n v="3"/>
    <d v="2021-04-19T00:00:00"/>
    <d v="2021-12-15T00:00:00"/>
    <n v="34"/>
    <x v="10"/>
    <s v="NO"/>
    <m/>
    <m/>
    <m/>
    <m/>
    <s v="Se efectuó análisis de Riesgos y Controles de los procesos. Entregable: Matriz análisis de controles por proceso."/>
    <n v="100"/>
    <d v="2021-12-27T00:00:00"/>
    <n v="1"/>
    <n v="3"/>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9"/>
    <s v="capacitación"/>
    <n v="100"/>
    <n v="3"/>
    <d v="2021-04-19T00:00:00"/>
    <d v="2021-12-15T00:00:00"/>
    <n v="34"/>
    <x v="10"/>
    <s v="NO"/>
    <m/>
    <m/>
    <m/>
    <m/>
    <s v="Se efectuó socialización en las capacitaciones a nuevo colaborador, explicando su ingreso y los reportes de Eventos Express en el link https://forms.office.com/Pages/ResponsePage.aspx?id=-D76GSAQs0qK40zvztu--alVM5yT-UhCnJ1FkoXOtExUOTNYSVZZTUE0TTVTUTVXOUZQQzZHN1FVRi4u"/>
    <n v="100"/>
    <d v="2021-12-27T00:00:00"/>
    <n v="1"/>
    <n v="3"/>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0"/>
    <s v="formulario"/>
    <n v="100"/>
    <n v="3"/>
    <d v="2021-04-16T00:00:00"/>
    <d v="2021-12-15T00:00:00"/>
    <n v="34"/>
    <x v="10"/>
    <s v="NO"/>
    <m/>
    <m/>
    <m/>
    <m/>
    <s v="Se cuenta con el link en la intranet para el Reporte de evento Express, para que todo colaborador pueda reportar los eventos https://forms.office.com/Pages/ResponsePage.aspx?id=-D76GSAQs0qK40zvztu--alVM5yT-UhCnJ1FkoXOtExUOTNYSVZZTUE0TTVTUTVXOUZQQzZHN1FVRi4u"/>
    <n v="100"/>
    <d v="2021-12-27T00:00:00"/>
    <n v="1"/>
    <n v="3"/>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1"/>
    <s v="formulario"/>
    <n v="100"/>
    <n v="5"/>
    <d v="2021-04-16T00:00:00"/>
    <d v="2021-12-15T00:00:00"/>
    <n v="34"/>
    <x v="10"/>
    <s v="NO"/>
    <m/>
    <m/>
    <m/>
    <m/>
    <s v="Se creo el formulario Express de reportes de eventos de RO en FORMS de Office 365 con los campos mínimos requeridos para el reportante (10 campos)"/>
    <n v="100"/>
    <d v="2021-12-27T00:00:00"/>
    <n v="1"/>
    <n v="5"/>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2"/>
    <s v="perfiles de riesgo"/>
    <n v="100"/>
    <n v="5"/>
    <d v="2021-04-19T00:00:00"/>
    <d v="2021-12-15T00:00:00"/>
    <n v="34"/>
    <x v="10"/>
    <s v="NO"/>
    <m/>
    <m/>
    <m/>
    <m/>
    <s v="Durante los meses de julio, agosto y septiembre, se realizó actualización de los mapas de riesgos de los convenios: 215090, 215028, 217017, 218002, 220005, 217048, 216144, 212080 y 211041. De las actualizaciones realizadas ninguno tuvo cambio de perfil y las actualizaciones que se realizaron fueron por las siguientes situaciones: Cambios en el alcance por parte del Cliente, que por el estado del convenio esta situación se reduce (216144, 215028) Se disminuyo la probabilidad de posibles demandas por incumplimiento (215090) Demoras de parte de los entes territoriales, se afectó el tiempo (211041, 212080) Inconformidad por parte de la comunidad, se aumentó su probabilidad (217048) Se disminuyó la restricción de movilidad en cuanto a la probabilidad (217017, 218002) Se aumento la probabilidad frente al riesgo relacionado con las demoras en la entrega de documentos para el licenciamiento (220005). Entregable: Correo electrónico."/>
    <n v="100"/>
    <d v="2021-12-27T00:00:00"/>
    <n v="1"/>
    <n v="5"/>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Alta dependencia de controles manuales en los procesos"/>
    <x v="388"/>
    <s v="controles"/>
    <n v="100"/>
    <n v="5"/>
    <d v="2021-04-19T00:00:00"/>
    <d v="2021-12-15T00:00:00"/>
    <n v="34"/>
    <x v="10"/>
    <m/>
    <m/>
    <m/>
    <m/>
    <m/>
    <s v="Se efectuó análisis de Riesgos y Controles de los procesos dentro de las mesas de trabajo de actualización de los perfiles de riesgos Entregable: Matriz análisis de controles por proceso."/>
    <n v="100"/>
    <d v="2021-12-10T00:00:00"/>
    <n v="1"/>
    <n v="5"/>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3"/>
    <s v="revisión y análisis"/>
    <n v="100"/>
    <n v="6"/>
    <d v="2021-04-19T00:00:00"/>
    <d v="2021-12-15T00:00:00"/>
    <n v="34"/>
    <x v="10"/>
    <m/>
    <m/>
    <m/>
    <m/>
    <m/>
    <s v="Se efectuó análisis de Riesgos y Controles de los procesos dentro de las mesas de trabajo de actualización de los perfiles de riesgos Entregable: Matriz análisis de controles por proceso."/>
    <n v="100"/>
    <d v="2021-12-10T00:00:00"/>
    <n v="1"/>
    <n v="6"/>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0"/>
    <s v="formulario"/>
    <n v="100"/>
    <n v="3"/>
    <d v="2021-04-16T00:00:00"/>
    <d v="2021-12-15T00:00:00"/>
    <n v="34"/>
    <x v="10"/>
    <m/>
    <m/>
    <m/>
    <m/>
    <m/>
    <s v="Se genero por medio de Forms de Office 365 el formulario de Reporte de evento Express, este ya cuenta con el link en la Intranet de la entidad y adicionalmente se generó una pieza de comunicación informando los pasos para reportar los eventos de riesgo operacional"/>
    <n v="100"/>
    <d v="2021-12-27T00:00:00"/>
    <n v="1"/>
    <n v="3"/>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89"/>
    <s v="capacitación"/>
    <n v="100"/>
    <n v="3"/>
    <d v="2021-04-19T00:00:00"/>
    <d v="2021-12-15T00:00:00"/>
    <n v="34"/>
    <x v="10"/>
    <m/>
    <m/>
    <m/>
    <m/>
    <m/>
    <s v="Se efectuó socialización en las capacitaciones a nuevo colaborador, explicando su ingreso y los reportes de Eventos Express en el link del formato express https://forms.office.com/Pages/ResponsePage.aspx?id=-D76GSAQs0qK40zvztu--alVM5yT-UhCnJ1FkoXOtExUOTNYSVZZTUE0TTVTUTVXOUZQQzZHN1FVRi4u"/>
    <n v="100"/>
    <d v="2021-12-09T00:00:00"/>
    <n v="1"/>
    <n v="3"/>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4"/>
    <s v="formulario"/>
    <n v="100"/>
    <n v="3"/>
    <d v="2021-04-19T00:00:00"/>
    <d v="2021-12-15T00:00:00"/>
    <n v="34"/>
    <x v="10"/>
    <m/>
    <m/>
    <m/>
    <m/>
    <m/>
    <s v="Se desarrolló formulario para el reporte de eventos express a través de la aplicación Microsft Forms."/>
    <n v="100"/>
    <d v="2021-12-27T00:00:00"/>
    <n v="1"/>
    <n v="3"/>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5"/>
    <s v="sistema de costeo"/>
    <n v="100"/>
    <n v="3"/>
    <d v="2021-04-19T00:00:00"/>
    <d v="2021-12-15T00:00:00"/>
    <n v="34"/>
    <x v="10"/>
    <m/>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00"/>
    <d v="2021-12-10T00:00:00"/>
    <n v="1"/>
    <n v="3"/>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Ausencia de un sistema de costeo para la gestión y administración del SARO"/>
    <x v="396"/>
    <s v="sistema de costeo de controles"/>
    <n v="1"/>
    <n v="3"/>
    <d v="2021-04-19T00:00:00"/>
    <d v="2021-12-15T00:00:00"/>
    <n v="34"/>
    <x v="10"/>
    <s v="NO"/>
    <m/>
    <m/>
    <m/>
    <m/>
    <s v="Se efectuaron reuniones con el proceso de Gestión Financiera, con el objetivo de analizar la implementación de un sistema de costeo para los controles. En la última sesión se definió un plan de trabajo en el cual se implementará el costeo de controles de Riesgo para los Procesos Core de ENTerritorio. Entregables: Plan de Trabajo Costeo Controles."/>
    <n v="1"/>
    <d v="2021-12-10T17:38:00"/>
    <n v="1"/>
    <n v="3"/>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Desconocimiento del sistema SARSICN, mecanismos o herramienta para reportar eventos de seguridad por parte de los lideres del proceso"/>
    <x v="397"/>
    <s v="Capaccitación"/>
    <n v="1"/>
    <n v="3"/>
    <d v="2021-04-19T00:00:00"/>
    <d v="2021-12-15T00:00:00"/>
    <n v="34"/>
    <x v="10"/>
    <s v="NO"/>
    <m/>
    <m/>
    <m/>
    <m/>
    <s v="Se desarrolló capacitación sobre gestión de incidentes de seguridad y reportes de evento para el Plan de Continuidad de Negocio dirigido a los colaboradores convocado por el Proceso de Gestión del Talento Humano para el 10 dic 2021 mediante correo masivo. Entregable: Lista de participantes de Capacitación."/>
    <n v="1"/>
    <d v="2021-12-10T17:36:00"/>
    <n v="1"/>
    <n v="3"/>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herramientas para identificar ocurrencia de riesgos y reporte en tiempo real"/>
    <x v="390"/>
    <s v="formulario"/>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00"/>
    <d v="2021-12-15T00:00:00"/>
    <n v="1"/>
    <n v="3"/>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ejecución de procesos de calibración de modelos prospectivos"/>
    <x v="398"/>
    <s v="Formulario"/>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00"/>
    <d v="2021-12-15T00:00:00"/>
    <n v="1"/>
    <n v="3"/>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csanchez2"/>
    <x v="43"/>
    <s v="Falta de ejecución de procesos de calibración de modelos prospectivos"/>
    <x v="389"/>
    <s v="capacitación"/>
    <n v="100"/>
    <n v="3"/>
    <d v="2021-04-16T00:00:00"/>
    <d v="2021-12-15T00:00:00"/>
    <n v="34"/>
    <x v="10"/>
    <s v="NO"/>
    <m/>
    <m/>
    <m/>
    <m/>
    <s v="El formulario de Reporte de evento Express se generó por medio de Forms de Office 365 , se diligencia a través del link ubicado en la Intranet de la entidad y socializado por correo electrónico mediante pieza de comunicacional informando los pasos para reportar los eventos de riesgo operacional"/>
    <n v="100"/>
    <d v="2021-12-15T00:00:00"/>
    <n v="1"/>
    <n v="3"/>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Nivel de analítica enfocado a niveles básico e intermedio"/>
    <x v="399"/>
    <s v="metodología"/>
    <n v="100"/>
    <n v="3"/>
    <d v="2021-04-19T00:00:00"/>
    <d v="2021-12-15T00:00:00"/>
    <n v="34"/>
    <x v="10"/>
    <s v="NO"/>
    <m/>
    <m/>
    <m/>
    <m/>
    <s v="Se efectuó análisis de Riesgos y Controles de los procesos dentro de las mesas de trabajo de actualización de los perfiles de riesgos Entregable: Matriz análisis de controles por proceso."/>
    <n v="100"/>
    <d v="2021-12-16T00:00:00"/>
    <n v="1"/>
    <n v="3"/>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Altos costos asociados a la Adquisición / implementación de controles automáticos"/>
    <x v="400"/>
    <s v="revisión y análisis de controles"/>
    <n v="100"/>
    <n v="3"/>
    <d v="2021-04-19T00:00:00"/>
    <d v="2021-12-15T00:00:00"/>
    <n v="34"/>
    <x v="10"/>
    <s v="NO"/>
    <m/>
    <m/>
    <m/>
    <m/>
    <s v="Se efectuó análisis de Riesgos y Controles de los procesos dentro de las mesas de trabajo de actualización de los perfiles de riesgos Entregable: Matriz análisis de controles por proceso."/>
    <n v="100"/>
    <d v="2021-12-16T00:00:00"/>
    <n v="1"/>
    <n v="3"/>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csanchez2"/>
    <x v="43"/>
    <s v="Altos costos asociados a la Adquisición / implementación de controles automáticos"/>
    <x v="401"/>
    <s v="metodología"/>
    <n v="100"/>
    <n v="3"/>
    <d v="2021-04-19T00:00:00"/>
    <d v="2021-12-15T00:00:00"/>
    <n v="34"/>
    <x v="10"/>
    <s v="NO"/>
    <m/>
    <m/>
    <m/>
    <m/>
    <s v="Se efectuó análisis de Riesgos y Controles de los procesos dentro de las mesas de trabajo de actualización de los perfiles de riesgos Entregable: Matriz análisis de controles por proceso."/>
    <n v="100"/>
    <d v="2021-12-16T00:00:00"/>
    <n v="1"/>
    <n v="3"/>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Deficiencias en el ejercicio de análisis e implementación de nuevas técnicas para la identificación y evaluación de riesgos"/>
    <x v="399"/>
    <s v="metodología"/>
    <n v="100"/>
    <n v="3"/>
    <d v="2021-04-16T00:00:00"/>
    <d v="2021-12-15T00:00:00"/>
    <n v="34"/>
    <x v="10"/>
    <s v="NO"/>
    <m/>
    <m/>
    <m/>
    <m/>
    <s v="Se efectuó análisis de Riesgos y Controles de los procesos dentro de las mesas de trabajo de actualización de los perfiles de riesgos Entregable: Matriz análisis de controles por proceso."/>
    <n v="100"/>
    <d v="2021-12-27T00:00:00"/>
    <n v="1"/>
    <n v="3"/>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2"/>
    <s v="revisión y análisis"/>
    <n v="100"/>
    <n v="3"/>
    <d v="2021-04-16T00:00:00"/>
    <d v="2021-12-15T00:00:00"/>
    <n v="34"/>
    <x v="10"/>
    <s v="NO"/>
    <m/>
    <m/>
    <m/>
    <m/>
    <s v="Se efectuó análisis de Riesgos y Controles de los procesos: Auditoría Interna, Sistema Integrado de Gestión, Comunicaciones, , Gestión Administrativa, Direccionamiento Estratégico, Gestión Comercial, en proceso Talento humano, Gestión del Riesgo, Gestión de Proveedores y Gestión Documental). La totalidad de la matriz se enviara por medio de correo electrónico, ya que el aplicativo no permite el cargue completo de esta"/>
    <n v="100"/>
    <d v="2021-12-27T00:00:00"/>
    <n v="1"/>
    <n v="3"/>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3"/>
    <s v="Metodologías"/>
    <n v="100"/>
    <n v="3"/>
    <d v="2021-04-16T00:00:00"/>
    <d v="2021-12-15T00:00:00"/>
    <n v="34"/>
    <x v="10"/>
    <s v="NO"/>
    <m/>
    <m/>
    <m/>
    <m/>
    <s v="Se desarrolló análisis sobre las posibles metodologías a implementar, encontrando que estas se estaban aplicando a la fecha. Entregable: 1. Análisis de metodologías aplicadas."/>
    <n v="100"/>
    <d v="2021-12-27T00:00:00"/>
    <n v="1"/>
    <n v="3"/>
  </r>
  <r>
    <n v="425"/>
    <s v="Auditorias Internas ACI"/>
    <x v="35"/>
    <s v="O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9T19:22:00"/>
    <x v="1"/>
    <s v="Observación"/>
    <s v="Acción detectiva"/>
    <s v="aalvarez2"/>
    <x v="43"/>
    <s v="Ausencia de un sistema de costeo para la gestión y administración del SARO"/>
    <x v="391"/>
    <s v="Nuevo Esquema de Reporte de Eventos"/>
    <n v="1"/>
    <n v="3"/>
    <d v="2021-04-19T00:00:00"/>
    <d v="2021-12-15T00:00:00"/>
    <n v="34"/>
    <x v="10"/>
    <m/>
    <m/>
    <m/>
    <m/>
    <m/>
    <s v="Se adjunta formulario con el Nuevo Esquema de Reporte de Eventos"/>
    <n v="1"/>
    <d v="2021-12-27T00:00:00"/>
    <n v="1"/>
    <n v="3"/>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4"/>
    <s v="Estudio de mercado de herramientas especializadas SARLAFT"/>
    <n v="1"/>
    <n v="3"/>
    <d v="2021-06-15T00:00:00"/>
    <d v="2021-12-31T00:00:00"/>
    <n v="28"/>
    <x v="32"/>
    <m/>
    <m/>
    <m/>
    <m/>
    <m/>
    <s v="Se efectuó la cotización ante proveedores especializados"/>
    <n v="1"/>
    <d v="2021-12-17T09:58:00"/>
    <n v="1"/>
    <n v="3"/>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Altos costos asociados a la Adquisición / implementación de controles automáticos"/>
    <x v="405"/>
    <s v="Documento soporte de la sesión realizada"/>
    <n v="1"/>
    <n v="3"/>
    <d v="2021-05-14T00:00:00"/>
    <d v="2021-11-15T00:00:00"/>
    <n v="26"/>
    <x v="32"/>
    <m/>
    <m/>
    <m/>
    <m/>
    <m/>
    <s v="Se efectuó la reunión con el Grupo de Planeación y Control Financiero identificando las acciones a seguir para adelantar el costeo"/>
    <n v="1"/>
    <d v="2021-12-17T09:37:00"/>
    <n v="1"/>
    <n v="3"/>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6"/>
    <s v="Requrimiento formal al proyecto ERP para inclusión de señales de alerta."/>
    <n v="1"/>
    <n v="3"/>
    <d v="2021-06-15T00:00:00"/>
    <d v="2021-12-31T00:00:00"/>
    <n v="28"/>
    <x v="32"/>
    <m/>
    <m/>
    <m/>
    <m/>
    <m/>
    <s v="Se radicó ante el Grupo de Tecnologías de la Información la solicitud de desarrollo de alertas automáticas para ejecutarlas con el ERP"/>
    <n v="1"/>
    <d v="2021-12-17T10:43:00"/>
    <n v="1"/>
    <n v="3"/>
  </r>
  <r>
    <n v="426"/>
    <s v="Auditorias Internas ACI"/>
    <x v="35"/>
    <s v="Observación No. 2 Para las seis dimensiones analizadas para el SARLAFT se identificaron trece indicadores que afectan significativamente la evaluación de efectividad de este sistema, así: * Cobertura del Sistema, indicadores: % de controles automáticos y semiautomáticos del SGR (21%), % cobertura promedio de controles del SGR (69%), Control de reporte de eventos de riesgo y técnicas de protección (61%), * Desempeño en la identificación y evaluación de riesgos, indicadores: Tiempo entre la identificación e incorporación del riesgo en el perfil (40%), tiempo entre la identificación y reporte del evento de riesgo - herramientas para líderes (30%), pertinencia de la metodología de identificación y evaluación de riesgos (66%) - Desempeño en el tratamiento de riesgos, indicadores: Grado de apropiación de tecnología para tratamiento de riesgos (en los procesos-líderes) (49%), nivel de uso de tecnología para tratamiento de riesgos (básicointermedioavanzado) (en los procesos-líderes) (50%), * Desempeño en la protección financiera: Mide minimiza costos de tratamiento (64%). * Soporte en la toma de decisiones y cumplimiento de metas organizacionales: Grado de integración del SAR con las operaciones de la entidad (64%). * Relevancia del Modelo cuantitativo, indicadores: Cumplimiento del propósito del modelo (45%), confiabilidad del pronóstico (60%), mapeo e identificación de alertas o cumplimiento de límites (60%). Criterio: Indicador de Efectividad del Sistema de Gestión de Riesgos SARLAFT"/>
    <d v="2021-04-19T19:25:00"/>
    <x v="1"/>
    <s v="Observación"/>
    <s v="Acción detectiva"/>
    <s v="enieves"/>
    <x v="43"/>
    <s v="Falta de efectividad del mecanismo de identificación de operaciones inusuales por parte de los procesos"/>
    <x v="407"/>
    <s v="Diagnostico del listado de controles en el cual se detalle la viabilidad de la automatización. Requerimientos y/o recomendaciones efectuadas"/>
    <n v="2"/>
    <n v="3"/>
    <d v="2021-05-14T00:00:00"/>
    <d v="2021-12-31T00:00:00"/>
    <n v="33"/>
    <x v="32"/>
    <m/>
    <m/>
    <m/>
    <m/>
    <m/>
    <s v="Se efectuó el diagnóstico del listado de controles en el cual se detalla el estudio de automatización por parte del Grupo de Cumplimiento."/>
    <n v="2"/>
    <d v="2021-12-17T10:56:00"/>
    <n v="1"/>
    <n v="3"/>
  </r>
  <r>
    <n v="470"/>
    <s v="Auditorias Internas ACI"/>
    <x v="36"/>
    <s v="Observación No. 1.   Incumplimiento de personal mínimo requerido contrato 2200603 _x000a_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_x000a_Este incumplimiento ha sido señalado por la interventoría en dos comunicaciones dirigidas al contratista con copia a la aseguradora y a la Gerencia del convenio_x000a_"/>
    <d v="2021-06-21T00:00:00"/>
    <x v="0"/>
    <s v="Observación"/>
    <s v="accion correctiva"/>
    <s v="ariano"/>
    <x v="8"/>
    <s v="* Imprecisiones en la información aportada por el cliente (referida a las áreas de los establecimientos - mayor permanencia del personal del contratista)_x000a__x000a_*Metodología no apropiada para la ejecución  de la consultoría_x000a__x000a_*Omisión del consultor a los requerimientos del interventor _x000a__x000a_* Los directores de los establecimientos no permitían el ingreso de más de 8 profesionales"/>
    <x v="408"/>
    <s v="memorando"/>
    <n v="1"/>
    <n v="8"/>
    <d v="2021-11-01T00:00:00"/>
    <d v="2022-04-30T00:00:00"/>
    <m/>
    <x v="20"/>
    <m/>
    <m/>
    <m/>
    <m/>
    <m/>
    <s v="Con sustento en la novedad suscrito para el contrato de consultoría fue modificado el alcance de la misma por lo cual se determina que ya no es procedente el trámite del presunto inucmplimiento. _x000a_Se informa por parte de los responsables que la acción será reportada con corte a abril de 2022_x000a__x000a_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en el GRC, fecha anterior 30/11/2021"/>
    <n v="1"/>
    <d v="2021-09-30T00:00:00"/>
    <n v="1"/>
    <n v="8"/>
  </r>
  <r>
    <n v="470"/>
    <s v="Auditorias Internas ACI"/>
    <x v="36"/>
    <s v="Observación No. 1.   Incumplimiento de personal mínimo requerido contrato 2200603 _x000a__x000a_En el contrato de consultoría 2200603 el  equipo auditor identifica que el contratista  ha incumplido para 19 perfiles relacionados en el personal mínimo requerido durante el  periodo junio 2020 a abril 2021 (10 de 12 meses de ejecución), con la vinculación de la cantidad, % de dedicación y meses requerido, lo que representa  un déficit de 510 hombres mes (H/M) según grupos de trabajo así: Equipo de coordinación 39  (H/M),Levantamiento ambiental, sanitario y de salubridad 132  (H/M), levantamiento arquitectónico 101,2  (H/M),levantamiento eléctrico 9,6  (H/M),levantamiento estructural y suelos 65,3 (H/M), levantamiento hidráulico y sanitario 55,2  (H/M), levantamiento jurídico, catastral y normativo 17  (H/M) ,levantamiento seguridad, redes, voz y datos 54,9  (H/M), procesamiento y análisis estadístico 35,9  (H/M). _x000a_Este incumplimiento ha sido señalado por la interventoría en dos comunicaciones dirigidas al contratista con copia a la aseguradora y a la Gerencia del convenio_x000a_"/>
    <d v="2021-06-21T00:00:00"/>
    <x v="0"/>
    <s v="Observación"/>
    <s v="accion correctiva"/>
    <s v="ariano"/>
    <x v="8"/>
    <s v="* Imprecisiones en la información aportada por el cliente (referida a las áreas de los establecimientos - mayor permanencia del personal del contratista)_x000a__x000a_*Metodología no apropiada para la ejecución  de la consultoría_x000a__x000a_*Omisión del consultor a los requerimientos del interventor _x000a__x000a_* Los directores de los establecimientos no permitían el ingreso de más de 8 profesionales"/>
    <x v="409"/>
    <s v="Memorando"/>
    <n v="3"/>
    <n v="8"/>
    <d v="2021-11-01T00:00:00"/>
    <d v="2022-04-30T00:00:00"/>
    <m/>
    <x v="20"/>
    <m/>
    <m/>
    <m/>
    <m/>
    <m/>
    <s v="Se adjunta el soprote de la actividad mediante memorando Radicado No.: 20222700016773. con corte a junio 2022_x000a__x000a_Se informa por parte de los responsables que la acción será reportada con corte a abril de 2022_x000a_Mediante correo electrónico del 11/10/2021: Teniendo en cuenta que el contrato se encuentra suspendido desde el dia 04 de junio de 2021 se solicita la refomulación en tiempo para la ejecución de la actividad hasta el 30 de marzo de 2022.  fecha anterior  15/12/2021. _x000a_Se reformuló  fecha en el GRC, fecha anterior 30/03/2022_x000a_"/>
    <n v="3"/>
    <d v="2021-09-30T00:00:00"/>
    <n v="1"/>
    <n v="8"/>
  </r>
  <r>
    <n v="474"/>
    <s v="Auditorias Internas ACI"/>
    <x v="36"/>
    <s v="Observación No. 2.  Inadecuado ejercicio de la supervisión del contrato 2200603 _x000a__x000a_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_x000a_"/>
    <d v="2021-06-21T00:00:00"/>
    <x v="0"/>
    <s v="Observación"/>
    <s v="accion correctiva"/>
    <s v="ariano"/>
    <x v="8"/>
    <s v="* Alternativas de solución concertadas entre la supervisión, interventoría y consultor fuera de los términos contractuales _x000a__x000a_* Posible desconocimiento de la  supervisión de las instancias y procedimientos internos para el trámite del incumplimiento detectado._x000a__x000a_* Elaboración de propuestas de plan de choque y planes de acción "/>
    <x v="408"/>
    <s v="memorando"/>
    <n v="1"/>
    <n v="8"/>
    <d v="2021-11-01T00:00:00"/>
    <d v="2022-04-30T00:00:00"/>
    <m/>
    <x v="20"/>
    <m/>
    <m/>
    <m/>
    <m/>
    <m/>
    <s v="Con sustento en la novedad suscrito para el contrato de consultoría fue modificado el alcance de la misma por lo cual se determina que ya no es procedente el trámite del presunto inucmplimiento. _x000a__x000a_Se informa por parte de los responsables que la acción será reportada con corte a abril de 2022_x000a__x000a_Mediante correo electrónico del 11/10/2021 : Teniendo en cuenta que el contrato se encuentra suspendido desde el dia 04 de junio de 2021 se solicita la refomulación en tiempo para la ejecución de la actividad hasta el 30 de noviembre de 2021.   Fecha anterior 31/08/2021. Se reformuló por el GRC. Fecha anterior 30/11/2021"/>
    <n v="1"/>
    <d v="2021-09-30T00:00:00"/>
    <n v="1"/>
    <n v="8"/>
  </r>
  <r>
    <n v="474"/>
    <s v="Auditorias Internas ACI"/>
    <x v="36"/>
    <s v="Observación No. 2.  Inadecuado ejercicio de la supervisión del contrato 2200603 _x000a__x000a_Con corte al 3 de mayo 2021  no existe soporte  por parte del Supervisor y/o Gerencia del convenio  del trámite ante la subgerencia de operaciones de presunto incumplimiento del consultor del contrato 2200603, con soporte en el comunicado 20204300414032 donde  el interventor evidencia  atraso del  5%  en octubre 2020 en el desarrollo de las actividades del cronograma aprobado para el consultor, y según informe semanal de interventoría No.43 del 11 al 17 de abril 2021, el atraso se ha acumulado al 65,55% a marzo de 2021._x000a_"/>
    <d v="2021-06-21T00:00:00"/>
    <x v="0"/>
    <s v="Observación"/>
    <s v="accion correctiva"/>
    <s v="ariano"/>
    <x v="8"/>
    <s v="* Alternativas de solución concertadas entre la supervisión, interventoría y consultor fuera de los términos contractuales _x000a__x000a_* Posible desconocimiento de la  supervisión de las instancias y procedimientos internos para el trámite del incumplimiento detectado._x000a__x000a_* Elaboración de propuestas de plan de choque y planes de acción "/>
    <x v="409"/>
    <s v="Memorando"/>
    <n v="3"/>
    <n v="8"/>
    <d v="2021-11-01T00:00:00"/>
    <d v="2022-04-30T00:00:00"/>
    <m/>
    <x v="20"/>
    <m/>
    <m/>
    <m/>
    <m/>
    <m/>
    <s v="Se adjunta el soprote de la actividad mediante memorando Radicado No.: 20222700016773. con corte a junio 2022_x000a__x000a_Se informa por parte de los responsables que la acción será reportada con corte a abril de 2022_x000a__x000a_Mediante correo electrónico del 11/10/2021: Teniendo en cuenta que el contrato se encuentra suspendido desde el dia 04 de junio de 2021 se solicita la refomulación en tiempo para la ejecución de la actividad hasta el 30 de marzo de 2022.  fecha anterior  15/12/2021. Se reformuló  fecha en el GRC, fecha anterior 30/03/2022"/>
    <n v="3"/>
    <d v="2021-09-30T00:00:00"/>
    <n v="1"/>
    <n v="8"/>
  </r>
  <r>
    <n v="473"/>
    <s v="Auditorias Internas ACI"/>
    <x v="36"/>
    <s v="Observación No. 3 Solicitud al cliente en contravía de los términos contractuales_x000a__x000a_Transcurrido el 92% del plazo de ejecución del contrato de consultoría No.2200603  e interventoría No.2200628, la Gerencia de convenio, Contratista e interventoría solicitan al cliente evaluar alternativas de modificación del contrato de consultoría  (adición, prórroga o reducción del alcance) y del contrato de interventoría (adición y prórroga) con soporte  en diferencias encontradas en las áreas construidas (en m²) de los establecimientos a diagnosticar, aspecto que no fue la variable base utilizada para estructurar el alcance físico y presupuestal del contrato de consultoría, ni óbice para la ejecución según lo especificado en los términos contractuales_x000a_"/>
    <d v="2021-06-21T00:00:00"/>
    <x v="0"/>
    <s v="Observación"/>
    <s v="accion correctiva"/>
    <s v="valvarez"/>
    <x v="8"/>
    <s v="_x000a_*Asociar  las áreas mencionadas de carácter informativo como meta física del proyecto_x000a__x000a_*Deficiencia en la planificación de la información del proceso contractual_x000a__x000a_*Falta de revisión de la información contenida en los documentos precontractuales por parte del oferente, de la interventoría y supervisión _x000a__x000a_*Planes de choque por parte del consultor inefectivos_x000a_"/>
    <x v="410"/>
    <s v="Suscripción de la novedad contractual"/>
    <n v="1"/>
    <n v="9"/>
    <m/>
    <d v="2021-10-31T00:00:00"/>
    <m/>
    <x v="20"/>
    <m/>
    <m/>
    <m/>
    <m/>
    <m/>
    <s v="se solicita la reformulación de la actividad en plazo para el dia 31 de octubre de 2021.  fecha anterior  31/08/2021_x000a__x000a_Se adjunta Otrosí reinicio, modificación No. 1 y Prorroga No. 1 del contrato 2200603 suscrita el 26 de octubre de 2021. Se aclara que la actividad tenia vencimiento a 31 de octubre de 2021 según matriz de excel."/>
    <n v="1"/>
    <d v="2021-11-26T16:55:00"/>
    <n v="1"/>
    <n v="9"/>
  </r>
  <r>
    <n v="476"/>
    <s v="Auditorias Internas ACI"/>
    <x v="36"/>
    <s v="Observación No.4   Factor multiplicador del contrato 2200603 sin soporte de ejecución y verificación _x000a__x000a_Para el personal vinculado por el consultor  durante los 10 meses de  ejecución del contrato 2200603  no hay soporte del gasto de todos los componentes del costo tenidos en cuenta para determinar el factor multiplicador (salario básico, prestaciones sociales, costos indirectos y honorarios), ni de la verificación realizada por la interventoría (2200628) de esta obligación del consultor, lo que hubiera implicado para este periodo  realizar una disminución en el porcentaje correspondiente a las variables no aplicadas del factor multiplicador._x000a_"/>
    <d v="2021-06-21T00:00:00"/>
    <x v="0"/>
    <s v="Observación"/>
    <s v="accion preventiva"/>
    <s v="valvarez"/>
    <x v="8"/>
    <s v="*Generar ahorros en la contratación por parte del consultor_x000a__x000a_*Interpretación parcializada o sesgada de los términos del contrato objeto de interventoría_x000a__x000a__x000a__x000a__x000a_"/>
    <x v="411"/>
    <s v="Informe"/>
    <n v="1"/>
    <n v="9"/>
    <d v="2021-11-01T00:00:00"/>
    <d v="2022-03-31T00:00:00"/>
    <m/>
    <x v="20"/>
    <m/>
    <m/>
    <m/>
    <m/>
    <m/>
    <s v="Se remite trazabilidad e informe remitido por la interventoría CONSORCIO SIGMA 2020 donde se realiza el control de los costos verificados asociados al factor multiplicador._x000a__x000a_ se solicita reformulación en plazo hasta el 31 de octubre de 2021.  fecha anterior 30/09/2021._x000a_Respuesta a avance reportado en el GRC 2/12/2021_x000a_Se devuelve para reformulación en plazo_x000a_Teniendo en cuenta lo descrito en el oficio con radicado 20214300459262 del 30 de noviembre de 2021 en el quela interventoría propone que: &quot; a partir de la fecha se hará entrega mensual de los soportes facilitados por la consultoría junto con la relación de costos verificado por la Interventoría, con el fin de ir recopilando la  información y documentación necesaria para que al final del proyecto, el costo total del factor multiplicador (FM), sea demostrado por parte del consultor teniendo en cuenta cada uno de sus componentes y los valores ofertados&quot; por lo cual, la acción debe reformularse en plazo como mínimo en tres meses, para poder verificar su cumplimiento en un periodo de tres meses (3 informes de interventoría donde se evidencie el control y seguimiento del factor multiplicador del contrato de consultoría)._x000a_Reformulado en plazo en el Grc, fecha anterior 31/10/2021"/>
    <n v="1"/>
    <d v="2022-03-30T00:00:00"/>
    <n v="1"/>
    <n v="9"/>
  </r>
  <r>
    <n v="475"/>
    <s v="Auditorias Internas ACI"/>
    <x v="36"/>
    <s v="Observación No. 5 Cierre y pago de etapa 1 del contrato 2181135  sin el lleno de los requisitos_x000a__x000a_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_x000a_"/>
    <d v="2021-06-21T00:00:00"/>
    <x v="0"/>
    <s v="Observación"/>
    <s v="accion correctiva"/>
    <s v="valvarez"/>
    <x v="8"/>
    <s v="*Demoras internas en el trámite de los  56 ítems no previstos identificados por el contratista en la etapa1_x000a_ _x000a_*Posible desactualización del valor de los insumos para fijar los precios de las actividades de los proyectos._x000a__x000a_* Cambio de Interventoría durante la ejecución de obra"/>
    <x v="412"/>
    <s v="Memorando_x000a__x000a__x000a_"/>
    <n v="1"/>
    <n v="8"/>
    <m/>
    <d v="2021-10-31T00:00:00"/>
    <m/>
    <x v="20"/>
    <m/>
    <m/>
    <m/>
    <m/>
    <m/>
    <s v="Se adjunta acta de reunión interna donde se analizo la situación presentada en el contrato 2181135 y se concluyo no proceder con el incumplimiento. Se aclara que la actividad tenia fecha de vencimiento a 31 de octubre de 2021 según matriz de excel."/>
    <n v="1"/>
    <d v="2021-11-26T17:02:00"/>
    <n v="1"/>
    <n v="8"/>
  </r>
  <r>
    <n v="475"/>
    <s v="Auditorias Internas ACI"/>
    <x v="36"/>
    <s v="Observación No. 5 Cierre y pago de etapa 1 del contrato 2181135  sin el lleno de los requisitos_x000a__x000a_Para el contrato de obra No.2181135  el 17 de abril de 2019  la interventoría (contrato 2200110) y supervisión avalaron  los productos de la etapa 1 verificación y complementación técnica para el desembolso y cierre de esta etapa,  sin que  hayan sido entregados el balance  presupuestal  y presupuesto definitivo que son parte integral del informe final, con corte a abril 2021 _x000a__x000a_"/>
    <d v="2021-06-21T00:00:00"/>
    <x v="0"/>
    <s v="Observación"/>
    <s v="accion correctiva"/>
    <s v="valvarez"/>
    <x v="8"/>
    <s v="*Demoras internas en el trámite de los  56 ítems no previstos identificados por el contratista en la etapa1_x000a_ _x000a_*Posible desactualización del valor de los insumos para fijar los precios de las actividades de los proyectos._x000a__x000a_* Cambio de Interventoría durante la ejecución de obra"/>
    <x v="413"/>
    <s v="F-GG-33"/>
    <n v="1"/>
    <n v="9"/>
    <m/>
    <d v="2021-09-30T00:00:00"/>
    <m/>
    <x v="20"/>
    <m/>
    <m/>
    <m/>
    <m/>
    <m/>
    <s v="Se adjunta acta de mayores y menores cantidades e items no previstos, oficio con radicado No. 20204300155252  14 de mayo de 2020 y desembolso acta No. 1"/>
    <n v="1"/>
    <d v="2021-09-30T00:00:00"/>
    <n v="1"/>
    <n v="9"/>
  </r>
  <r>
    <n v="472"/>
    <s v="Auditorias Internas ACI"/>
    <x v="36"/>
    <s v="Observación No. 6 Títulos de propiedad de lotes no verificados para un contrato_x000a__x000a_El contrato de Interventoría N°2180866 que supervisa el contrato de obra N° 2191679 no revisó, verificó y/o estudió los títulos de propiedad de dos lotes en los que se desarrolla el proyecto que no pertenecen a la USPEC y sobre estos se diseñó y proyectó obras de contención. Como entregable de la etapa 1 de verificación en octubre de 2019 se recibieron los diseños y estudios técnicos para el respectivo muro, no obstante, en visita a la obra realizada por el auditor el 19 de mayo de 2021 se verifica que ni el contratista ni la USPEC han realizado la gestión de los permisos requeridos ante el propietario privado del lote._x000a__x000a_"/>
    <d v="2021-06-21T00:00:00"/>
    <x v="0"/>
    <s v="Observación"/>
    <s v="accion correctiva"/>
    <s v="cgonzal1"/>
    <x v="8"/>
    <s v="*Falta de revisión de los documentos de los predios por parte del contratista e interventor_x000a__x000a_* El cliente no entregó de licencias y permisos al inicio."/>
    <x v="414"/>
    <s v="Acta de socialización"/>
    <n v="1"/>
    <n v="9"/>
    <m/>
    <d v="2021-08-31T00:00:00"/>
    <m/>
    <x v="20"/>
    <m/>
    <m/>
    <m/>
    <m/>
    <m/>
    <s v="Se adjunta acta F-FF-04 de vecindad del 09/06/2021 suscrita por el interventor, contratista de obra y el propietario del lote privado, donde se observa el plano de intervención de la obra y registro fotográfico y se visualiza el lindero del predio del lote privado el cual no será afectado por la obra."/>
    <n v="1"/>
    <d v="2021-09-30T00:00:00"/>
    <n v="1"/>
    <n v="9"/>
  </r>
  <r>
    <n v="471"/>
    <s v="Auditorias Internas ACI"/>
    <x v="36"/>
    <s v="Observación No.7  Cuatro Ítems no previstos aprobados con inconsistencias _x000a__x000a_De los 38 ítems no previstos validados y aprobados por la interventoría (contrato N° 2180866) para contrato de obra N°2191679, los siguientes  tres presentan inconsistencias en su descripción y alcance que afectan el control y validación posterior para su ejecución y pago:  047 ($453,249,198) , 051 ($655,452,000) y 060 ($43,176,681), que comprometen para su ejecución $1.470.487.300 AIU e IVA sobre la U- utilidad Incluido, y uno (INP 008) presenta duplicidad en su aprobación, así:_x000a_NP.047, NP.060 y NP.051: La descripción del ítem no define el alcance de la actividad y no desglosa los materiales necesarios_x000a_NP.008: Aprobación del precio del NP por $73.500 en el memorando N°20205100093483 del 3 de julio de 2020 y en el acta de reunión interna N°1 del 21 de septiembre de 2020 sin radicado se aprueba el mismo ítem no previsto por $87,414, en la cual también el área de planeación contractual confirma los valores de los ítems NO previstos al 100% para el contrato de Bucaramanga establecidos en el memorando mencionado. En el acta de recibo parcial No.4 (1 al 30 abril 2021) registra $87.414_x000a_NP.047: Incluye  variables que no corresponden con el desarrollo de actividad _x000a__x000a_"/>
    <d v="2021-06-21T00:00:00"/>
    <x v="0"/>
    <s v="Observación"/>
    <s v="accion correctiva"/>
    <s v="cgonzal1"/>
    <x v="8"/>
    <s v="_x000a_*Falta de Revisión detallada de la  aprobación de INP por parte del interventor y grupo responsable de ENTerritorio_x000a__x000a_*Posible colusión entre contratista e interventor "/>
    <x v="415"/>
    <s v="ACTA DE REUNION SUSCRITA POR LAS TRES PARTES"/>
    <n v="1"/>
    <n v="8"/>
    <m/>
    <d v="2021-10-31T00:00:00"/>
    <m/>
    <x v="36"/>
    <m/>
    <m/>
    <m/>
    <m/>
    <m/>
    <s v="_x000a_Se adjunta acta suscrita el 2021-09-29, donde se detallan los NP060 y NP047 y se adjunta soporte con el cual se obtuvo la aprobación del ítem NP051. Se aclara que según matriz en excel la actividad tenia vencimiento a 15 de noviembre de 2021."/>
    <n v="1"/>
    <d v="2021-11-26T16:34:00"/>
    <n v="1"/>
    <n v="8"/>
  </r>
  <r>
    <n v="456"/>
    <s v="Auditorias Internas ACI"/>
    <x v="36"/>
    <s v="Observación No.8 Incumplimiento obligación de interventoría para dos contratos _x000a__x000a_Durante las visitas  de auditoría a obras en ejecución de establecimientos penitenciarios y carcelarios , las interventorías no disponían en medio físico o magnético en el sitio de obra  los siguientes documentos solicitados._x000a_Bellavista- interventoría N° 2190875: visita del 20 de mayo 2021_x000a_* formatos de evaluación de proveedores - F-GG-17  _x000a_* verificación de títulos de predios, _x000a_JP BUCARAMANGA - interventoría N°2180866 : visita del 19  de mayo 2021_x000a_* planos actualizados_x000a_* ítems no previstos y programación de obra vigente_x000a__x000a_"/>
    <d v="2021-06-21T00:00:00"/>
    <x v="0"/>
    <s v="Observación"/>
    <s v="accion correctiva"/>
    <s v="cgonzal1"/>
    <x v="8"/>
    <s v="*El interventor se apoya en el sitio de obra en los documentos de trabajo del contratista_x000a__x000a_*Debilidades en el seguimiento por parte del supervisor y la gerencia del convenio _x000a_"/>
    <x v="416"/>
    <s v="oficio"/>
    <n v="1"/>
    <n v="8"/>
    <m/>
    <d v="2021-08-31T00:00:00"/>
    <m/>
    <x v="36"/>
    <m/>
    <m/>
    <m/>
    <m/>
    <m/>
    <s v="Se remiten los siguientes oficios:_x000a__x000a_2190875 20212700143631: 26/07/2021 enviado a la interventoria de  BELLAVISTA –MEDELLÍN (PABELLÓN 2)._x000a_2180866: 20212700146891:30/07/2021 enviado a la interventoria CONSORCIO BYD 2017"/>
    <n v="1"/>
    <d v="2021-07-30T00:00:00"/>
    <n v="1"/>
    <n v="8"/>
  </r>
  <r>
    <n v="456"/>
    <s v="Auditorias Internas ACI"/>
    <x v="36"/>
    <s v="Observación No.8 Incumplimiento obligación de interventoría para dos contratos _x000a__x000a_Durante las visitas  de auditoría a obras en ejecución de establecimientos penitenciarios y carcelarios , las interventorías no disponían en medio físico o magnético en el sitio de obra  los siguientes documentos solicitados._x000a_Bellavista- interventoría N° 2190875: visita del 20 de mayo 2021_x000a_* formatos de evaluación de proveedores - F-GG-17  _x000a_* verificación de títulos de predios, _x000a_JP BUCARAMANGA - interventoría N°2180866 : visita del 19  de mayo 2021_x000a_* planos actualizados_x000a_* ítems no previstos y programación de obra vigente_x000a_"/>
    <d v="2021-06-21T00:00:00"/>
    <x v="0"/>
    <s v="Observación"/>
    <s v="accion correctiva"/>
    <s v="cgonzal1"/>
    <x v="8"/>
    <s v="*El interventor se apoya en el sitio de obra en los documentos de trabajo del contratista_x000a__x000a_*Debilidades en el seguimiento por parte del supervisor y la gerencia del convenio _x000a_"/>
    <x v="417"/>
    <s v="Informe semanal con anexo"/>
    <n v="3"/>
    <n v="8"/>
    <m/>
    <d v="2021-10-31T00:00:00"/>
    <m/>
    <x v="36"/>
    <m/>
    <m/>
    <m/>
    <m/>
    <m/>
    <s v="Se adjuntan los informes semanales y anexos fotográficos de los siguientes periodos: semana de 3 al 10 de octubre de 2021 semana del 11 al 17 de octubre de 2021 semana del 18 al 24 de octubre de 2021 Se aclara que según matriz de excel la actividad tenia vencimiento a 31 de octubre de 2021 como se evidencia en los soportes."/>
    <n v="3"/>
    <d v="2021-11-26T16:44:00"/>
    <n v="1"/>
    <n v="8"/>
  </r>
  <r>
    <n v="463"/>
    <s v="Auditorias Internas ACI"/>
    <x v="37"/>
    <s v="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
    <d v="2021-09-24T11:49:00"/>
    <x v="0"/>
    <s v="Observación"/>
    <s v="Acción detectiva"/>
    <s v="dtorres2"/>
    <x v="44"/>
    <s v="Falta de control y seguimiento por parte de la interventoría y supervisión a los requisitos del proyecto"/>
    <x v="418"/>
    <s v="oficio al contratista de interventoria"/>
    <n v="2"/>
    <n v="12.5"/>
    <d v="2021-10-01T00:00:00"/>
    <d v="2021-12-15T00:00:00"/>
    <n v="10"/>
    <x v="7"/>
    <m/>
    <m/>
    <m/>
    <m/>
    <m/>
    <s v="Se cargan los oficios remitidos a los contratistas de interventoria recordando que los formatos del programa de intradomiciliarias solo podran ser suscritos por el propietario o poseedor de la vivienda."/>
    <n v="2"/>
    <d v="2021-10-22T11:05:00"/>
    <n v="1"/>
    <n v="12.5"/>
  </r>
  <r>
    <n v="463"/>
    <s v="Auditorias Internas ACI"/>
    <x v="37"/>
    <s v="Para el contrato 2200811-Maria la baja en 9 viviendas el documento aportado como soporte que acredita la condición de propietario, poseedor o tenedor corresponde a una persona diferente a la registrada y que firma como propietariobeneficiario en los formatos PCI que hacen parte integral de la información de la vivienda."/>
    <d v="2021-09-24T11:49:00"/>
    <x v="0"/>
    <s v="Observación"/>
    <s v="Acción detectiva"/>
    <s v="dtorres2"/>
    <x v="44"/>
    <s v="Falta de control y seguimiento por parte de la interventoría y supervisión a los requisitos del proyecto"/>
    <x v="419"/>
    <s v="Oficio al ministerio"/>
    <n v="1"/>
    <n v="12.5"/>
    <d v="2021-10-01T00:00:00"/>
    <d v="2021-10-08T00:00:00"/>
    <n v="1"/>
    <x v="7"/>
    <m/>
    <m/>
    <m/>
    <m/>
    <m/>
    <s v="Se adjunta soporte de envio de oficio al cliente solicitando linemaientos y/o pronunciamiento frente a la viabilidad de suscripcion de los formatos pci por parte del conyuge y hasta segundo grado de consanguinidad."/>
    <n v="1"/>
    <d v="2021-10-22T11:13:00"/>
    <n v="1"/>
    <n v="12.5"/>
  </r>
  <r>
    <n v="464"/>
    <s v="Auditorias Internas ACI"/>
    <x v="37"/>
    <s v="Para 3 proyectos se generaron 88 PQR, de las cuales 4 presentan incumplimiento en el plazo de respuesta entre 5 y 26 días hábiles: Maria la baja 1 y Atrato 3, y para Astrea una con el codigo C104 no registra fecha de cierre"/>
    <d v="2021-09-24T11:51:00"/>
    <x v="0"/>
    <s v="Observación"/>
    <s v="Acción detectiva"/>
    <s v="dtorres2"/>
    <x v="44"/>
    <s v="_x000a__x000a_Alto volumen de solicitudes en el marco de los proyectos_x000a__x000a_Falta de control y seguimiento por parte de la interventoría y supervisión a los requisitos del proyecto_x000a__x000a_Cierre de alcaldias por emergencia sanitaria "/>
    <x v="420"/>
    <s v="Actas de comité tecnico y/o listas de asistencia"/>
    <n v="4"/>
    <n v="12.5"/>
    <d v="2021-10-01T00:00:00"/>
    <d v="2021-12-15T00:00:00"/>
    <n v="10"/>
    <x v="7"/>
    <m/>
    <m/>
    <m/>
    <m/>
    <m/>
    <s v="Se anexan las actas de comite tecnico y/o de seguimiento en donde se revisa y recuerda laimportancia de atender dentro de los tiempos establecidos y/o de ley las PQRs de las personas."/>
    <n v="4"/>
    <d v="2021-12-06T22:16:00"/>
    <n v="1"/>
    <n v="12.5"/>
  </r>
  <r>
    <n v="464"/>
    <s v="Auditorias Internas ACI"/>
    <x v="37"/>
    <s v="Para 3 proyectos se generaron 88 PQR, de las cuales 4 presentan incumplimiento en el plazo de respuesta entre 5 y 26 días hábiles: Maria la baja 1 y Atrato 3, y para Astrea una con el codigo C104 no registra fecha de cierre"/>
    <d v="2021-09-24T11:51:00"/>
    <x v="0"/>
    <s v="Observación"/>
    <s v="Acción detectiva"/>
    <s v="dtorres2"/>
    <x v="44"/>
    <s v="_x000a__x000a_Alto volumen de solicitudes en el marco de los proyectos_x000a__x000a_Falta de control y seguimiento por parte de la interventoría y supervisión a los requisitos del proyecto_x000a__x000a_Cierre de alcaldias por emergencia sanitaria "/>
    <x v="421"/>
    <s v="Oficio al contratista de interventoria"/>
    <n v="2"/>
    <n v="12.5"/>
    <d v="2021-10-01T00:00:00"/>
    <d v="2021-12-15T00:00:00"/>
    <n v="10"/>
    <x v="7"/>
    <m/>
    <m/>
    <m/>
    <m/>
    <m/>
    <s v="Se anexan los oficios remitidos a los contratistas recordando los tiempos estabelcidos para la antencion de las PQRS"/>
    <n v="2"/>
    <d v="2021-10-22T11:21:00"/>
    <n v="1"/>
    <n v="12.5"/>
  </r>
  <r>
    <n v="465"/>
    <s v="Auditorias Internas ACI"/>
    <x v="37"/>
    <s v="La aprobación del cambio de residente de obra para el contrato de obra Tadó (2200813) se llevo cabo el 18 de octubre 2020 (según radicado No.20204300328982 del 21102020) y se encuentran firmados tres formatos PCI014 acta de recibo de satisfacción con fechas anteriores 24092020, 07102020 y 15102020"/>
    <d v="2021-09-24T11:52:00"/>
    <x v="0"/>
    <s v="Observación"/>
    <s v="Acción detectiva"/>
    <s v="dtorres2"/>
    <x v="44"/>
    <s v="Demora de la interventoría en la aprobación de cambio de personal"/>
    <x v="422"/>
    <s v="oficio al contratista de interventoria"/>
    <n v="2"/>
    <n v="12.5"/>
    <d v="2021-10-01T00:00:00"/>
    <d v="2021-12-15T00:00:00"/>
    <n v="10"/>
    <x v="7"/>
    <m/>
    <m/>
    <m/>
    <m/>
    <m/>
    <s v="Se adjuntan los oficios remitidos a los contratistas, recordando que los formatos deben ser suscritos por el personal aprobado y contratado."/>
    <n v="2"/>
    <d v="2021-10-22T11:28:00"/>
    <n v="1"/>
    <n v="12.5"/>
  </r>
  <r>
    <m/>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3"/>
    <s v="Formato Diligencia por los Contratistas"/>
    <n v="20"/>
    <n v="12.5"/>
    <d v="2021-10-01T00:00:00"/>
    <d v="2021-12-15T00:00:00"/>
    <n v="10"/>
    <x v="7"/>
    <m/>
    <m/>
    <m/>
    <m/>
    <m/>
    <s v="se anexan los 20 formatos diligenciados por los contratistas como evidencia del uso y diligenciamiento del nuevo formato unificado."/>
    <n v="20"/>
    <d v="2021-12-06T19:35:00"/>
    <n v="1"/>
    <n v="12.5"/>
  </r>
  <r>
    <n v="466"/>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4"/>
    <s v="Correo electronico, oficio externo y/o mesa de trabajo a las 2 interventorías y el cliente."/>
    <n v="3"/>
    <n v="12.5"/>
    <d v="2021-10-01T00:00:00"/>
    <d v="2021-10-10T00:00:00"/>
    <n v="1"/>
    <x v="7"/>
    <m/>
    <m/>
    <m/>
    <m/>
    <m/>
    <s v="Se socializo con las invertentorias los ajustes realizados a los formatos, asi como la metodoligia para el diligenciamiento de los formatos."/>
    <n v="3"/>
    <d v="2021-10-22T10:27:00"/>
    <n v="1"/>
    <n v="12.5"/>
  </r>
  <r>
    <n v="466"/>
    <s v="Auditorias Internas ACI"/>
    <x v="37"/>
    <s v="De 34 formatos PCI011 ajustes al diagnóstico inicial suscritos por el beneficiario, contratista de obra e interventor para los contratos 2200811-Maria la Baja, 2200822-Sabanas de San Angel, 2200812-Astrea, en 26 (15 Maria la baja y 11 Sabanas de San Angel) no se justifica clara y detalladamente las razones técnicas de la modificación, frente a los ítems que presentaron variación en el formato PCI012A Cambio al plan de intervención presupuesto para la evaluación económica por vivienda y en cuatro formatos de San Angel el campo está en blanco."/>
    <d v="2021-09-24T11:53:00"/>
    <x v="0"/>
    <s v="Observación"/>
    <s v="Acción detectiva"/>
    <s v="dtorres2"/>
    <x v="44"/>
    <s v="Alto volumen de formatos PCI a diligenciar por parte del contratista_x000a__x000a_Falta de conocimiento de los requisitos de diligenciamiento de los formatos PCI por parte del contratista, interventor y supervisor"/>
    <x v="425"/>
    <s v="formato ajustado"/>
    <n v="1"/>
    <n v="12.5"/>
    <d v="2021-10-01T00:00:00"/>
    <d v="2021-10-08T00:00:00"/>
    <n v="1"/>
    <x v="7"/>
    <m/>
    <m/>
    <m/>
    <m/>
    <m/>
    <s v="Se anexa el formato PCI011 Ajustado."/>
    <n v="1"/>
    <d v="2021-10-22T09:43:00"/>
    <n v="1"/>
    <n v="12.5"/>
  </r>
  <r>
    <s v="Pendiente GRC"/>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2"/>
    <s v="Observación"/>
    <s v="PREVENTIVA"/>
    <s v="ariano"/>
    <x v="11"/>
    <s v="·     Inconsistencias  en la validación y aprobación de pólizas frente a lo requerido en el esquema de garantías. "/>
    <x v="426"/>
    <s v="PROCEDIMIENTO"/>
    <n v="1"/>
    <n v="8"/>
    <d v="2021-10-01T00:00:00"/>
    <d v="2022-04-30T00:00:00"/>
    <n v="1"/>
    <x v="37"/>
    <m/>
    <m/>
    <m/>
    <m/>
    <m/>
    <s v="Con corte a abril 22 de 2022 se allegó el producto requerido (Procedimiento y socialización de aprobación de garantías)_x000a__x000a_Con corte a 31 de marzo de 2022 se informa por parte de los responsables que la actividad será cumplida el 30 de abril de 2022._x000a__x000a_Se anexa el borrador del procedimiento y correo electrónico en que se solicita a desarrollo organizacional la revisión y tràmite del procedimiento respectivo del 17-12-21. Pendiente la publicación del procedimiento._x000a__x000a_La actividad se cumplirá fuera de plazo"/>
    <n v="1"/>
    <d v="2021-12-20T00:00:00"/>
    <n v="1"/>
    <n v="8"/>
  </r>
  <r>
    <s v="Pendiente GRC"/>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2"/>
    <s v="Observación"/>
    <s v="PREVENTIVA"/>
    <s v="ariano"/>
    <x v="11"/>
    <s v="·     Inconsistencias  en la validación y aprobación de pólizas frente a lo requerido en el esquema de garantías. "/>
    <x v="427"/>
    <s v="Lista de Asistencia teams"/>
    <n v="1"/>
    <n v="4"/>
    <d v="2021-10-01T00:00:00"/>
    <d v="2022-04-30T00:00:00"/>
    <n v="1"/>
    <x v="37"/>
    <m/>
    <m/>
    <m/>
    <m/>
    <m/>
    <s v="Con corte a abril 22 de 2022 se allegó el producto requerido (Procedimiento y socialización de aprobación de garantías)_x000a__x000a_Con corte a 31 de marzo de 2022 se informa por parte de los responsables que la actividad será cumplida el 30 de abril de 2022._x000a__x000a_Reformulación de acción, producto y fecha programada con memorando 20215300182713 del 17-12-21."/>
    <n v="1"/>
    <d v="2021-12-20T00:00:00"/>
    <n v="1"/>
    <n v="4"/>
  </r>
  <r>
    <n v="458"/>
    <s v="Auditorias Internas ACI"/>
    <x v="38"/>
    <s v="Observación No 1  Incumplimiento de la vigencia de los amparos de calidad del servicio y cumplimiento_x000a_ _x000a_En los contratos de interventoría N 2010030 - 2010031 - 2010032- 2210095- 2210422 y 2200901 equivalentes al 31 porciento de la muestra (5/16) la cobertura en plazo del amparo de calidad del servicio registrada en las pólizas fue inferior entre uno y veinticinco meses a la requerida en el esquema de garantías; así como para el contrato 2200955 el amparo de cumplimiento presenta una desviación de dos meses y el amparo de salarios y prestaciones sociales del contrato 2210031 con un mes de desviación"/>
    <d v="2021-09-21T00:00:00"/>
    <x v="0"/>
    <s v="Observación"/>
    <s v="CORRECTIVA"/>
    <s v="ariano"/>
    <x v="8"/>
    <s v="• Desconocimiento por parte del responsable de la validación y aprobación de pólizas._x000a__x000a_•Omisión o fallas en la verificación del total de los requisitos de las garantías por parte del responsable de aprobación."/>
    <x v="428"/>
    <s v="Pólizas actualizadas"/>
    <n v="8"/>
    <n v="8"/>
    <d v="2021-10-01T00:00:00"/>
    <d v="2021-10-31T00:00:00"/>
    <n v="1"/>
    <x v="20"/>
    <m/>
    <m/>
    <m/>
    <m/>
    <m/>
    <s v="Se remite avance y se solicita reformulación en plazo ya que hay contratos que no han cumplido con la actualización de las pólizas. Se solicita reformulación hasta el 28 de febrero de 2022._x000a__x000a_La actividad se cumplirá fuera de plazo"/>
    <n v="8"/>
    <d v="2021-12-23T00:00:00"/>
    <n v="1"/>
    <n v="8"/>
  </r>
  <r>
    <n v="459"/>
    <s v="Auditorias Internas ACI"/>
    <x v="38"/>
    <s v="Observación No 2  Incumplimiento de requisitos de experiencia general y/o especifica del personal mínimo requerido aprobados por el supervisor en 3 contratos_x000a__x000a_Para el requisito de experiencia general en el contrato N° 2200455,  la hoja de vida del cargo de cadenero aprobada por el supervisor no cumple con el tiempo requerido (1 año)_x000a__x000a_Para los requisitos de experiencia especifica del personal mínimo requerido, validados y aprobados por el supervisor en los contratos:_x000a__x000a_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_x000a__x000a_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
    <d v="2021-09-21T00:00:00"/>
    <x v="0"/>
    <s v="Observación"/>
    <s v="PREVENTIVA"/>
    <s v="csanchez2"/>
    <x v="8"/>
    <s v="• Fallas en la verificación los perfiles requeridos por parte del responsable de aprobación."/>
    <x v="429"/>
    <s v="Control de asistencia"/>
    <n v="1"/>
    <n v="8"/>
    <d v="2021-10-01T00:00:00"/>
    <d v="2021-10-31T00:00:00"/>
    <n v="1"/>
    <x v="20"/>
    <m/>
    <m/>
    <m/>
    <m/>
    <m/>
    <s v="se anexa listado de reunión del 29 de octubre de 2021."/>
    <n v="1"/>
    <d v="2021-12-23T00:00:00"/>
    <n v="1"/>
    <n v="8"/>
  </r>
  <r>
    <n v="459"/>
    <s v="Auditorias Internas ACI"/>
    <x v="38"/>
    <s v="Observación No 2  Incumplimiento de requisitos de experiencia general y/o especifica del personal mínimo requerido aprobados por el supervisor en 3 contratos_x000a__x000a_Para el requisito de experiencia general en el contrato N° 2200455,  la hoja de vida del cargo de cadenero aprobada por el supervisor no cumple con el tiempo requerido (1 año)_x000a__x000a_Para los requisitos de experiencia especifica del personal mínimo requerido, validados y aprobados por el supervisor en los contratos:_x000a__x000a_De interventoría N°2200460 se acreditó experiencia en el cargo de Coordinadora y no Directora de interventoría; en el contrato N°2200741 para los cargos de especialista ambiental y  profesional PGIO no se acreditó experiencia en proyectos de zonas costeras y el contrato N°2200582  para el cargo de patólogo se acreditó experiencia como residente de obra_x000a__x000a_Para el contrato N°2200460  no es posible que el supervisor  contra soporte (acta de aprobación de personal - hojas de vida- certificaciones)  pudiera verificar el cumplimiento del requisito de que el valor del contrato fuera superior al 50porciento del valor del POE del proceso expresado en SMLV, para cuatro cargos;  y  del 100porciento para un cargo"/>
    <d v="2021-09-21T00:00:00"/>
    <x v="0"/>
    <s v="Observación"/>
    <s v="PREVENTIVA"/>
    <s v="csanchez2"/>
    <x v="8"/>
    <s v="• Fallas en la verificación los perfiles requeridos por parte del responsable de aprobación."/>
    <x v="430"/>
    <s v="Acta de aprobación de personal y lista de verificación de requisitos "/>
    <n v="6"/>
    <n v="8"/>
    <d v="2021-10-01T00:00:00"/>
    <d v="2021-10-31T00:00:00"/>
    <n v="1"/>
    <x v="20"/>
    <m/>
    <m/>
    <m/>
    <m/>
    <m/>
    <s v="Se anexan acta 3 y 4 firmadas con radicados 20212700226011 y 20212700225941 de1 24 de noviembre de 2021 y el acta de revisión de lineamientos de hojas de vida."/>
    <n v="6"/>
    <d v="2021-12-23T00:00:00"/>
    <n v="1"/>
    <n v="8"/>
  </r>
  <r>
    <n v="460"/>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1"/>
    <s v="Lista de Asistencia teams"/>
    <n v="1"/>
    <n v="4"/>
    <d v="2021-10-01T00:00:00"/>
    <d v="2021-11-30T00:00:00"/>
    <n v="1"/>
    <x v="37"/>
    <m/>
    <m/>
    <m/>
    <m/>
    <m/>
    <s v="Se observa presentación en la que se desgloza la metodología de costeo del factor multiplicador y de los items que lo componen y la lista de asistencia."/>
    <n v="1"/>
    <d v="2021-12-20T00:00:00"/>
    <n v="1"/>
    <n v="4"/>
  </r>
  <r>
    <n v="460"/>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2"/>
    <s v="Instructivo"/>
    <n v="1"/>
    <n v="8"/>
    <d v="2021-10-01T00:00:00"/>
    <d v="2021-12-15T00:00:00"/>
    <n v="1"/>
    <x v="37"/>
    <m/>
    <m/>
    <m/>
    <m/>
    <m/>
    <s v="El Grupo de Planeación Contractual presentó un instructivo para el buen uso de la herramienta del factor multiplicador  EVIDENCIA: INSTRUCTIVO HERRAMIENTA DE COSTEO PARA DETERMINAR EL FACTOR MULTIPLICADOR, EN CONTRATOS DE CONSULTORÍA (CONSULTORÍA - INTERVENTORÍA A CONSULTORÍA - INTERVENTORÍA DE OBRA - GERENCIA)"/>
    <n v="1"/>
    <d v="2021-12-20T00:00:00"/>
    <n v="1"/>
    <n v="8"/>
  </r>
  <r>
    <n v="460"/>
    <s v="Auditorias Internas ACI"/>
    <x v="38"/>
    <s v="Observación No. 3. Inconsistencias en formatos de planificación de personal para contratos de interventoría._x000a__x000a_Inconsistencia entre el formato 07A Discriminado de la oferta económica y la plantilla de costeo del factor multiplicador en la interacción de los campos: porcentaje de dedicación y número de meses para que refleje la realidad de la ejecución proyectada para cada perfil profesional en los contratos de interventoría cuando el personal no se requiere vinculado por la duración total del contrato._x000a_"/>
    <d v="2021-09-21T00:00:00"/>
    <x v="2"/>
    <s v="Observación"/>
    <s v="PREVENTIVA"/>
    <s v="ariano"/>
    <x v="11"/>
    <s v="•Limitación de la herramienta con la que se elaboran las plantillas de costeo del factor multiplicador_x000a__x000a_•No hubo revisión integral de los ajustes requeridos durante los procesos de selección"/>
    <x v="433"/>
    <s v="Lista de Asistencia teams"/>
    <n v="1"/>
    <n v="4"/>
    <d v="2021-10-01T00:00:00"/>
    <d v="2021-12-15T00:00:00"/>
    <n v="1"/>
    <x v="37"/>
    <m/>
    <m/>
    <m/>
    <m/>
    <m/>
    <s v="Grabación de la socialización y lista de asistencia del 15.12.21"/>
    <n v="1"/>
    <d v="2021-12-20T00:00:00"/>
    <n v="1"/>
    <n v="4"/>
  </r>
  <r>
    <n v="457"/>
    <s v="Auditorias Internas ACI"/>
    <x v="38"/>
    <s v="observación No. 4 Inoportunidad en la recomendación de inicio de procesos sancionatorios por parte de la interventoría_x000a__x000a_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_x000a__x000a_Del contrato de interventoría N° 2210031 - Contrato de obra 2210019_x000a_1. Atraso en los informes ambientales de marzo, abril y mayo de 2021, no entregados con corte a 5 de agosto de 2021._x000a_2. Atraso en la entrega de los informes mensuales SST 1 (marzo), 2 (abril) y 3 (mayo) los cuales fueron revisados en agosto de 2021_x000a_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_x000a__x000a_Del contrato de interventoría N° 2210032 - Contrato de obra 2210020_x000a_1. No ha entregado el Informe mensual 2 y 4 y el  Informe semanal 18_x000a_2. No se ha entregado el Informe detallado de actividades de Valledupar_x000a_3. Incumplimiento con el suministro de equipos de oficina y transporte_x000a_4. Diseños pendientes de entrega punto 001 – 003 – 005 - 007 soledad (Atlántico)_x000a_5. Entrega pendiente de formatos de visita de inspección con corte a 10 de agosto de 2021"/>
    <d v="2021-09-21T00:00:00"/>
    <x v="0"/>
    <s v="Observación"/>
    <s v="CORRECTIVA"/>
    <s v="csanchez2"/>
    <x v="8"/>
    <s v="•Desconocimiento de los procedimientos sancionatorios de ENTerritorio por parte de la interventoría y la supervisión_x000a__x000a_•Deficiencias en la aplicación del control CTRGPPE018 Seguimiento a las obligaciones de la interventoría"/>
    <x v="434"/>
    <s v="Oficio solicitud de información y plan de contingencia de la interventoria"/>
    <n v="4"/>
    <n v="8"/>
    <d v="2021-10-01T00:00:00"/>
    <d v="2021-03-31T00:00:00"/>
    <n v="1"/>
    <x v="20"/>
    <m/>
    <m/>
    <m/>
    <m/>
    <m/>
    <s v="Se adjuntan evidencia de la solicitud del contrato 2210032 radicado No. 20212700229901 y respuesta mediante radicado No. 20214300497702._x000a_Por no contar con el total de lo proyectado, se solicita reformulación en plazo: Fecha fin: 31 de marzo de 2022"/>
    <n v="4"/>
    <d v="2021-12-27T00:00:00"/>
    <n v="1"/>
    <n v="8"/>
  </r>
  <r>
    <n v="457"/>
    <s v="Auditorias Internas ACI"/>
    <x v="38"/>
    <s v="observación No. 4 Inoportunidad en la recomendación de inicio de procesos sancionatorios por parte de la interventoría_x000a__x000a_Los contratos de interventoría N° 2210031 y 2210032 no gestionaron oportunamente ni recomendaron a la entidad el inicio de procesos sancionatorios, con ocasión de los incumplimientos observados por estos mismos relacionados con la entrega de productos en los plazos contractuales por parte de los contratos de obra N°2210019 y 2210020 objeto de su seguimiento._x000a__x000a_Del contrato de interventoría N° 2210031 - Contrato de obra 2210019_x000a_1. Atraso en los informes ambientales de marzo, abril y mayo de 2021, no entregados con corte a 5 de agosto de 2021._x000a_2. Atraso en la entrega de los informes mensuales SST 1 (marzo), 2 (abril) y 3 (mayo) los cuales fueron revisados en agosto de 2021_x000a_3. Actividades necesarias no cumplidas para la implementación de diseños aprobados: a) Entrega de documentación del ingreso de personal operativo, afiliaciones al sistema de seguridad social integral (EPS, AFP, ARL y CCF), examen médico de ingreso. b) Coordinación de reuniones para divulgación de las obras en cada uno de los Municipios objeto de las mismas, c) Ajuste del cronograma de obra de acuerdo con lo solicitado en comité técnico del día 6 de julio de 2021 y d) Coordinación con la Interventoría de todos los aspectos para el inicio de las obras._x000a__x000a_Del contrato de interventoría N° 2210032 - Contrato de obra 2210020_x000a_1. No ha entregado el Informe mensual 2 y 4 y el  Informe semanal 18_x000a_2. No se ha entregado el Informe detallado de actividades de Valledupar_x000a_3. Incumplimiento con el suministro de equipos de oficina y transporte_x000a_4. Diseños pendientes de entrega punto 001 – 003 – 005 - 007 soledad (Atlántico)_x000a_5. Entrega pendiente de formatos de visita de inspección con corte a 10 de agosto de 2021"/>
    <d v="2021-09-21T00:00:00"/>
    <x v="0"/>
    <s v="Observación"/>
    <s v="CORRECTIVA"/>
    <s v="csanchez2"/>
    <x v="8"/>
    <s v="•Desconocimiento de los procedimientos sancionatorios de ENTerritorio por parte de la interventoría y la supervisión_x000a__x000a_•Deficiencias en la aplicación del control CTRGPPE018 Seguimiento a las obligaciones de la interventoría"/>
    <x v="435"/>
    <s v="Oficio"/>
    <n v="1"/>
    <n v="8"/>
    <d v="2021-10-01T00:00:00"/>
    <d v="2022-02-28T00:00:00"/>
    <n v="1"/>
    <x v="20"/>
    <m/>
    <m/>
    <m/>
    <m/>
    <m/>
    <s v="Se remite comunicación con radicado No.20212700229921 para el contrato 2210032 para los demás contratos no se pudo tramitar en su momento por encontrarse suspendidos, se solicita reformulación hasta el día 28 de febrero de 2022"/>
    <n v="1"/>
    <d v="2022-02-28T00:00:00"/>
    <n v="1"/>
    <n v="8"/>
  </r>
  <r>
    <n v="462"/>
    <s v="Auditorias Internas ACI"/>
    <x v="38"/>
    <s v="Observación 5. 37 planos sin todas las firmas requeridas en 3 contratos_x000a__x000a_Los contratos de interventoría N° 2210030, 2210031 y 220032 recibieron de los contratistas de obra los planos de diseños producto de la etapa de apropiación, los cuales se han implementado en la ejecución de las obras sin tener la totalidad de las firmas por parte de responsables y de quienes aceptan los diseños, según se relaciona a continuación:_x000a__x000a_Al contrato N° 2210030 le falta el 12% de firmas en los planos de 21 puntos de obra (10 firmas)_x000a_Al contrato N° 2210031 le falta el 100% de firmas en los planos de 6 puntos de obra (24 firmas)_x000a_Al contrato N° 2210032 le falta el 64% de firmas en los planos de 26 puntos de obra (68 firmas)"/>
    <d v="2021-09-21T00:00:00"/>
    <x v="0"/>
    <s v="Observación"/>
    <s v="CORRECTIVA"/>
    <s v="ariano"/>
    <x v="8"/>
    <s v="Complejidad en la coordinación y logística en la consecución de las firmas. (factores como: Virtualidad, distancia, ausencia por COVID.)_x000a__x000a_Reprocesos en los ajustes de los diseños. "/>
    <x v="436"/>
    <s v="Planos de los contratos 2210030, 2210031 y 2210032 debidamente firmados."/>
    <n v="3"/>
    <n v="8"/>
    <d v="2021-10-01T00:00:00"/>
    <d v="2022-05-31T00:00:00"/>
    <n v="1"/>
    <x v="20"/>
    <m/>
    <m/>
    <m/>
    <m/>
    <m/>
    <s v="Se recibe correo electrónico con planos firmados el 31052022_x000a_Se informa por parte de los responsables que la acción será reportada con corte a mayo de 2022_x000a__x000a_La actividad se cumplirá fuera de plazo_x000a__x000a_No presenta avances para este periodo (los planos no se encuentran aún firmados por parte del consultor)"/>
    <n v="3"/>
    <d v="2021-12-23T00:00:00"/>
    <n v="1"/>
    <n v="8"/>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CORRECTIVA"/>
    <s v="csanchez2"/>
    <x v="8"/>
    <s v="_x000a_• Inoportunidad en las validaciones de las actividades contenidas en el informe PGIO por parte de la interventoría. _x000a__x000a_•Inoportunidad o errores en el suministro de información por parte del contratista de obra."/>
    <x v="437"/>
    <s v="Oficio de llamada de atención"/>
    <n v="3"/>
    <n v="8"/>
    <d v="2021-10-01T00:00:00"/>
    <d v="2021-10-31T00:00:00"/>
    <n v="1"/>
    <x v="20"/>
    <m/>
    <m/>
    <m/>
    <m/>
    <m/>
    <s v="Para el contrato 2200955 se remite el oficio No. 20212700206641 _x000a_Para el contrato 2200960 se remite el oficio No. 20212700208021 _x000a_para el contrato 2200455 se remite oficio con 20212700194531 aprobación del informe."/>
    <n v="3"/>
    <d v="2021-12-27T00:00:00"/>
    <n v="1"/>
    <n v="8"/>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PREVENTIVA"/>
    <s v="csanchez2"/>
    <x v="8"/>
    <s v="_x000a_• Inoportunidad en las validaciones de las actividades contenidas en el informe PGIO por parte de la interventoría. _x000a__x000a_•Inoportunidad o errores en el suministro de información por parte del contratista de obra."/>
    <x v="438"/>
    <s v="Fichas de proyectos actualizadas F-GG-54 y F-GG-58 (quincenal) y reporte de alertas de posibles incumplimientos (mensual) Unidad de medida (cantidad): 10 y 3"/>
    <n v="1"/>
    <n v="8"/>
    <d v="2021-10-01T00:00:00"/>
    <d v="2022-04-30T00:00:00"/>
    <n v="1"/>
    <x v="20"/>
    <m/>
    <m/>
    <m/>
    <m/>
    <m/>
    <s v="Se informa por parte de los responsables que la acción será reportada con corte a abril de 2022 (correo electrónico de esta misma fecha)_x000a__x000a_La Subgerencia de desarrollo de proyectos reformulará la acción, ingresara nueva acción para este plan y elimina esta_x000a__x000a_Se solicita modificación de acción por circular interna donde se solicita incluir en el formato de planeación F-PR-26 las obligaciones especificas requeridas para cada contrato con plazo 30-12-21."/>
    <n v="1"/>
    <d v="2021-12-23T00:00:00"/>
    <n v="1"/>
    <n v="8"/>
  </r>
  <r>
    <n v="461"/>
    <s v="Auditorias Internas ACI"/>
    <x v="38"/>
    <s v="Observación No. 6.   Inoportunidad en la entrega de informes finales y de Plan de Gestión Integral de obras (PGIO)_x000a__x000a_Las interventorías de los contratos N° 2200455, 2200955 y 2200460 radicaron los informes del Plan de Gestión Integral de obras(PGIO), los cuales hacen parte integral del informe técnico mensual de interventoría, de forma extemporánea entre 1 y 6 meses. Con corte a 23 de agosto 3 informes no han sido radicados; la subsanación de 2 informes tiene una desviación de 12 días; y el informe final del contrato  2200460 terminado mediante acta F-GG-15 el 15/2/2021, tiene una desviación de 4 meses."/>
    <d v="2021-09-21T00:00:00"/>
    <x v="0"/>
    <s v="Observación"/>
    <s v="PREVENTIVA"/>
    <s v="csanchez2"/>
    <x v="8"/>
    <s v="_x000a_• Inoportunidad en las validaciones de las actividades contenidas en el informe PGIO por parte de la interventoría. _x000a__x000a_•Inoportunidad o errores en el suministro de información por parte del contratista de obra."/>
    <x v="439"/>
    <s v="Mesa de trabajo con los grupos correspondiente"/>
    <n v="1"/>
    <n v="8"/>
    <d v="2021-10-01T00:00:00"/>
    <d v="2022-04-30T00:00:00"/>
    <n v="1"/>
    <x v="20"/>
    <m/>
    <m/>
    <m/>
    <m/>
    <m/>
    <s v="Con corte a abril de 2022 se evidencian los soportes de la mesa de trabajo con la Subgerencia Administrativa y de Talento Humano_x000a__x000a_Se informa por parte de los responsables que la acción será reportada con corte a abril de 2022_x000a__x000a_Refomulación en plazo para el 31 de marzo de 2022 Se consulto el tema con el grupo encargado y se debe realizar mesa de trabajo para exponer la situación y determinar el proceso a realizar. Por lo anterior, se propone reformulación con el siguiente detalle:_x000a_Actividad: Exponer el tema en mesa de trabajo con los grupos correspondiente (Servicios Administrativos y Talento Humano) con el fin de establecer compromisos para la incluisión del plan de gestión integral de obra dentro del sistema integrado de Gestión de Enterritorio._x000a_Fecha fin: 31/03/2022_x000a__x000a_Se solicito reformulación de la acción y se asigno para aprobación del subgerente pero se asigno al anterior se solicita asignar al Ing. Elkin Bechara. Para lo cual se reasigno la notificación vía GRC para el reporte"/>
    <n v="1"/>
    <d v="2021-12-27T00:00:00"/>
    <n v="1"/>
    <n v="8"/>
  </r>
  <r>
    <n v="434"/>
    <s v="Auditorias Internas ACI"/>
    <x v="39"/>
    <s v="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
    <d v="2021-07-26T10:05:00"/>
    <x v="0"/>
    <s v="Observación"/>
    <s v="Acción detectiva"/>
    <s v="dossa"/>
    <x v="45"/>
    <s v="Falta de actualización del formato entre las partes acorde con la situación actual del contrato"/>
    <x v="440"/>
    <s v="Formato Actualizado y aprobado"/>
    <n v="1"/>
    <n v="20"/>
    <d v="2021-07-02T00:00:00"/>
    <d v="2021-07-30T00:00:00"/>
    <n v="17"/>
    <x v="38"/>
    <m/>
    <m/>
    <m/>
    <m/>
    <m/>
    <s v="Se Actualizó  y aprobó  por parte de Fondo Nacional de Vivienda - Fonvivienda Los   formatos VISA - SFVISA acorde con la situación del contrato."/>
    <n v="1"/>
    <d v="2021-07-12T00:00:00"/>
    <n v="1"/>
    <n v="20"/>
  </r>
  <r>
    <n v="434"/>
    <s v="Auditorias Internas ACI"/>
    <x v="39"/>
    <s v="El 15% de los certificados de ejecución de reparación y mejoras locativas, correspondientes a bolsa saludable fueron expedidos por Enterritorio entre agosto y noviembre de 2020 en formato desactualizado que no corresponde con los adoptados en el marco del contrato interadministrativo desde agosto de 2020"/>
    <d v="2021-07-26T10:05:00"/>
    <x v="0"/>
    <s v="Observación"/>
    <s v="Acción detectiva"/>
    <s v="dossa"/>
    <x v="45"/>
    <s v="Falta de control del supervisor SFV Enterritorio de los formatos vigentes y en uso"/>
    <x v="441"/>
    <s v="Acta de reunión de socialización"/>
    <n v="1"/>
    <n v="20"/>
    <d v="2021-07-02T00:00:00"/>
    <d v="2021-08-30T00:00:00"/>
    <n v="17"/>
    <x v="38"/>
    <m/>
    <m/>
    <m/>
    <m/>
    <m/>
    <s v="Se Socializó la actualización del formato VISA al interior del equipo de FONVIVIENDA. "/>
    <n v="1"/>
    <d v="2021-07-19T00:00:00"/>
    <n v="1"/>
    <n v="20"/>
  </r>
  <r>
    <n v="467"/>
    <s v="Auditorias Internas ACI"/>
    <x v="39"/>
    <s v="El equipo auditor identificó 22 certificados de existencia de vivienda nueva VIP suscritos por las partes (Interventor o Responsable, Oferente y Supervisor SFV Enterritorio) donde consta que la vivienda se encuentra terminada; pero la evidencia fotográfica contenida en los mismos no lo demuestra. Las fotografías muestran viviendas sin terminar totalmente. (sin puertas, ventanas yo tanques de agua.)"/>
    <d v="2021-09-24T11:56:00"/>
    <x v="0"/>
    <s v="Observación"/>
    <s v="Acción detectiva"/>
    <s v="dtorres2"/>
    <x v="45"/>
    <s v="Falta de control y validación de los soportes fotográficos por parte del Supervisor en el formato establecido"/>
    <x v="442"/>
    <s v="Correo electrónico con revisión aleatoria de 10 certificados mensuales"/>
    <n v="50"/>
    <n v="20"/>
    <d v="2021-07-02T00:00:00"/>
    <d v="2021-11-30T00:00:00"/>
    <n v="21"/>
    <x v="38"/>
    <m/>
    <m/>
    <m/>
    <m/>
    <m/>
    <s v="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los soportes del mes de noviembre se da cumplimiento a la totalidad del plan de mejoramiento."/>
    <n v="50"/>
    <d v="2021-12-03T00:00:00"/>
    <n v="1"/>
    <n v="20"/>
  </r>
  <r>
    <n v="468"/>
    <s v="Auditorias Internas ACI"/>
    <x v="39"/>
    <s v="El informe de supervisión nro. 18 de fecha 25112020 de Maia García Cardoso presenta errores en el reporte de 7 Subsidios Familiares de Vivienda (SFV) del proyecto Villa del Lago II etapa - (POD vivienda) Solita, Caquetá dado que en el estado técnico ¨en ejecución¨ referencia indexación del subsidio por resolución 0633 del 24032020 y revisada la misma no aparecen los beneficiarios de dichos subsidios, el error se corrige en el informe 19 del 15042021 citando la resolución No. 2038 del 14112018 que realmente le corresponde"/>
    <d v="2021-09-24T11:57:00"/>
    <x v="0"/>
    <s v="Observación"/>
    <s v="Acción detectiva"/>
    <s v="dtorres2"/>
    <x v="45"/>
    <s v="Cargue manual de la información al aplicativo/Falta de validación de la información reportada por parte del supervisor"/>
    <x v="443"/>
    <s v="Correo electrónico con revisión aleatoria de 10 informes mensuales"/>
    <n v="50"/>
    <n v="20"/>
    <d v="2021-07-02T00:00:00"/>
    <d v="2021-11-30T00:00:00"/>
    <n v="21"/>
    <x v="38"/>
    <m/>
    <m/>
    <m/>
    <m/>
    <m/>
    <s v="Al mes de noviembre se han revisado aleatoriamente 50 correos electrónico con igual numero de informes distribuidos así: 10 correos mes de julio, 10 correos agosto,10 correos septiembre ,10 correos en octubre y 10 de noviembre. Con esto se da tota cumplimiento a la actividad de revisión de informes planteados en el plan de mejoramiento."/>
    <n v="50"/>
    <d v="2021-12-03T00:00:00"/>
    <n v="1"/>
    <n v="20"/>
  </r>
  <r>
    <n v="469"/>
    <s v="Auditorias Internas ACI"/>
    <x v="39"/>
    <s v="Se identificaron 5 certificados de existencia de vivienda nueva VIP suscritos por las partes (Interventor o Responsable, Oferente y Supervisor Maia Garcia Cardoso) que contienen los mismos soportes o registros fotográficos, para un primer caso en 3 beneficiarios y para un segundo caso en 2 beneficiarios diferentes del proyecto Urbanización La Gloria I Etapa (400 viviendas) - (POD vivienda), Florencia , Caquetá"/>
    <d v="2021-09-24T12:00:00"/>
    <x v="0"/>
    <s v="Observación"/>
    <s v="Acción detectiva"/>
    <s v="dossa"/>
    <x v="45"/>
    <s v="Falta de validación de la información reportada por parte del supervisor/Cargue manual de la información en la generación de los certificados"/>
    <x v="444"/>
    <s v="Correo electrónico con revisión aleatoria de 10 certificados mensuales"/>
    <n v="50"/>
    <n v="20"/>
    <d v="2021-07-02T00:00:00"/>
    <d v="2021-11-30T00:00:00"/>
    <n v="21"/>
    <x v="38"/>
    <m/>
    <m/>
    <m/>
    <m/>
    <m/>
    <s v="Al mes de noviembre se han revisado aleatoriamente 50 correos electrónico distribuidos así: 10 correos mes de julio, 10 correos agosto,10 correos septiembre, 10 en octubre y 10 en noviembre. En el cual se evidencia la revisión de igual numero de certificados previa liberación envío a los oferentes para trámite de legalización. Con estos soporte de noviembre se da cierre al plan de mejoramiento."/>
    <n v="50"/>
    <d v="2021-12-03T00:00:00"/>
    <n v="1"/>
    <n v="20"/>
  </r>
  <r>
    <n v="477"/>
    <s v="Auditorias Internas ACI"/>
    <x v="40"/>
    <s v="Observacion Nro.1 Para el proyecto Solano (Caquetá) se adjuntaron 8 certificados de comunidades indígenas que ratifican la aplicación del producto 13 informe que contemple las acciones desarrolladas ante el Ministerio de Interior cuando los beneficiarios están localizados en resguardos indígenas o territorios colectivos y autoridades ambientales cuando aplique, acompañadas de los soportes a que haya lugar, sin embargo, no se evidencia cumplimiento de este producto requerido en la etapa número I prefactibilidad según lo establecido en los estudios previos del contrato de consultoría 2020633."/>
    <d v="2021-09-28T15:23:00"/>
    <x v="11"/>
    <s v="Observación"/>
    <s v="Acción correctiva"/>
    <s v="dossa"/>
    <x v="46"/>
    <s v="Falta de gestión de la consultoría 2020633 en el levantamiento y validación de la información del área de influencia del proyecto // Debilidades en el ejercicio de la supervisión para el contrato de consultoría 2020633"/>
    <x v="445"/>
    <s v="Acta que contenga validación de la Comunicación Recibida (radicada) por parte del consultor."/>
    <n v="1"/>
    <n v="33"/>
    <d v="2021-08-30T00:00:00"/>
    <d v="2021-11-26T00:00:00"/>
    <n v="12"/>
    <x v="39"/>
    <m/>
    <m/>
    <m/>
    <m/>
    <m/>
    <s v="Se realizo la solicitud al consultor Consener sobre la aplicabilidad del requisito para el proyecto y la justificación que sustente el porque no se adelantó el trámite mencionado ante el Ministerio del Interior, se obturo respuesta por parte del consultor y se realizo reunión por parte de la supervisión de ENTerritorio avalando la justificación presentada."/>
    <n v="1"/>
    <d v="2021-11-25T00:00:00"/>
    <n v="1"/>
    <n v="33"/>
  </r>
  <r>
    <n v="478"/>
    <s v="Auditorias Internas ACI"/>
    <x v="40"/>
    <s v="Observacion Nro. 2Para el grupo 1 de consutoría contrato 2020633 en los municipios de: Santa Rosa del Sur se pagaron 10 usuarios repetidos (por número de cédula yo georreferenciación) en la factura FEV No. 4 de la etapa I y se pagaron los mismos 10 usuarios con factura FEV No. 6 en la etapa II. Solano se pagaron 18 usuarios repetidos (por número de cédula yo georreferenciación) en la factura FEV No. 7 de la etapa I y se pagaron los mismos 18 usuarios con factura FEV No. 8 en la etapa II. Cartagena del Chaira se pagaron 18 usuarios repetidos (por número de cédula yo georreferenciación) en la factura FEV No. 8 de la etapa I y se pagaron los mismos 18 usuarios con factura FEV No. 8 en la etapa II. Puerto Rico se pagó 1 usuario repetido (por número de cédula yo georreferenciación) en la factura FEV No. 7 de la etapa I y se pagó el mismo usuario con factura FEV No. 8 en la etapa II que equivalen a $ 32.712.470 para las dos etapas. Para el grupo 2 de consultoría contrato 2020634 en los muncipios de: Pueblo Bello se pagaron 5 usuarios repetidos (por número de cédula yo georreferenciación) tanto en la etapa I como en la II según factura No. 3 FVE-239. Agustin Codazzi se pagó 1 usuario repetido (por número de cédula yo georreferenciación) tanto en la etapa I como en la II, según factura No. 1 SUN-228. San Calixto se pagaron 5 usuarios repetidos (por número de cédula yo georreferenciación) en la etapa I con la factura No. 4 SUN-238. Hacari se pagaron 2 usuarios (por número de cédula yo georreferenciación) en la etapa I con la factura 4 No. SUN-238. Santa Marta se pagó 1 usuario repetido (por número de cédula yo georreferenciación) tanto en la etapa I como en la II según factura No. 5 SUN-249 que equivalen a $ 7.536.385 para las dos etapas. Para el municipio de Teorama se identificaron 14 usuarios con la misma georreferenciación y 2 usuarios con documento repetido y para el municipio de Tibú 2 usuarios repetidos por georreferenciación y 1 usuario por documento producto de la etapa I sin trámite de pago a la fecha Para el grupo 4 de consultoría contrato 2020635 en los municipios de: Puerto Guzmán - Puerto Asís se pagaron 13 usuarios repetidos (por número de cédula yo georreferenciación) tanto en la etapa I como en la II según facturas No. 1 FVE-2254 y No. 2 FVE-2261. Puerto Asís se pagaron 3 usuarios repetidos (por número de cédula yo georreferenciación) tanto en la etapa I como en la II según facturas No. 3 FVE-2259 y No. 4 FVE-2267. San Miguel se pagaron 2 usuarios repetidos (por número de cédula yo georreferenciación) tanto en la etapa I como en la II según factura No. 5 FVE-2280 que equivalen a $ 12.853.020 para las dos etapas."/>
    <d v="2021-09-28T15:25:00"/>
    <x v="11"/>
    <s v="Observación"/>
    <s v="Acción correctiva"/>
    <s v="valvarez"/>
    <x v="46"/>
    <s v="Falta de control y seguimiento durante el trabajo de campo por parte de la consultoría // Debilidades en la validación y verificación por parte de la supervisión // Errores en la digitación de la base de usuarios."/>
    <x v="446"/>
    <s v="Informe que contenga el balance depurado por parte de la consultoría avalado por la supervisión de Enterritorio."/>
    <n v="3"/>
    <n v="33"/>
    <d v="2021-08-30T00:00:00"/>
    <d v="2021-12-15T00:00:00"/>
    <n v="15"/>
    <x v="39"/>
    <m/>
    <m/>
    <m/>
    <m/>
    <m/>
    <s v="Se realizo el balance de los usuarios y se concertó con los consultores para realizar los ajustes correspondientes, los cuales se encuentran consolidados en el informe adjunto, así mismo, se realizo validación por parte de la supervisión y se anexan los soportes correspondientes."/>
    <n v="3"/>
    <d v="2021-12-20T00:00:00"/>
    <n v="1"/>
    <n v="33"/>
  </r>
  <r>
    <n v="479"/>
    <s v="Auditorias Internas ACI"/>
    <x v="40"/>
    <s v="Observacion Nro.3 Demora de Enterritorio en la entrega de 5 de los 12 informes de ejecución del convenio a la Agencia de Renovación del Territorio (ART) presentando atrasos entre 1 y 52 días hábiles superiores al término establecido en el compromiso contractual."/>
    <d v="2021-09-28T15:28:00"/>
    <x v="11"/>
    <s v="Observación"/>
    <s v="Acción preventiva"/>
    <s v="aocampo"/>
    <x v="46"/>
    <s v="Debilidades en las funciones seguimiento y control de la supervisión // Demoras en obtención de insumos de los consultores de los proyectos por parte de la Entidad Territorial"/>
    <x v="447"/>
    <s v="Matriz en Excel que contenga las fechas de los productos y/u obligaciones a entregar para cada contrato de estructuración con sus respectivos controles"/>
    <n v="1"/>
    <n v="34"/>
    <d v="2021-08-30T00:00:00"/>
    <d v="2021-12-15T00:00:00"/>
    <n v="15"/>
    <x v="39"/>
    <m/>
    <m/>
    <m/>
    <m/>
    <m/>
    <s v="Se realizo una matriz en excel de formato el cual nos sirve para gestionar el control de las fechas de los productos y/u obligaciones contractuales; sin embargo, estamos en el proceso de implementación y poder crear una herramienta integra para la Subgerencia con información adicional."/>
    <n v="1"/>
    <d v="2021-12-20T00:00:00"/>
    <n v="1"/>
    <n v="34"/>
  </r>
  <r>
    <n v="506"/>
    <s v="Auditorias Internas"/>
    <x v="41"/>
    <s v="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
    <d v="2021-12-20T15:13:00"/>
    <x v="11"/>
    <s v="Observación"/>
    <s v="Acción preventiva"/>
    <s v="cgonzal1"/>
    <x v="46"/>
    <s v="*Deficiente gestión de la interventoría en la aprobación de productos y tramite de pagos"/>
    <x v="448"/>
    <s v="Presentación de la capacitación realizada y listado de asistencia"/>
    <n v="2"/>
    <n v="12.5"/>
    <d v="2021-11-16T00:00:00"/>
    <d v="2022-02-10T00:00:00"/>
    <n v="12"/>
    <x v="39"/>
    <m/>
    <m/>
    <m/>
    <m/>
    <m/>
    <s v="Se realizo socialización de la capacitación del Manual de Supervisión e Interventoría de la Entidad a todo el personal de la Subgerencia de Estructuración de Proyectos.Lista de asistencia del 14/02/2022 , 35 asistentes"/>
    <n v="2"/>
    <d v="2022-02-14T20:50:00"/>
    <n v="1"/>
    <n v="12.5"/>
  </r>
  <r>
    <n v="506"/>
    <s v="Auditorias Internas"/>
    <x v="41"/>
    <s v="El pago del producto B Diagnóstico y Levantamientos de Campo de consultoría 2020625 radicado 20216000058722 (03032021) por valor $236.537.332 fue avalado por la supervisión sin aprobación de la interventoría, toda vez que los formatos F-FI-06 Certificación de cumplimiento y F-CG-32 Acta de recibo parcial y balance presupuestal no fueron firmados por la interventoría y la aprobación del producto por la interventoría se dio el 26 de mayo 2021 mediante radicado 20214300182132, fecha posterior al pago."/>
    <d v="2021-12-20T15:13:00"/>
    <x v="11"/>
    <s v="Observación"/>
    <s v="Acción preventiva"/>
    <s v="cgonzal1"/>
    <x v="46"/>
    <s v="Debilidades en el seguimiento y control por parte de la Supervisión y la Gerencia del convenio al ejercicio de la interventoría"/>
    <x v="449"/>
    <s v="Matriz en Excel que contenga las fechas de los productos y/u obligaciones a entregar para cada contrato de estructuración con sus respectivos controles"/>
    <n v="1"/>
    <n v="12.5"/>
    <d v="2021-11-16T00:00:00"/>
    <d v="2022-02-15T00:00:00"/>
    <n v="13"/>
    <x v="39"/>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7:00"/>
    <n v="1"/>
    <n v="12.5"/>
  </r>
  <r>
    <n v="507"/>
    <s v="Auditorias Internas"/>
    <x v="41"/>
    <s v="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
    <d v="2021-12-20T15:17:00"/>
    <x v="11"/>
    <s v="Observación"/>
    <s v="Acción preventiva"/>
    <s v="dossa"/>
    <x v="46"/>
    <s v="Decisiones adoptadas en comités de seguimiento que tienen efecto contractual"/>
    <x v="449"/>
    <s v="Matriz en Excel que contenga las fechas de los productos y/u obligaciones a entregar para cada contrato de estructuración con sus respectivos controles"/>
    <n v="1"/>
    <n v="12.5"/>
    <d v="2021-11-16T00:00:00"/>
    <d v="2022-02-15T00:00:00"/>
    <n v="13"/>
    <x v="39"/>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6:00"/>
    <n v="1"/>
    <n v="12.5"/>
  </r>
  <r>
    <n v="507"/>
    <s v="Auditorias Internas"/>
    <x v="41"/>
    <s v="Durante la ejecución contrato 2020552 se definieron cambios en la operación logística que afectan aspectos descritos en el contrato. Se realizaron las capacitaciones de manera virtual para cinco municipios (Sogamoso, Barbosa, Miraflores, Inírida y Necoclí) de los seis descritos contractualmente y la supervisión autorizó el pago por $109.062.503 para capacitaciones establecidas en el alcance como presenciales"/>
    <d v="2021-12-20T15:17:00"/>
    <x v="11"/>
    <s v="Observación"/>
    <s v="Acción correctiva"/>
    <s v="dossa"/>
    <x v="46"/>
    <s v="Decisiones adoptadas en comités de seguimiento que tienen efecto contractual"/>
    <x v="450"/>
    <s v="Documento consolidado con los soportes"/>
    <n v="1"/>
    <n v="12.5"/>
    <d v="2021-11-16T00:00:00"/>
    <d v="2022-02-15T00:00:00"/>
    <n v="13"/>
    <x v="39"/>
    <m/>
    <m/>
    <m/>
    <m/>
    <m/>
    <s v="Se anexan los soportes de aceptación del cliente del cambio de las capacitaciones presenciales a virtuales en cinco municipios, mediante actas de modificación de cantidades y comités de seguimiento.  _x000a_En el punto 2: 2. El Arq  expresa cual es el avance del contrato derivado de capacitaciones y cuál es el cronograma que se va a desarrollar para brindar las capacitaciones de manera virtual. 3. La Ing. Nathalia Vargas expresa que la plataforma que se empleará para el desarrollo de las capacitaciones será Google Classroom_x000a_Radicado : 20206000214971 05/11/2020: Mediante el presente documento nos permitimos informar los trámites realizados por ENTerritorio con el fin de realizar las capacitaciones en temas aeroportuarios en el municipio de Bahía Solano de manera presencial, de acuerdo con lo solicitado por el municipio y una vez terminadas las capacitaciones virtuales con los demás municipios"/>
    <n v="1"/>
    <d v="2022-02-10T20:08:00"/>
    <n v="1"/>
    <n v="12.5"/>
  </r>
  <r>
    <n v="508"/>
    <s v="Auditorias Internas"/>
    <x v="41"/>
    <s v="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
    <d v="2021-12-20T15:18:00"/>
    <x v="11"/>
    <s v="Observación"/>
    <s v="Acción correctiva"/>
    <s v="cgonzal1"/>
    <x v="46"/>
    <s v="Desconocimiento en la aplicación del P-GG-04 afectación y gestión para la recuperación de recursos de contingencias"/>
    <x v="451"/>
    <s v="Acta de liquidación"/>
    <n v="1"/>
    <n v="12.5"/>
    <d v="2021-11-16T00:00:00"/>
    <d v="2022-02-15T00:00:00"/>
    <n v="13"/>
    <x v="39"/>
    <m/>
    <m/>
    <m/>
    <m/>
    <m/>
    <s v="Se realizo suscripción del acta de liquidación del contrato 2020628  del 14 marzo 2022"/>
    <n v="1"/>
    <d v="2022-03-16T19:20:00"/>
    <n v="1"/>
    <n v="12.5"/>
  </r>
  <r>
    <n v="508"/>
    <s v="Auditorias Internas"/>
    <x v="41"/>
    <s v="A 27 de octubre 2021 no se ha formulado F-GG-60 Plan de recuperación recursos fondo de contingencias producto de la aprobación del uso de recursos por $244.057.742 con Registro Presupuestal (RP) No.2279 del 21052021 para el contrato de interventoría 2021580, lo que representa un atraso de tres meses según lo establecido en el procedimiento correspondiente."/>
    <d v="2021-12-20T15:18:00"/>
    <x v="11"/>
    <s v="Observación"/>
    <s v="Acción correctiva"/>
    <s v="cgonzal1"/>
    <x v="46"/>
    <s v="Desconocimiento en la aplicación del P-GG-04 afectación y gestión para la recuperación de recursos de contingencias"/>
    <x v="452"/>
    <s v="Memorando radicado al area de presupuesto."/>
    <n v="1"/>
    <n v="12.5"/>
    <d v="2021-11-16T00:00:00"/>
    <d v="2022-02-15T00:00:00"/>
    <n v="13"/>
    <x v="39"/>
    <m/>
    <m/>
    <m/>
    <m/>
    <m/>
    <s v="Memorando 20225400048113 Acta de Liquidación del Contrato Interventoría No. 2020628, celebrado con CONSORCIO INGEMUR  14 marzo 2022 Gerente del Grupo de Gestión Post-Contractual para presupuesto y contabilidad"/>
    <n v="1"/>
    <d v="2022-03-16T19:19:00"/>
    <n v="1"/>
    <n v="12.5"/>
  </r>
  <r>
    <n v="509"/>
    <s v="Auditorias Internas"/>
    <x v="41"/>
    <s v="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
    <d v="2021-12-20T15:19:00"/>
    <x v="11"/>
    <s v="Observación"/>
    <s v="Acción preventiva"/>
    <s v="dossa"/>
    <x v="46"/>
    <s v="Demoras en decisiones por parte del cliente para el trámite de novedades contractuales"/>
    <x v="449"/>
    <s v="Matriz en Excel que contenga las fechas de los productos y/u obligaciones a entregar para cada contrato de estructuración con sus respectivos controles"/>
    <n v="1"/>
    <n v="12.5"/>
    <d v="2021-11-16T00:00:00"/>
    <d v="2022-02-15T00:00:00"/>
    <n v="13"/>
    <x v="39"/>
    <m/>
    <m/>
    <m/>
    <m/>
    <m/>
    <s v="Se realizo diseño de matriz en excel para el seguimiento al cumplimiento de las obligaciones contractuales de las interventorías y/o consultorías. Se anexa matriz SEGUIMIENTO CUMPLIMIENTO DE OBLIGACIONES CONTRACTUALES para 9 contratos, con campos como Productos y Obligaciones Contractuales, Documento de Validación y/o Radicado de Entrega, fecha entrega al cliente"/>
    <n v="1"/>
    <d v="2022-03-22T10:38:00"/>
    <n v="1"/>
    <n v="12.5"/>
  </r>
  <r>
    <n v="509"/>
    <s v="Auditorias Internas"/>
    <x v="41"/>
    <s v="La interventoría INGEMUR y la supervisión del contrato 2020625 autorizaron el pago total del producto A Plan de Trabajo y Metodología sin la previa suscripción de la novedad No.1 que modifica la ¿Metodología del componente ambiental¿, pago radicado el 14122020 por el 15% ($101.293.938) del valor de la Etapa Inventario, diagnóstico y planificación y pagado el 23 de diciembre de 2020. La novedad fue aprobada el 29122020."/>
    <d v="2021-12-20T15:19:00"/>
    <x v="11"/>
    <s v="Observación"/>
    <s v="Acción preventiva"/>
    <s v="dossa"/>
    <x v="46"/>
    <s v="Necesidad de flujo de caja del consultor"/>
    <x v="453"/>
    <s v="Presentación de la capacitación realizada y listado de asistencia"/>
    <n v="2"/>
    <n v="12.5"/>
    <d v="2021-11-16T00:00:00"/>
    <d v="2022-02-10T00:00:00"/>
    <n v="12"/>
    <x v="39"/>
    <m/>
    <m/>
    <m/>
    <m/>
    <m/>
    <s v="Se realizo socialización de la capacitación del Manual de Supervisión e Interventoría de la Entidad a todo el personal de la Subgerencia de Estructuración de Proyectos.Lista de asistencia del 14/02/2022 , 35 asistentes"/>
    <n v="2"/>
    <d v="2022-02-14T20:48:00"/>
    <n v="1"/>
    <n v="12.5"/>
  </r>
  <r>
    <n v="500"/>
    <s v="Auditorias Internas"/>
    <x v="42"/>
    <s v="6 de los 22 giros realizados por Enterritorio al Tesoro Nacional del Ministerio de Hacienda y Crédito Público de rendimientos financieros del convenio 219057 entre julio de 2019 y abril de 2021, se realizaron fuera de los plazos. Presentan atraso entre 1 y 4 días hábiles, según se identifica en los extractos bancarios."/>
    <d v="2021-12-20T09:12:00"/>
    <x v="0"/>
    <s v="Observación"/>
    <s v="Acción detectiva"/>
    <s v="aocampo"/>
    <x v="47"/>
    <s v="Falta de priorización de la solicitud de reintegro de los rendimientos financieros por parte de la Gerencia del convenio"/>
    <x v="454"/>
    <s v="Procedimiento actualizado, P-FI-02 REGISTRO CONTABLE, TRASLADO Y APROBACIÓN DE APORTES DE RENDIMIENTOS FINANCIEROS DE CONVENIOS O CONTRATOS INTERADMINISTRATIVOS"/>
    <n v="1"/>
    <n v="18"/>
    <d v="2021-12-06T00:00:00"/>
    <d v="2022-03-31T00:00:00"/>
    <n v="16"/>
    <x v="40"/>
    <m/>
    <m/>
    <m/>
    <m/>
    <m/>
    <s v="Se verificó frente a los soportes correspondientes así: - Procedimiento P-FI-02 V2 Registro Contable, traslado y aprobación de aportes de rendimientos Financieros - Memorandos de traslado - Base Excel Giro de Rendimientos, que se está cumpliendo con los plazos para giros realizados por Enterritorio al Tesoro Nacional del Ministerio de Hacienda y Crédito Público de rendimientos financieros "/>
    <n v="1"/>
    <d v="2022-03-25T09:26:00"/>
    <n v="1"/>
    <n v="18"/>
  </r>
  <r>
    <n v="501"/>
    <s v="Auditorias Internas"/>
    <x v="42"/>
    <s v="Baja efectividad de Enterritorio (entre el 11% y 90% de inoportunidad) en el seguimiento a la devolución oportuna de los rendimientos financieros a la Dirección del Tesoro Nacional por parte de las unidades ejecutoras, dado que se comprobó que para el 46% de los periodos se presentaron demoras entre 1 y 441 días hábiles, específicamente por contrato como se relaciona a continuación: Contrato Periodos revisados Transferencia Inoportuna 022-2162980 20 9(45%) 026-2170927 19 5(26%) 039-2172296 18 14(78%) 049-2191865 8 2(25%) 060-2192526 20 18(90%) 061-2192527 18 2(11%) 063-2192529 17 5(29%)"/>
    <d v="2021-12-20T09:22:00"/>
    <x v="0"/>
    <s v="Observación"/>
    <s v="Acción detectiva"/>
    <s v="aocampo"/>
    <x v="47"/>
    <s v="Demoras en el cumplimiento de las obligaciones propias de las entidades territoriales conforme al contrato suscrito con Enterritorio."/>
    <x v="455"/>
    <s v="Comunicación Externa a las Entidades Ejecutorias"/>
    <n v="21"/>
    <n v="16"/>
    <d v="2021-12-06T00:00:00"/>
    <d v="2022-03-31T00:00:00"/>
    <n v="16"/>
    <x v="0"/>
    <m/>
    <m/>
    <m/>
    <m/>
    <m/>
    <s v="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
    <n v="21"/>
    <m/>
    <n v="1"/>
    <n v="16"/>
  </r>
  <r>
    <n v="502"/>
    <s v="Auditorias Internas"/>
    <x v="42"/>
    <s v="En los siete contratos específicos de la muestra se presentó demoras en la radicación de los informes mensuales de supervisión entre 1 y 155 días en el aplicativo de gestión documental Orfeo. A continuación, se describe el detalle por contrato: Contrato Periodos revisados Transferencia Inoportuna 022-2162980 18 7 (39%) 026-2170927 19 5 (26%) 039-2172296 07 4 (57%) 049-2191865 09 2 (22%) 060-2192526 20 16 (80%) 061-2192527 18 2 (11%) 063-2192529 17 5 (29%)"/>
    <d v="2021-12-20T09:36:00"/>
    <x v="0"/>
    <s v="Observación"/>
    <s v="Acción detectiva"/>
    <s v="aocampo"/>
    <x v="47"/>
    <s v="La falta de aplicación de las medidas conminatorias a los contratistas de obra e interventoría por parte de las entidades ejecutoras"/>
    <x v="456"/>
    <s v="Comunicaciones externas y anexos (correos electrónicos)"/>
    <n v="21"/>
    <n v="16"/>
    <d v="2021-12-06T00:00:00"/>
    <d v="2022-03-31T00:00:00"/>
    <n v="16"/>
    <x v="0"/>
    <m/>
    <m/>
    <m/>
    <m/>
    <m/>
    <s v="Se verificaron 23 comunicaciones recordando las obligaciones administrativas y financieras, informando que el equipo del FRPT ha venido realizando el seguimiento correspondiente con las entidades territoriales, requiriendo y validando la devolución oportuna de los rendimientos financieros, en el mismo sentido, se ha venido aplicando de manera preventiva esta misma tarea para los contratos especificos suscritos recientemente."/>
    <n v="21"/>
    <m/>
    <n v="1"/>
    <n v="16"/>
  </r>
  <r>
    <n v="503"/>
    <s v="Auditorias Internas"/>
    <x v="42"/>
    <s v="Para el contrato 061 se realizaron cobros de comisiones por un valor total de $26,406.01 para los periodos de febrero, abril y agosto de 2021, esto para la entidad BBVA. Para el contrato 039 se realizaron cobros de comisiones y de IVA por un valor total $ 87.188 para los periodos enero 2020 y julio de 2021, esto para la entidad Banco de Bogotá."/>
    <d v="2021-12-20T09:41:00"/>
    <x v="0"/>
    <s v="Observación"/>
    <s v="Acción detectiva"/>
    <s v="aocampo"/>
    <x v="47"/>
    <s v="Cambios unilaterales de las entidades financieras referentes a las condiciones iniciales pactadas con los Territorios (Tasas, exoneración de costos de las cuentas, gravámenes)"/>
    <x v="457"/>
    <s v="Comunicación externa a las entidades ejecutoras (un 6) Soporte de la devolución (un 6)"/>
    <n v="12"/>
    <n v="16"/>
    <d v="2021-12-06T00:00:00"/>
    <d v="2022-03-31T00:00:00"/>
    <n v="16"/>
    <x v="0"/>
    <m/>
    <m/>
    <m/>
    <m/>
    <m/>
    <s v="De conformidad con el seguimiento que ha venido realizando la Gerencia del Convenio del Grupo de Pactos Territoriales, se informa que se ha logrado la conciliación de los saldos descontados por concepto de impuestos de IVA en las cuentas de los Contratos Específicos Nos. 039 y 061, se verificaron 17 soportes aportados. En el mismo sentido se informa que como mejora continua, este proceso se ha llevado esta revisión a los demás Contratos Específicos vigentes en aras de prevenir futuras situaciones similares."/>
    <n v="12"/>
    <m/>
    <n v="1"/>
    <n v="16"/>
  </r>
  <r>
    <n v="504"/>
    <s v="Auditorias Internas"/>
    <x v="42"/>
    <s v="El 2% de los ítems revisados por informe de los 7 contratos de la muestra no se encuentran contenidos en los informes mensuales de supervisión correspondientes a 18 periodos (enero 2020 a junio 2021), específicamente para los 3 contratos señalados a continuación: Para el contrato 022 - 2162980 no se incluyó el ítem 2 extractos bancarios (6% de los ítems) para los meses de septiembre, octubre, noviembre y diciembre de 2020. Para el contrato 060 - 2192526 no se incluyó ítem 2 extractos bancarios (1,4% de los ítems) para el mes de junio de 2021. Para el contrato 026 - 2170927 no se incluyó el ítem de información financiera extractos, rendimientos, planillas (6% de los ítem) para el mes de marzo de 2020."/>
    <d v="2021-12-20T09:44:00"/>
    <x v="0"/>
    <s v="Observación"/>
    <s v="Acción detectiva"/>
    <s v="aocampo"/>
    <x v="47"/>
    <s v="Pocas herramientas jurídicas para conminar incumplimientos de las Entidades Ejecutoras"/>
    <x v="458"/>
    <s v="Comunicación Externa a las Entidades Ejecutorias"/>
    <n v="9"/>
    <n v="18"/>
    <d v="2021-12-06T00:00:00"/>
    <d v="2022-03-31T00:00:00"/>
    <n v="16"/>
    <x v="0"/>
    <m/>
    <m/>
    <m/>
    <m/>
    <m/>
    <s v="Se evidenció que durante los meses de diciembre 2021, enero, febrero y marzo de 2022, se adelantaron actividades referentes a la solicitud de informes de los contratos específicos de forma oportuna, en total se verificaron 20 comunicaciones respecto a los Contratos específicos auditados, de igual forma se estan aplicando los requerimientos correspondientes como medida preventiva a los contratos especificos suscritos de manera reciente."/>
    <n v="9"/>
    <m/>
    <n v="1"/>
    <n v="18"/>
  </r>
  <r>
    <n v="505"/>
    <s v="Auditorias Internas"/>
    <x v="42"/>
    <s v="* Para el contrato especifico 061- 2192527 se percibieron menores rendimientos financieros de los recursos abonados a la cuenta de ahorros debido a que la entidad financiera BBVA liquidó una tasa inferior a la pactada (3,6%) EA para los periodos marzo de 2020 a agosto de 2021, suma estimada de $ 38.693.312,98 * Para el contrato especifico 026 - 2170927 se percibieron menores rendimientos financieros de los recursos abonados a la cuenta de ahorros debido a que la entidad financiera BBVA liquidó una tasa inferior a la pactada (2%) EA para los periodos enero 2020 a agosto de 2021 suma estimada de $ 22.959.928. * Para el contrato especifico 022-2162980 se percibieron menores rendimientos financieros de los recursos abonados a la cuenta de ahorros debido a que la entidad financiera BBVA liquidó una tasa inferior a la pactada (1,6%) EA para los periodos enero de 2020 a agosto 2021 suma estimada de $97.548.546,47 * Para el contrato especifico 039 - 2172296 se percibieron menores rendimientos financieros de los recursos abonados a la cuenta de ahorros debido a que la entidad financiera Banco de Bogotá liquidó una tasa inferior a la pactada (4%) EA para los periodos marzo de 2020 a junio de 2021 suma estimada de $ 5.710.925,21. * Para el contrato especifico 049 - 2191865 se percibieron menores rendimientos financieros de los recursos abonados a la cuenta de ahorros debido a que la entidad financiera Bancolombia liquidó una tasa inferior a la pactada (2.5%) EA para los periodos de enero a agosto 2021 suma estimada de $ 10.757.259,28 * Para el contrato especifico 063- 2192529 se percibieron menores rendimientos financieros de los recursos abonados a la cuenta de ahorros debido a que la entidad financiera Banco de occidente liquidó una tasa inferior a la pactada (1.44%) EA para los periodos de marzo de 2020 a abril 2021 para os periodos de marzo de 2020 a abril de 2021 suma estimada de $ 9.159.469,72."/>
    <d v="2021-12-20T09:45:00"/>
    <x v="0"/>
    <s v="Observación"/>
    <s v="Acción detectiva"/>
    <s v="aocampo"/>
    <x v="47"/>
    <s v="Omisión de la verificación de la tasa pactadas en cumplimiento de lo establecidos en el reglamento operativo."/>
    <x v="459"/>
    <s v="Acta"/>
    <n v="1"/>
    <n v="16"/>
    <d v="2021-12-06T00:00:00"/>
    <d v="2022-01-14T00:00:00"/>
    <n v="5"/>
    <x v="0"/>
    <m/>
    <m/>
    <m/>
    <m/>
    <m/>
    <s v="De conformidad con lo descrito en la actividad, severificó el cargue del acta de reunión con las firmas correspondientes de parte del grupo de Desarrollo de Proyectos 3 / Gerencia del convenio de Pactos Territoriales, y la Asesoría de Control Interno."/>
    <n v="1"/>
    <m/>
    <n v="1"/>
    <n v="16"/>
  </r>
  <r>
    <s v="Pendiente GRC"/>
    <s v="Auditorias Internas"/>
    <x v="43"/>
    <s v="Observación N°1 Ambigüedad entre documentos precontractuales de los dos procesos de consultoría_x000a__x000a_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quot;...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quot; mientras que en los estudios previos no hay restricción al respecto, lo cual da lugar a interpretaciones diferentes sobre el proceder en el proceso."/>
    <m/>
    <x v="2"/>
    <s v="Observación"/>
    <s v="Acción preventiva"/>
    <s v="ariano"/>
    <x v="48"/>
    <s v="_x000a_1) Falta de análisis e inclusión del contenido del estudio previo a las reglas de participación_x000a__x000a_2) Premura para la asignación de la contratación por la afectación del servicio"/>
    <x v="460"/>
    <s v="Lineamiento para la adjudicación de contratos mediante lotes o grupos."/>
    <n v="1"/>
    <n v="10"/>
    <m/>
    <d v="2022-06-30T00:00:00"/>
    <m/>
    <x v="41"/>
    <m/>
    <m/>
    <m/>
    <m/>
    <m/>
    <s v="Se adjuntan los lineamientos emitidos vía memroando Radicado No.: 20225000093673 para la adjudicación de contratos mediante lotes o grupos."/>
    <n v="1"/>
    <d v="2022-07-12T00:00:00"/>
    <n v="1"/>
    <n v="10"/>
  </r>
  <r>
    <s v="Pendiente GRC"/>
    <s v="Auditorias Internas"/>
    <x v="43"/>
    <s v="Observación N°1 Ambigüedad entre documentos precontractuales de los dos procesos de consultoría_x000a__x000a_En el complemento de las reglas de participación y en los estudios previos de los procesos CME 019 (Andina 1 y 2 - cuatro oferentes) y 022 (Caribe - Cauca y Putumayo - Seis oferentes) de 2020 los requisitos de precalificación son ambiguos, en la medida que el primer documento establece que: &quot;...los oferentes interesados en presentarse a más de un grupo, deberán presentar ofertas económicas independientes para cada grupo, teniendo en cuenta que una vez sea seleccionado para uno de los grupos, automáticamente quedará excluido del proceso de selección de los grupos restantes&quot; mientras que en los estudios previos no hay restricción al respecto, lo cual da lugar a interpretaciones diferentes sobre el proceder en el proceso."/>
    <m/>
    <x v="2"/>
    <s v="Observación"/>
    <s v="Acción preventiva"/>
    <s v="ariano"/>
    <x v="48"/>
    <s v="_x000a_1) Falta de análisis e inclusión del contenido del estudio previo a las reglas de participación_x000a__x000a_2) Premura para la asignación de la contratación por la afectación del servicio"/>
    <x v="461"/>
    <s v="Lista de asistencias y socialización de los lineamientos ara la adjudicación de contratos mediante lotes o grupos."/>
    <n v="1"/>
    <n v="10"/>
    <m/>
    <d v="2022-06-30T00:00:00"/>
    <m/>
    <x v="41"/>
    <m/>
    <m/>
    <m/>
    <m/>
    <m/>
    <s v="Se remiten la Lista de asistencia y socialización de los lineamientos ara la adjudicación de contratos mediante lotes o grupos."/>
    <n v="1"/>
    <d v="2022-06-30T00:00:00"/>
    <n v="1"/>
    <n v="10"/>
  </r>
  <r>
    <n v="517"/>
    <s v="Auditorias Internas"/>
    <x v="43"/>
    <s v="Observación N°2 Imprecisión en la ubicación del proyecto con código 9122_x000a__x000a_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
    <m/>
    <x v="0"/>
    <s v="Observación"/>
    <s v="Acción correctiva"/>
    <s v="ariano"/>
    <x v="49"/>
    <s v="1) Omisión, inoportunidad o errores en el suministro de información por parte del cliente y/o contratista y/o interventoría.  _x000a__x000a_2) Debilidades en la revisión de los informes de  la interventoría por parte del equipo de la supervisión."/>
    <x v="462"/>
    <s v="Comunicación dirigida al consultor solicitando la acción correctiva."/>
    <n v="1"/>
    <n v="10"/>
    <m/>
    <d v="2022-03-31T00:00:00"/>
    <m/>
    <x v="7"/>
    <m/>
    <m/>
    <m/>
    <m/>
    <m/>
    <s v="Con radicado 20212200225901 24/11/2021 de la Gerencia de DP1 y de Convenio se insta a la interventoría a subsanar lo observado por la auditoría frente a la ubicación del proyecto del grupo Caribe, corrigiendo y reemplazando en los documentos el ajuste. Además se adjuntan los documentos corregidos"/>
    <n v="1"/>
    <d v="2021-11-24T00:00:00"/>
    <n v="1"/>
    <n v="10"/>
  </r>
  <r>
    <n v="517"/>
    <s v="Auditorias Internas"/>
    <x v="43"/>
    <s v="Observación N°2 Imprecisión en la ubicación del proyecto con código 9122_x000a__x000a_En el documento de diagnóstico referente a la actividad 2 para el proyecto con código 9122 - sede Centro de Atención Sector Agropecuario, se registró la ubicación de manera imprecisa en tres oportunidades, indicando que esta sede corresponde al municipio de Rionegro (Santander) - Vereda El Playón - sector de Aguas Clientes; sin embargo, durante visita de auditoría a la sede en mención, se corroboró su ubicación correcta, siendo esta municipio de El Playón (Santander) - Vereda Aguas Calientes, lo cual no se identificó por parte de la interventoría durante su revisión y aprobación."/>
    <m/>
    <x v="0"/>
    <s v="Observación"/>
    <s v="Acción preventiva"/>
    <s v="ariano"/>
    <x v="49"/>
    <s v="1) Omisión, inoportunidad o errores en el suministro de información por parte del cliente y/o contratista y/o interventoría.  _x000a__x000a_2) Debilidades en la revisión de los informes de  la interventoría por parte del equipo de la supervisión."/>
    <x v="463"/>
    <s v="_x000a_Lista de asistencia del comité de seguimiento donde se socializa la importancia de hacer chequeo y verificacion sobre los diagnosticos."/>
    <n v="1"/>
    <n v="10"/>
    <m/>
    <d v="2022-03-31T00:00:00"/>
    <m/>
    <x v="7"/>
    <m/>
    <m/>
    <m/>
    <m/>
    <m/>
    <s v="Se adjunta Lista de asistencia del comité de seguimiento donde se socializa la importancia de hacer chequeo y verificacion sobre los diagnosticos."/>
    <n v="1"/>
    <d v="2021-11-23T00:00:00"/>
    <n v="1"/>
    <n v="10"/>
  </r>
  <r>
    <n v="518"/>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0"/>
    <s v="Observación"/>
    <s v="Acción preventiva"/>
    <s v="valvarez"/>
    <x v="49"/>
    <s v="1) Perentoriedad en la adjudicación del proceso por afectación del servicio_x000a__x000a_2) Desconocimiento técnico del alcance integral y objeto  del proceso."/>
    <x v="464"/>
    <s v="Documento de planeación contractual con el personal mínimo requerido._x000a__x000a_"/>
    <n v="1"/>
    <n v="15"/>
    <m/>
    <d v="2022-03-31T00:00:00"/>
    <m/>
    <x v="7"/>
    <m/>
    <m/>
    <m/>
    <m/>
    <m/>
    <s v="Se adjunta documento de planeación contractual con el personal mínimo requerido._x000a_"/>
    <n v="1"/>
    <d v="2022-03-01T00:00:00"/>
    <n v="1"/>
    <n v="15"/>
  </r>
  <r>
    <n v="518"/>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0"/>
    <s v="Observación"/>
    <s v="Acción preventiva"/>
    <s v="valvarez"/>
    <x v="49"/>
    <s v="1) Perentoriedad en la adjudicación del proceso por afectación del servicio_x000a__x000a_2) Desconocimiento técnico del alcance integral y objeto  del proceso."/>
    <x v="465"/>
    <s v="Documento final con aprobación del grupo de gestión contractual."/>
    <n v="1"/>
    <n v="15"/>
    <m/>
    <d v="2022-03-31T00:00:00"/>
    <m/>
    <x v="7"/>
    <m/>
    <m/>
    <m/>
    <m/>
    <m/>
    <s v="Se adjunta documento final con aprobación del grupo de gestión contractual."/>
    <n v="1"/>
    <d v="2022-03-01T00:00:00"/>
    <n v="1"/>
    <n v="15"/>
  </r>
  <r>
    <s v="Pendiente GRC"/>
    <s v="Auditorias Internas"/>
    <x v="43"/>
    <s v="Observación N°3  No inclusión de profesionales necesarios en el personal mínimo requerido_x000a__x000a_En la metodología de cálculo para la estimación del presupuesto de la interventoría de los procesos:_x000a_1. CDI 121-2020 que dio origen al contrato de Interventoría No.2210001 (Andina 1)_x000a_2. CDI 118-2020 que dio origen al contrato de Interventoría No.2210002 (Andina 2) _x000a_3. CDI 126-2020 que dio origen al contrato de interventoría No. 2210016 (Caribe)_x000a_4. CDI 125-2020 que dio origen al contrato de interventoría No. 2210015 (Cauca y Putumayo)_x000a_Para Andina 1  no se contemplaron  los perfiles especialistas en las áreas de Ambiental, Geotecnia y Topografía en 10 proyectos. Para Andina 2 no se incluyeron los perfiles en las áreas de  Geotecnia y Topografía  en 8 proyectos, así como  para Caribe en 25 proyectos y para Cauca y Putumayo en un proyecto; lo que en conjunto representa el 61.4% del total de los proyectos (51 de 83). Estos perfiles profesionales eran necesarios para el desarrollo del objeto y alcance definido desde su versión inicial para el contrato de interventoría a la consultoría."/>
    <m/>
    <x v="2"/>
    <s v="Observación"/>
    <s v="Acción preventiva"/>
    <s v="valvarez"/>
    <x v="10"/>
    <s v="1) Perentoriedad en la adjudicación del proceso por afectación del servicio_x000a__x000a_2) Desconocimiento técnico del alcance integral y objeto  del proceso."/>
    <x v="466"/>
    <s v="LISTA DE ASISTENCIA DE TEAMS - PRESENTACION SENSIBILIZACION "/>
    <n v="1"/>
    <n v="15"/>
    <m/>
    <d v="2021-12-15T00:00:00"/>
    <m/>
    <x v="41"/>
    <m/>
    <m/>
    <m/>
    <m/>
    <m/>
    <s v="Se reporta listado de asistencia y memorias de la presentación sobre la respectiva sensibilización"/>
    <n v="1"/>
    <d v="2021-12-14T00:00:00"/>
    <n v="1"/>
    <n v="15"/>
  </r>
  <r>
    <n v="519"/>
    <s v="Auditorias Internas"/>
    <x v="43"/>
    <s v="Observación N°4 Inoportunidad en la entrega de productos por parte del consultor_x000a__x000a_Los contratos de consultoría N°2210007 y N°2210008 presentan atraso en la entrega de productos asociados a las actividades 3 y 4 que al 30 octubre para el primer caso corresponde al 27.08% y para el segundo caso es del 14.41%. Esta condición ha sido documentada por el interventor y ha motivado la solicitud de inicio de acciones de incumplimiento por parte de la gerencia de convenio y la supervisión."/>
    <m/>
    <x v="0"/>
    <s v="Observación"/>
    <s v="Acción correctiva"/>
    <s v="ariano"/>
    <x v="49"/>
    <s v="1) Concentrar la ejecución de cuatro contratos de consultoría en un solo oferente_x000a__x000a_2) Inefectividad de los planes de choque propuestos por el consultor para nivelar el cronograma de ejecución"/>
    <x v="467"/>
    <s v="Memorando radicado a  al grupo de gestión contractual solicitando el inicio de acciones legales por el presunto incumplimiento del contratista de consultoría en los contratos 2210007 y 2210008"/>
    <n v="1"/>
    <n v="15"/>
    <m/>
    <d v="2022-03-31T00:00:00"/>
    <m/>
    <x v="7"/>
    <m/>
    <m/>
    <m/>
    <m/>
    <m/>
    <s v="Se adjuntan los Memorandos  con radicados 20212200158323 (contrato de consultoría 2210008 del 29 de octubre de 2021) y 20212200157393 (contrato de consultoría 2210007 del 28 de octubre de 2021) al grupo de gestión contractual solicitando el inicio de acciones legales por el presunto incumplimiento del contratista de consultoría en los contratos 2210007 y 2210008"/>
    <n v="1"/>
    <d v="2021-10-29T00:00:00"/>
    <n v="1"/>
    <n v="15"/>
  </r>
  <r>
    <n v="524"/>
    <s v="Auditorias Internas"/>
    <x v="44"/>
    <s v="En el estudio previo y en el complemento de las reglas de participación del proceso CAB-010-2020 que dio origen al contrato de obra 2210283, se establecieron formaciones académicas diferentes para los cargos de asistente de Company Man, ingeniero supervisor control de sólidos, e ingeniero de control de sólidos; y cantidades diferentes para los cargos de operadores de corazonamiento, ingenieros de registros eléctricos e ingenieros mud logging, en comparación con lo solicitado en el anexo técnico (documento que forma parte integral del contrato) para el personal mínimo requerido"/>
    <d v="2022-05-05T00:00:00"/>
    <x v="0"/>
    <s v="Observación"/>
    <s v="Acción detectiva"/>
    <s v="csanchez2"/>
    <x v="45"/>
    <s v="1) Errores y/o cambios en la preparación, manipulación y publicación de la documentación en la etapa de planeación contractual por parte de Procesos de Selección (anexo técnico) y/o del grupo de trabajo que requiere la contratación._x000a__x000a_2) Cambio de los perfiles requeridos inicialmente (anexo técnico) por parte de la gerencia del convenio en la etapa de planificación sin informarlo a Planeación Contractual_x000a__x000a_3) Falta de aclaración de la categorización y prevalencia de los documentos precontractuales ante inconsistencias que se presenten entre estos."/>
    <x v="468"/>
    <s v="F-GG-41  Acta de Comité Operativo o de Seguimiento"/>
    <n v="1"/>
    <n v="10"/>
    <d v="2022-04-28T00:00:00"/>
    <d v="2022-12-15T00:00:00"/>
    <m/>
    <x v="42"/>
    <m/>
    <m/>
    <m/>
    <m/>
    <m/>
    <s v="Se adjunta acta de comite operativo de obra e interventoria"/>
    <n v="1"/>
    <d v="2022-11-25T00:00:00"/>
    <n v="1"/>
    <n v="10"/>
  </r>
  <r>
    <n v="525"/>
    <s v="Auditorias Internas"/>
    <x v="44"/>
    <s v="Aprobación del 92% del personal mínimo requerido de forma extemporánea por parte de la interventoría_x000a__x000a_El interventor aprobó la primera selección de 6 hojas de vida, de forma extemporánea con demoras entre 126 a 159 días.  Para la segunda aprobación, presentó inoportunidad para 71 hojas de vida relacionadas con el equipo mínimo de trabajo establecido en el estudio previo, con una desviación de 84 días"/>
    <d v="2022-05-05T00:00:00"/>
    <x v="0"/>
    <s v="Observación"/>
    <s v="Acción detectiva"/>
    <s v="csanchez2"/>
    <x v="45"/>
    <s v="4.Solicitud de validación con mucha antelación a la contratación_x000a_3. Alta rotación de personal en el sector petrolero._x000a_2. Omisión de los plazos establecidos para la aprobación de los perfiles profesionales por parte de la interventoría_x000a_1. Dificultad del contratista para conseguir los perfiles solicitados."/>
    <x v="469"/>
    <s v="F-GG-18 ACTA DE APROBACION DE PERSONAL PARA LA EJECUCION DEL CONTRATO  (con las hojas de vida como soportes)"/>
    <n v="1"/>
    <n v="10"/>
    <d v="2022-04-28T00:00:00"/>
    <d v="2023-09-30T00:00:00"/>
    <m/>
    <x v="42"/>
    <m/>
    <m/>
    <m/>
    <m/>
    <m/>
    <m/>
    <m/>
    <m/>
    <n v="0"/>
    <n v="0"/>
  </r>
  <r>
    <n v="664"/>
    <s v="Auditorias Internas"/>
    <x v="44"/>
    <s v="Incumplimiento de requisitos de experiencia y tiempo del personal mínimo requerido en 17 hojas de vida_x000a__x000a_El contratista de obra 2210283 y el interventor 2210371 incumplieron en la contratación y aprobación de los requisitos de personal mínimo para la ejecución, como se desagrega a continuación:_x000a_Mediante acta 001 del 9 de junio de 2021 fue aprobada la hoja de vida del director del proyecto sin contar con la certificación en Well control, y fue contratado del 21 de mayo al 20 de julio de 2021._x000a_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_x000a_Mediante acta 013 del 16 de noviembre de 2021 fue aprobada la hoja de vida del médico que no cuenta con la experiencia general requerida de 5 años, contratado del 30 de junio de 2021 al 29 de enero de 2022._x000a_Mediante acta 15 del 22 de noviembre de 2021 se aprobaron hojas de vida con experiencia general menor a la requerida así: _x000a_a) dos Ingenieros de fluidos de perforación, inferior uno en 1 año 5 meses y otro en 4 años 5 meses _x000a_b) dos Ingenieros mud logging, inferior uno en 6 meses 11 días y el otro en 3 meses y 3 días_x000a_c) un Ingeniero de Registros eléctricos, inferior en 6 años 9 meses y 10 días_x000a_d) un Ingeniero supervisor control de sólidos, en 4 meses y 26 días_x000a_e) un especialista en Brocas de perforación de pozos de petróleo, inferior en 4 meses y 12 días_x000a_f) Coordinador de Seguridad Industrial, inferior en un año y 4 meses. _x000a__x000a_Y tres operadores de corazonamiento sin convalidación del título aportado para el conteo de experiencia general requerida._x000a__x000a_El personal contratado y aprobado mediante última acta referenciada, laboró del 24 de noviembre de 2021 al 14 de febrero de 2022._x000a__x000a_Para el perfil de médico se requerían dos profesionales (incluyendo el relevo) con una dedicación de 175 días, los dos médicos contratados laboraron 60 y 120 días, es decir con un déficit en dedicación de 115 y 55 días, respectivamente."/>
    <d v="2022-05-05T00:00:00"/>
    <x v="0"/>
    <s v="Observación"/>
    <s v="Acción detectiva"/>
    <s v="csanchez2"/>
    <x v="45"/>
    <s v="1)  Fallas en la verificación  de los perfiles por parte de la interventoría_x000a__x000a_2) Desconocimiento u omisión de la normatividad aplicable, por parte de la interventoría y la supervisión, para el reconocimiento de la experiencia general de las diferentes profesiones."/>
    <x v="470"/>
    <s v="Anexo técnico y F-GG-18 ACTA DE APROBACION DE PERSONAL PARA LA EJECUCION DEL CONTRATO (con las hojas de vida como soportes) (para un proyecto) "/>
    <n v="1"/>
    <n v="10"/>
    <d v="2022-04-28T00:00:00"/>
    <d v="2023-09-30T00:00:00"/>
    <m/>
    <x v="42"/>
    <m/>
    <m/>
    <m/>
    <m/>
    <m/>
    <m/>
    <m/>
    <m/>
    <n v="0"/>
    <n v="0"/>
  </r>
  <r>
    <n v="526"/>
    <s v="Auditorias Internas"/>
    <x v="44"/>
    <s v="Incumplimiento de requisitos de experiencia y tiempo del personal mínimo requerido en 17 hojas de vida_x000a__x000a_El contratista de obra 2210283 y el interventor 2210371 incumplieron en la contratación y aprobación de los requisitos de personal mínimo para la ejecución, como se desagrega a continuación:_x000a_Mediante acta 001 del 9 de junio de 2021 fue aprobada la hoja de vida del director del proyecto sin contar con la certificación en Well control, y fue contratado del 21 de mayo al 20 de julio de 2021._x000a_Mediante acta 012 del 15 de noviembre de 2021 se aprobaron dos hojas de vida para el perfil de Company Man sin el cumplimiento de experiencia general de tres años. El primer perfil contó con una experiencia inferior a la requerida en dos meses; y el segundo, en un año y seis meses. Contratado el primero del 21 de noviembre de 2021 al 14 de febrero de 2022, y el segundo del 3 de diciembre de 2021 al 14 de febrero de 2022._x000a_Mediante acta 013 del 16 de noviembre de 2021 fue aprobada la hoja de vida del médico que no cuenta con la experiencia general requerida de 5 años, contratado del 30 de junio de 2021 al 29 de enero de 2022._x000a_Mediante acta 15 del 22 de noviembre de 2021 se aprobaron hojas de vida con experiencia general menor a la requerida así: _x000a_a) dos Ingenieros de fluidos de perforación, inferior uno en 1 año 5 meses y otro en 4 años 5 meses _x000a_b) dos Ingenieros mud logging, inferior uno en 6 meses 11 días y el otro en 3 meses y 3 días_x000a_c) un Ingeniero de Registros eléctricos, inferior en 6 años 9 meses y 10 días_x000a_d) un Ingeniero supervisor control de sólidos, en 4 meses y 26 días_x000a_e) un especialista en Brocas de perforación de pozos de petróleo, inferior en 4 meses y 12 días_x000a_f) Coordinador de Seguridad Industrial, inferior en un año y 4 meses. _x000a__x000a_Y tres operadores de corazonamiento sin convalidación del título aportado para el conteo de experiencia general requerida._x000a__x000a_El personal contratado y aprobado mediante última acta referenciada, laboró del 24 de noviembre de 2021 al 14 de febrero de 2022._x000a__x000a_Para el perfil de médico se requerían dos profesionales (incluyendo el relevo) con una dedicación de 175 días, los dos médicos contratados laboraron 60 y 120 días, es decir con un déficit en dedicación de 115 y 55 días, respectivamente."/>
    <d v="2022-05-05T00:00:00"/>
    <x v="0"/>
    <s v="Observación"/>
    <s v="Acción detectiva"/>
    <s v="csanchez2"/>
    <x v="45"/>
    <s v="1)  Fallas en la verificación  de los perfiles por parte de la interventoría_x000a__x000a_2) Desconocimiento u omisión de la normatividad aplicable, por parte de la interventoría y la supervisión, para el reconocimiento de la experiencia general de las diferentes profesiones."/>
    <x v="471"/>
    <s v=" Dos comunicaciones: _x000a_ 1.  Memorando dirigido al grupo de Gestión Contractual con copia a control interno, solicitando su pronunciamiento sobre  el presunto incumplimiento por parte de la empresa contratista, relacionandas con la autorización de hojas de vida que no cumplían con los requisitos del perfil. _x000a_2. Oficio de aclaración a la interventoria de las observaciones 3,4 y 5 en la auditoria con su respuesta._x000a_"/>
    <n v="3"/>
    <n v="10"/>
    <d v="2022-04-28T00:00:00"/>
    <d v="2022-08-15T00:00:00"/>
    <m/>
    <x v="38"/>
    <m/>
    <m/>
    <m/>
    <m/>
    <m/>
    <s v="Se adjunta evidencias de la gestión realizada desde la gerencia de contrato con relación al Plan de mejoramiento y a la actividad propuesta radicado 20222400076831 del 25-04-2022 y 20224300191042 del 18-05-2022"/>
    <n v="3"/>
    <d v="2022-05-18T00:00:00"/>
    <n v="1"/>
    <n v="10"/>
  </r>
  <r>
    <n v="665"/>
    <s v="Auditorias Internas"/>
    <x v="44"/>
    <s v="Matricula Profesional de Ingeniero Ambiental no registrada en el COPNIA_x000a__x000a_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
    <d v="2022-05-05T00:00:00"/>
    <x v="0"/>
    <s v="Observación"/>
    <s v="Acción detectiva"/>
    <s v="csanchez2"/>
    <x v="45"/>
    <s v="1) Omisión o falta de controles del personal responsable de la validación de los perfiles requeridos."/>
    <x v="472"/>
    <s v="Formato expedido por la interventoría donde certifique el cumplimiento del perfil  con  los requisitos legales de cada profesional a contratar por proyecto. "/>
    <n v="1"/>
    <n v="10"/>
    <d v="2022-04-28T00:00:00"/>
    <d v="2023-09-30T00:00:00"/>
    <m/>
    <x v="42"/>
    <m/>
    <m/>
    <m/>
    <m/>
    <m/>
    <m/>
    <m/>
    <m/>
    <n v="0"/>
    <n v="0"/>
  </r>
  <r>
    <n v="527"/>
    <s v="Auditorias Internas"/>
    <x v="44"/>
    <s v="Matricula Profesional de Ingeniero Ambiental no registrada en el COPNIA_x000a__x000a_El profesional ingeniero ambiental (ver nombre en la hoja denominada “OBS 4” del formato de observaciones) presentó documento de Matricula Profesional 54238177868NTS para la contratación que no existe en los registros del Consejo Profesional de Ingeniería - COPNIA, aspecto que no fue identificado por la interventoría en cumplimiento de sus obligaciones de verificación del personal mínimo y que puede constituirse en un documento no auténtico."/>
    <d v="2022-05-05T00:00:00"/>
    <x v="0"/>
    <s v="Observación"/>
    <s v="Acción detectiva"/>
    <s v="csanchez2"/>
    <x v="45"/>
    <s v="1) Omisión o falta de controles del personal responsable de la validación de los perfiles requeridos."/>
    <x v="473"/>
    <s v="Oficio radicado ante la empresa contratista con la actividad propuesta y la respuesta por tarte de esta."/>
    <n v="2"/>
    <n v="10"/>
    <d v="2022-04-28T00:00:00"/>
    <d v="2022-08-15T00:00:00"/>
    <m/>
    <x v="38"/>
    <m/>
    <m/>
    <m/>
    <m/>
    <m/>
    <s v="Se adjunta evidencias de la gestión realizada desde la gerencia de contrato con relación al Plan de mejoramiento y a la actividad propuesta radicado 20222400076831 del 25-04-2022 y 20224300191042 del 18-05-2022"/>
    <n v="2"/>
    <d v="2022-05-18T00:00:00"/>
    <n v="1"/>
    <n v="10"/>
  </r>
  <r>
    <n v="666"/>
    <s v="Auditorias Internas"/>
    <x v="44"/>
    <s v="Posible elusión de aportes en riesgos laborales, parafiscales y retención en la fuente sobre salarios de la Unión Temporal SERCOMADI_x000a__x000a_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
    <d v="2022-05-05T00:00:00"/>
    <x v="0"/>
    <s v="Observación"/>
    <s v="Acción detectiva"/>
    <s v="csanchez2"/>
    <x v="45"/>
    <s v="1) Acuerdos salariales extracontractuales entre las partes._x000a__x000a_2) Desconocimiento de la normatividad tributaria y de seguridad social"/>
    <x v="474"/>
    <s v="Certificado emitido por la Interventoria donde se avale el cumplimiento de los requisitos legales en  el pago de seguridad social  para todo el personal minimo requerido durante la ejecución del contrato de obra e interventoría. "/>
    <n v="1"/>
    <n v="10"/>
    <d v="2022-04-28T00:00:00"/>
    <d v="2023-09-30T00:00:00"/>
    <m/>
    <x v="42"/>
    <m/>
    <m/>
    <m/>
    <m/>
    <m/>
    <m/>
    <m/>
    <m/>
    <n v="0"/>
    <n v="0"/>
  </r>
  <r>
    <n v="528"/>
    <s v="Auditorias Internas"/>
    <x v="44"/>
    <s v="Posible elusión de aportes en riesgos laborales, parafiscales y retención en la fuente sobre salarios de la Unión Temporal SERCOMADI_x000a__x000a_A dos de los tres directores de proyecto que fueron vinculados durante la ejecución del contrato de obra 2210283, se les contrató con asignación de un Salario Mínimo Legal Mensual de la vigencia 2021, suma 7 veces inferior a la asignada en el contrato del primer director, teniendo los tres contratos el mismo objeto, requisitos del perfil y obligaciones de base. Para estas dos últimas contrataciones las personas vinculadas se encontraban pensionadas y este esquema de contratación asumido tiene efecto en el cálculo de los aportes en riesgos laborales, aportes parafiscales y retención en la fuente a título de renta sobre salarios que reporta el contratista a la aseguradora de riesgos laborales, a las entidades de recaudo de parafiscales y a la Dirección de Impuestos y Aduanas Nacionales, respectivamente."/>
    <d v="2022-05-05T00:00:00"/>
    <x v="0"/>
    <s v="Observación"/>
    <s v="Acción detectiva"/>
    <s v="csanchez2"/>
    <x v="45"/>
    <s v="1) Acuerdos salariales extracontractuales entre las partes._x000a__x000a_2) Desconocimiento de la normatividad tributaria y de seguridad social"/>
    <x v="475"/>
    <s v="Oficio radicado ante la empresa contratista  y respuesta por  parte de esta."/>
    <n v="2"/>
    <n v="10"/>
    <d v="2022-04-28T00:00:00"/>
    <d v="2022-08-15T00:00:00"/>
    <m/>
    <x v="38"/>
    <m/>
    <m/>
    <m/>
    <m/>
    <m/>
    <s v="Se adjunta evidencias de la gestión realizada desde la gerencia de contrato con relación al Plan de mejoramiento y a la actividad propuesta radicado 20222400076831 del 25-04-2022 y 20224300191042 del 18-05-2022"/>
    <n v="2"/>
    <d v="2022-05-18T00:00:00"/>
    <n v="1"/>
    <n v="10"/>
  </r>
  <r>
    <n v="667"/>
    <s v="Auditorias Internas"/>
    <x v="44"/>
    <s v=" Errores en contenido de documentos contractuales del proyecto perforación pozo estratigráfico Pailitas 1X - ANH_x000a__x000a_1. En la solicitud de la novedad contractual Nro. 68 del 07/02/2022 y sus anexos se registran los siguientes errores:_x000a_• El proyecto presenta un avance del 84% sobre el 91% programado, es decir tiene un atraso del 6%; siendo el resultado 7%._x000a_• Fecha firma del contrato interadministrativo en solicitud de la novedad se cita el 30/11/2017 y en el anexo 1 de esta se referencia el 11/11/2017 (fecha real de firma o suscripción del contrato)_x000a_• Oficio UTS-S-008-22 se registra fecha de emisión del 22 de enero y en otros apartados del 24 de enero (esta última fecha corresponde a la real según oficio)_x000a__x000a_2.  En Secop 2 se registra error en la fecha de terminación inicial del contrato de obra (25/01/2022) mientras que en la novedad contractual se cita el 14/02/2022 (fecha que corresponde a la real)_x000a__x000a_3. El informe mensual de interventoría 001 de junio de 2021 - ítem 5. Conclusiones y Recomendaciones registra el siguiente error:_x000a_• Se describe que Los Ingenieros Sergio Cristancho y Luis A castillo renunciaron a sus cargos tan solo unos días después de su designación; es decir, se relaciona la renuncia del director de Proyecto Luis A Castillo, que no estaba contratado a la fecha del informe. "/>
    <d v="2022-05-05T00:00:00"/>
    <x v="0"/>
    <s v="Observación"/>
    <s v="Acción detectiva"/>
    <s v="csanchez2"/>
    <x v="45"/>
    <s v="1) Debilidades en la validación de documentos contractuales por parte de la supervisión y el grupo de gestión contractual._x000a__x000a_2) Debilidades en la revisión de los informes de  la interventoría por parte del equipo de la supervisión."/>
    <x v="476"/>
    <s v="_x000a_ F-GG-41  Acta de Comité Operativo o de Seguimiento por proyecto en ejecución. "/>
    <n v="1"/>
    <n v="20"/>
    <d v="2022-04-28T00:00:00"/>
    <d v="2023-09-30T00:00:00"/>
    <m/>
    <x v="42"/>
    <m/>
    <m/>
    <m/>
    <m/>
    <m/>
    <m/>
    <m/>
    <m/>
    <n v="0"/>
    <n v="0"/>
  </r>
  <r>
    <n v="522"/>
    <s v="Auditorias Internas ACI"/>
    <x v="45"/>
    <s v="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
    <d v="2022-05-05T17:13:00"/>
    <x v="0"/>
    <s v="Observación"/>
    <s v="Acción correctiva"/>
    <s v="cgonzal1"/>
    <x v="5"/>
    <s v="*Debilidades en el ejercicio de la supervisión por parte de Enterritorio."/>
    <x v="477"/>
    <s v="Informe del estado de la Oficina Jurídica"/>
    <n v="4"/>
    <n v="8"/>
    <d v="2022-04-30T00:00:00"/>
    <d v="2023-04-30T00:00:00"/>
    <n v="52"/>
    <x v="20"/>
    <s v="NO"/>
    <m/>
    <m/>
    <m/>
    <m/>
    <s v="Mediante oficio con radicado No. 20222700104431 Ayuda de Memoria - Mesa de trabajo presencial realizada el 09 de mayo de 2022. Revisión estado procesos judiciales Convenios No. 211041-212080. Memorando con radicado No. 20221100114663 remitido por el grupo de Defensa jurídica - Respuesta a solicitud elevada el día 7 de julio de 2022, bajo el radicado 20222700091133, oficio en el cual se solicito información sobre el estado de inicios de acciones judiciales._x000a_A corte marzo 2023: Se adjuntan los memorandos No. 2022110165563 del 20 de diciembre de 2022 y 20231100027263 del 22 de febrero de 2023 donde se informa el estado procesos judiciales y procesos en curso Convenio Interadministrativo de Gerencia No. 211041- 212017 - 212080, aunque se referencian dos memorandos se toma solo un producto ejecutado porque los dos registran el mismo estado para el proyecto de Manta._x000a_A junio 2023:Se adjunta memorando No.20232700045763 del 11/04/2023 a OAJ sobre estado del proceso 11001310301920220016300 CONSORCIO MSD 02 - AS 506 proyecto Manta Cundinamarca y memorando  No.20231100066513 del 23/05/2023 _x000a_"/>
    <n v="4"/>
    <d v="2023-05-23T09:50:00"/>
    <n v="1"/>
    <n v="8"/>
  </r>
  <r>
    <n v="522"/>
    <s v="Auditorias Internas ACI"/>
    <x v="45"/>
    <s v="Observación No. 2. Deficiencias de obra no reparadas para el hallazgo No.3 de 2016 Acciones implementadas no efectivas para corregir el hallazgo H3 2016 Calidad de Construcción Contrato Interadministrativo No. 2133553 Manta ¿ Cundinamarca, debido a que transcurridos más de tres años y medio no se ha resuelto el tema constructivo y se evidencian demoras hasta de 7 meses en las actividades de inicio de acciones judiciales desde el 28082020 que fue radicado el estudio técnico por el Grupo Desarrollo de Proyectos 2, hasta la radicación del estudio técnico para el inicio de acción judicial el 24022022 por el Grupo de Gestión Poscontractual al Grupo de Defensa Jurídica. A la fecha la vía del sector Escuela Cubia- Escuela el Bosque en el municipio de Manta aún presenta deficiencias por afectación de la estabilidad, alcantarillas, gaviones y disipador, obra contratada en el marco del convenio 212080 con el Departamento para la Prosperidad Social."/>
    <d v="2022-05-05T17:13:00"/>
    <x v="0"/>
    <s v="Observación"/>
    <s v="Acción correctiva"/>
    <s v="cgonzal1"/>
    <x v="5"/>
    <s v="*Demoras en la gestión de inicio de Acción judicial."/>
    <x v="478"/>
    <s v="Radicado de la demanda"/>
    <n v="1"/>
    <n v="8"/>
    <d v="2022-04-07T00:00:00"/>
    <d v="2022-06-30T00:00:00"/>
    <n v="12"/>
    <x v="43"/>
    <s v="NO"/>
    <m/>
    <m/>
    <m/>
    <m/>
    <s v="Se adjuntan los siguientes documentos: Radicado No.20221100066871 escrito de la demanda. Correo radicación de la demanda en linea con No. 397183 Rad. 110013103019 2022 00163 00 Admisión de demanda."/>
    <n v="1"/>
    <d v="2022-06-29T14:48:00"/>
    <n v="1"/>
    <n v="8"/>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79"/>
    <s v="Documento de la aprobación de los recursos"/>
    <n v="1"/>
    <n v="8"/>
    <d v="2022-11-30T00:00:00"/>
    <d v="2023-11-30T00:00:00"/>
    <n v="52"/>
    <x v="42"/>
    <s v="NO"/>
    <m/>
    <m/>
    <m/>
    <m/>
    <m/>
    <m/>
    <m/>
    <n v="0"/>
    <n v="0"/>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80"/>
    <s v="Oficio de aprobación por parte del cliente"/>
    <n v="1"/>
    <n v="8"/>
    <d v="2022-04-07T00:00:00"/>
    <d v="2022-05-31T00:00:00"/>
    <n v="7"/>
    <x v="7"/>
    <s v="NO"/>
    <m/>
    <m/>
    <m/>
    <m/>
    <s v="Se anexa memorando con el aval por parte del cliente de los diseños de reforzamiento de la infraestructura del proyecto ESAP SANTA MARTA."/>
    <n v="1"/>
    <d v="2022-06-21T18:54:00"/>
    <n v="1"/>
    <n v="8"/>
  </r>
  <r>
    <n v="523"/>
    <s v="Auditorias Internas ACI"/>
    <x v="45"/>
    <s v="Observación No. 3. Problemas constructivos no resueltos para F-OBRAS3 ESAP Santa Marta El incumplimiento de especificaciones técnicas, deficiente calidad y problemas constructivos del proyecto no han sido subsanados pasados más de 7 años desde la entrega por parte del contratista (14-12-2014). Enterritorio avanzó en la identificación de la alternativa de solución mediante el contrato 2020560 finalizado el 18 de febrero de 2022, que consiste en el reforzamiento con perfilería metálica de columnas y entramado metálico para complemento. A la fecha falta definir e implementar las acciones requeridas para la reparación integral y entrega de la obra al cliente, en el marco del convenio 211046 con la ESAP."/>
    <d v="2022-05-05T17:14:00"/>
    <x v="0"/>
    <s v="Observación"/>
    <s v="Acción correctiva"/>
    <s v="cgonzal1"/>
    <x v="44"/>
    <s v="1) Deficiencias en la supervisión y control de la interventoría. 2) Falta de oportunidad en la gestión de los incumplimientos."/>
    <x v="481"/>
    <s v="Acuerdo de Transacción o equivalente"/>
    <n v="1"/>
    <n v="8"/>
    <d v="2022-05-31T00:00:00"/>
    <d v="2022-11-30T00:00:00"/>
    <n v="26"/>
    <x v="43"/>
    <s v="NO"/>
    <m/>
    <m/>
    <m/>
    <m/>
    <s v="Las partes adelantaron dentro del proceso, múltiples mesas de trabajo bajo el acompañamiento de la Contraloría General de la República -DIARI-, y una vez revisados los soportes que acreditan los perjuicios causados, proponen conjuntamente una fórmula de conciliación total de la controversia por el valor de cuatro mil quinientos veintisiete millones doscientos cincuenta y dos mil trescientos nueve pesos ($4.527.252.309). Soportes : CERTIFICACION ESAP.pdf ( Comité de Conciliación y Defensa Judicial- sesión extraordinaria del 3/10/2022) y  Ficha_conciliacion_92786.pdf -  ekogui"/>
    <n v="1"/>
    <d v="2022-10-13T15:09:00"/>
    <n v="1"/>
    <n v="8"/>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2"/>
    <s v="Actas de reunión"/>
    <n v="2"/>
    <n v="8"/>
    <d v="2022-04-25T00:00:00"/>
    <d v="2022-12-25T00:00:00"/>
    <n v="34"/>
    <x v="44"/>
    <s v="NO"/>
    <m/>
    <m/>
    <m/>
    <m/>
    <s v="1. El día 16 de agosto se desarrolló reunión entre la Agencia de Desarrollo Rural y ENTerritorio, en donde se socializó por parte de la ADR el estado actual en el que se encuentra el tramite. Se adjunta acta de reunión, oficio remisorio de la ADR con el acta firmada, (20224300366342) la presentación desarrollada durante la reunión. Dando así cumplimiento a la primera mesa de trabajo como parte del plan de mejoramiento._x000a_2.Reunión realizada el 22 de noviembre de 2022,con participación de colaboradores CORTOLIMA, AGENCIA DE DESARROLLO RURAL y ENTERRITORIO. Soporte Firmas Acta Reunión Enterritorio Cortolima de 22 11 2022.pdf"/>
    <n v="2"/>
    <d v="2022-11-28T11:11:00"/>
    <n v="1"/>
    <n v="8"/>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3"/>
    <s v="Oficio solicitando estado de la gestión. Oficio respuesta por Cortolima"/>
    <n v="2"/>
    <n v="8"/>
    <d v="2022-04-25T00:00:00"/>
    <d v="2022-10-25T00:00:00"/>
    <n v="26"/>
    <x v="44"/>
    <s v="NO"/>
    <m/>
    <m/>
    <m/>
    <m/>
    <s v="Se remite a CORTOLIMA comunicación No. 20222900082301 del 3 de mayo de 2022 (recibido CORTOLIMA No. 8627), solicitando balance de adquisición de los predios. En comunicación No. 100.10.3 (radicado ENT No. 20224300204842) CORTOLIMA, da respuesta parcial y remite sólo información de las personas que participarán en las mesas de trabajo. _x000a_Con radicado 20224300239502 del 21/06/2022 CORTOLIMA emite respuesta donde indica que antes de iniciar tramites notariales se debe hacer visitas a los predios para verificar que cuenten con condiciones para la protección de los mismos y del medio ambiente, describe otras acciones a llevar  a cabo."/>
    <n v="2"/>
    <d v="2022-06-02T11:08:00"/>
    <n v="1"/>
    <n v="8"/>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4"/>
    <s v="Oficio reitarando solicitud de información sobre el estado de la gestión Oficio respuesta por ANT"/>
    <n v="2"/>
    <n v="8"/>
    <d v="2022-04-25T00:00:00"/>
    <d v="2022-08-25T00:00:00"/>
    <n v="17"/>
    <x v="44"/>
    <s v="NO"/>
    <m/>
    <m/>
    <m/>
    <m/>
    <s v="Se remite oficio a la Agencia Nacional de Tierras y a la Agencia de Desarrollo Rural, en comunicado No. 20222900082271 del 3 de mayo de 2022 (radicado de recibo ANT No. 20226200536352 y ADR No. 20226100032791) con el fin de obtener el balance de estado actual del trámite de adquisición de predios. _x000a_Con radicado 20224300238492 (16062022_20224300238492_Respuesta ANT da traslado a ADR.pdf) del 23/06/2022 la ANT emite respuesta donde indica que la Entidad encargada es la Agencia de desarrollo Rural y da traslado al comunicado de la Entidad (16062022_ANT 20226200752321_Traslado ANT a ADR.pdf)"/>
    <n v="2"/>
    <d v="2022-06-02T11:03:00"/>
    <n v="1"/>
    <n v="8"/>
  </r>
  <r>
    <n v="529"/>
    <s v="Auditorias Internas"/>
    <x v="45"/>
    <s v="Luego de dos años y medio de la gestión para definir la viabilidad del traspaso de los tres predios de Áreas Estratégicas para la conservación de los recursos hídricos, no hay respuesta de la Agencia Nacional de Tierras (Radicado 20192000242541 del 30-09-2019). Los predios Buenos Aires Mameyal, El Porvenir y El Auxilio 1 no fueron adquiridos y en su lugar se pagaron mejoras. La actividad pendiente aún a la fecha según lo establecido contractualmente es el traspaso de los predios a Cortolima, continuando con el incumplimiento detectado por la Contraloría de la obligación de adquisición de predios, en el marco del convenio 195040 de 2005 suscrito entre el Incoder y antes Fonade."/>
    <d v="2022-05-05T18:40:00"/>
    <x v="0"/>
    <m/>
    <s v="Acción detectiva"/>
    <s v="enieves"/>
    <x v="50"/>
    <s v="*Falta de gestión y seguimiento por parte de la Gerencia del convenio a la comunicación enviada a la Agencia Nacional de Tierras y a la Agencia de Desarrollo Rural el 30/09/2019"/>
    <x v="485"/>
    <s v="Soportes de gestión y/o Certificado de Tradición y libetad de los (3) predios."/>
    <n v="3"/>
    <n v="8"/>
    <d v="2022-06-25T00:00:00"/>
    <d v="2023-06-25T00:00:00"/>
    <n v="52"/>
    <x v="44"/>
    <s v="NO"/>
    <m/>
    <m/>
    <m/>
    <m/>
    <s v="De acuerdo con lo previsto en la actividad   de obtener soportes que evidencien gestión y/o el traspaso de los predios a la entidad competente.¿ es nuestro deber informar lo siguiente: 1. Los tramites tendientes a la legalización de predios están a cargo de la Agencia de Desarrollo Rural ¿ ADR - y CORTOLIMA. 2. Conforme a lo enunciado en el citado plan, a ENTerritorio le correspondió hacer seguimiento mediante documentos encaminados a que dichas entidades cumplieran su obligación de legalización de predios. Visto lo anterior, se adjuntan ¿ Ultima respuesta de la ADR comunicado 202261093462 (ENT 20224300497572) ¿ Ultima respuesta de CORTOLIMA comunicado 5612 (ENT 20234300171052) ¿ Ultima oficio o comunicación formal de Enteriitorio a la ADR (Radicado ENT 20232900092361, con radicado entrada ADR 20236100068091, entrada CORTOLIMA 10330) Estos documentos evidencian el seguimiento y gestión de ENTerritorio frente a los compromisos de las mesas de trabajo, así como, la reiteracion a ambas Entidades (ADR-Cortolima) de cara a informar a ENTerritorio respecto a los tramites y actividades adelantadas tendientes al saneamiento predial. En el siguiente enlace se encuentran las comunicaciones cruzadas entre 2022 y 2023: https://fonade-my.sharepoint.com/:f:/g/personal/aforero_enterritorio_gov_co/EvyDX5WhckVEiWQW-zvmWBkB-h3O9sOMH1_LXCSK7HDhog?e=vw4td5"/>
    <n v="3"/>
    <d v="2023-06-22T15:16:00"/>
    <n v="1"/>
    <n v="8"/>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04:00"/>
    <x v="3"/>
    <s v="Observación"/>
    <s v="Acción detectiva"/>
    <s v="dtorres2"/>
    <x v="51"/>
    <s v="Demoras para la recuperación de impuestos no cobrados por la entidad."/>
    <x v="486"/>
    <s v="Acta de reunion con conclusiones"/>
    <n v="1"/>
    <n v="8"/>
    <d v="2022-04-25T00:00:00"/>
    <d v="2022-05-06T00:00:00"/>
    <n v="2"/>
    <x v="45"/>
    <s v="NO"/>
    <m/>
    <m/>
    <m/>
    <m/>
    <s v="Se anexa acta de reunion con los asesores externos para tratar el tema de inicio de acciones judiciales por el cobro de estampilla prouniversidades, de fecha 25 abril 2022."/>
    <n v="1"/>
    <d v="2022-04-25T00:00:00"/>
    <n v="1"/>
    <n v="8"/>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53:00"/>
    <x v="3"/>
    <s v="Observación"/>
    <s v="Acción detectiva"/>
    <s v="dtorres2"/>
    <x v="51"/>
    <s v="Demoras para la recuperación de impuestos no cobrados por la entidad."/>
    <x v="487"/>
    <s v="Memorando de remisión de las Fichas tecnicas"/>
    <n v="7"/>
    <n v="8"/>
    <d v="2022-05-06T00:00:00"/>
    <d v="2022-06-30T00:00:00"/>
    <n v="8"/>
    <x v="45"/>
    <s v="NO"/>
    <m/>
    <m/>
    <m/>
    <m/>
    <s v="Para los contratos mencionados se remitió memorando a la OAJ para inicio de cobro por vía judicial._x000a_2160745 Consorcio Bahía 2016: memorando 20223100079443 el 22/06/2022 _x000a_2131794 Consorcio Infraestructuras 2013:  memorando 20223100086963 el 24/06/2022 _x000a_2131796 Consorcio Infraestructuras 2013:  memorando 20223100086963 el 24/06/2022 _x000a_2162941 Consorcio Temis: memorando 20223100088513 el 30/06/2022 _x000a_2150520 Consorcio Tucanos: memorando 20223100087993 el 29/06/2022 _x000a_2170865  Novación Blue SA: memorando 20223100088173 el 30/06/2022 _x000a_2170945 Novación Blue SA:  memorando 20223100088173 el 30/06/2022 _x000a_2170943 Novación Blue SA: memorando 20223100088173 el 30/06/2022 _x000a_2151856 Unión temporal Obras de Anapoima:  memorando 20223100088433 el 30/06/2022 "/>
    <n v="7"/>
    <d v="2022-06-30T00:00:00"/>
    <n v="1"/>
    <n v="8"/>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1:57:00"/>
    <x v="7"/>
    <s v="Observación"/>
    <s v="Acción detectiva"/>
    <s v="dtorres2"/>
    <x v="51"/>
    <s v="Demoras para la recuperación de impuestos no cobrados por la entidad."/>
    <x v="488"/>
    <s v="Radicado de la demanda"/>
    <n v="7"/>
    <n v="6"/>
    <d v="2022-07-01T00:00:00"/>
    <d v="2022-08-31T00:00:00"/>
    <n v="9"/>
    <x v="43"/>
    <s v="NO"/>
    <m/>
    <m/>
    <m/>
    <m/>
    <s v="Se radicaron las demandas iniciadas por Enterritorio contra Consorcio Anapoima, Consorcio Bahía 2016,Consorcio Temis, Consorcio Infraestructura 2013, Media Commerce, Novacion Blue y Consorcio Tucanos. _x000a_1._x0009_20221100172071 19 SEP 2022- DEMANDADOS Consorcio Bahía 2016 y sus integrantes, Juan Carlos García Bustos y Ricardo Arturo Peláez Marín._x000a_2._x0009_Demandado :NOVACION BLUE S.A NIT No 8000450622, JUEZ CIVIL MUNICIPAL DE BOGOTÁ (REPARTO)- PROCESO DECLARATIVO_x000a_3._x0009_20221100171971- demandado Integrantes del CONSORCIO INFRAESTRUCTURA 2013, conformado por INGECINCO LTDA, INVERMOHES S.A.S. y 2C INGENIEROS S.A_x000a_4._x0009_20221100172041 19 sep 2022-09- demandados: Media Commerce Partners S.A.S, identificada con el Nit. 819.006.966-8, representada legalmente por la señora Claudia Patricia Jimenez Uribe, o por quien haga sus veces._x000a_5._x0009_20221100171661 19 sep 2022- demandado Rafael Eduardo Zambrano Casas identificado con cedula de ciudadanía número 19.252.047 y Saín Espinosa Murcia identificado con cedula de ciudadanía número 79.311.841, integrantes del CONSORCIO TUCANOS identificado con NIT. 900.814.340-1_x000a_6._x0009_20221100172131- demandados Antonio Mario Lopez Restrepo identificado con la cédula de ciudadanía No. 72.152.484 y COMINCI S.A.S, identificada con el Nit. 900.311.717-1, representada legalmente por el señor Ricardo Rueda Gómez quienes conforman la Unión Temporal Obras Anapoima._x000a_7._x0009_Demanda en línea No 493739- Clase de Proceso: 40-03-01 VERBAL DE MENOR CUANTÍA- Tipo Sujeto: DEMANDADO Persona Jurídica: CONSTRUCCIONES AL DIA S.A.S"/>
    <n v="7"/>
    <d v="2022-09-20T09:44:00"/>
    <n v="1"/>
    <n v="6"/>
  </r>
  <r>
    <n v="550"/>
    <s v="Auditorias Internas ACI"/>
    <x v="45"/>
    <s v="De los 19 contratos identificados por la CGR en los que no se aplicó el impuesto de estampilla por $116.682.856 y que generaron intereses moratorios por valor de $134.993.644, para una deuda total de $ 251.676.500, se tiene el siguiente balance: ¿ 11 contratos aún no presentan pago del impuesto de estampilla e intereses $161.759.304 ¿ 3 presentan pago total de la deuda (impuesto e intereses) por $2.000.769 ¿ 5 presentan pago solo del impuesto de estampilla, por $42.005.431 Existe un proceso judicial en curso, uno devuelto por la Oficina Asesora Jurídica al Grupo de Contabilidad y gestiones de cobro por parte del grupo de contabilidad para 14 contratos, teniendo la entidad a la fecha un valor por recuperar de: $207.670.300 (impuestos $73.546.323 e intereses $134.123.977). Las acciones de este hallazgo podrán determinarse efectivas cuando se recuperen todos los recursos o se inicien todas las acciones judiciales que apliquen."/>
    <d v="2022-06-30T22:00:00"/>
    <x v="3"/>
    <s v="Observación"/>
    <s v="Acción detectiva"/>
    <s v="dtorres2"/>
    <x v="51"/>
    <s v="Demoras para la recuperación de impuestos no cobrados por la entidad."/>
    <x v="489"/>
    <s v="memorando  de envio de solicitud y memorando de respuesta"/>
    <n v="2"/>
    <n v="6"/>
    <d v="2022-09-01T00:00:00"/>
    <d v="2022-10-31T00:00:00"/>
    <n v="9"/>
    <x v="45"/>
    <s v="NO"/>
    <m/>
    <m/>
    <m/>
    <m/>
    <s v="20223100135303 05/10/2022: SOLICITUD INFORMACIÓN ESTADO SOLICITUDES DE ESTUDIO TÉCNICO PARA EL INICIO DE ACCIÓN JUDICIAL - CUENTAS POR COBRAR ESTAMPILLA PROUNIVERSIDADES. _x000a_20221100135983 07/10/2022: Respuesta por OAJ -Informe estado - solicitudes de estudio técnico para inicio de acción judicial – Cuentas  por cobrar Estampilla Prouniversidades"/>
    <n v="2"/>
    <d v="2022-10-21T15:40:00"/>
    <n v="1"/>
    <n v="6"/>
  </r>
  <r>
    <n v="537"/>
    <s v="Auditorias Internas"/>
    <x v="46"/>
    <s v="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
    <d v="2022-05-27T13:59:00"/>
    <x v="12"/>
    <s v="Observación"/>
    <s v="Acción correctiva"/>
    <s v="dossa"/>
    <x v="52"/>
    <s v="Desconocimiento del contratista de las obligaciones específicas a cargo"/>
    <x v="490"/>
    <s v="Un (1) Requerimiento para la entrega de informes mensuales."/>
    <n v="1"/>
    <n v="33.333333333333336"/>
    <d v="2022-03-18T00:00:00"/>
    <d v="2022-06-01T00:00:00"/>
    <n v="10"/>
    <x v="9"/>
    <m/>
    <m/>
    <m/>
    <m/>
    <m/>
    <s v="20221100135983 07/10/2022: Respuesta por OAJ -Informe estado - solicitudes de estudio técnico para inicio de acción judicial – Cuentas  por cobrar Estampilla Prouniversidades"/>
    <n v="1"/>
    <d v="2022-03-30T00:00:00"/>
    <n v="1"/>
    <n v="33.333333333333336"/>
  </r>
  <r>
    <n v="537"/>
    <s v="Auditorias Internas"/>
    <x v="46"/>
    <s v="Observación No. 2: El contratista no entregó los 14 informes mensuales de avance por subfase ejecutada aplicables al periodo de la ejecución contractual (enero 2021 a febrero 2022); argumentando la supervisión el cumplimiento de esta obligación con la entrega de actas semanales, las cuales fueron verificadas por los auditores y no contienen los logros agregados por mes, el porcentaje de avance mensual, las observaciones y dificultades mensuales, y en esencia estas actas semanales corresponden a un producto asociado al cumplimiento de otra obligación a cargo del contratista, señalada en el numeral 2.2.1 del Anexo No. 1 Especificaciones y Condiciones Técnicas del Servicio."/>
    <d v="2022-05-27T13:59:00"/>
    <x v="12"/>
    <s v="Observación"/>
    <s v="Acción correctiva"/>
    <s v="dossa"/>
    <x v="52"/>
    <s v="Falta de formalidad en la presentación de los informes mensuales por parte del contratista"/>
    <x v="491"/>
    <s v="Catorce (14) Informes mensuales."/>
    <n v="14"/>
    <n v="33.333333333333336"/>
    <d v="2022-03-18T00:00:00"/>
    <d v="2022-06-30T00:00:00"/>
    <n v="12"/>
    <x v="9"/>
    <m/>
    <m/>
    <m/>
    <m/>
    <m/>
    <s v="El grupo de Servicios administrativos adjuntó oficio de respuesta por parte del contratista No. 20224300143082 de fecha del 18/04/2022 en donde dio respuesta al requerimiento de los informes mensuales del contrato 20201014, adjuntó en el aplicativo GRC el enlace de consulta en donde se encuentran los 14 informes mensuales dando cumplimiento a las obligaciones contractuales con respecto a logros, porcentaje de avance, observaciones y dificultades presentadas._x000a_https://fonade-my.sharepoint.com/:f:/g/personal/areaserviciosadminist_enterritorio_gov_co/EnnXo6xNS3lHqYV5g4cv6CABCvturYpbZpaAot0Uxs9X7g?e=K2oVIP _x000a_Así mismo adjuntó correo mediante el cual se confirma la verificación de los informes recepcionados y que cumplen de acuerdo a lo establecido en el contrato."/>
    <n v="14"/>
    <d v="2022-05-03T00:00:00"/>
    <n v="1"/>
    <n v="33.333333333333336"/>
  </r>
  <r>
    <n v="538"/>
    <s v="Auditorias Internas"/>
    <x v="46"/>
    <s v="Observación No. 1: Si bien los pagos de diciembre de 2021 y febrero de 2022 del contrato No. 20201014 suscrito con ENSOBRAMATIC se realizaron de manera proporcional a los ML entregados, el Supervisor los autorizó por 799 ML y 532.78 ML, respectivamente, sin cumplir el requisito de entrega mensual mínima de 1.500 ML, establecido formalmente en los estudios previos en la cláusula de forma de pago."/>
    <d v="2022-05-27T14:01:00"/>
    <x v="12"/>
    <s v="Observación"/>
    <s v="Acción correctiva"/>
    <s v="dossa"/>
    <x v="52"/>
    <s v="Debilidades en la estructuración de la modificación del contrato // Falencias en la planificación de las condiciones, requisitos o entregables para los pagos"/>
    <x v="492"/>
    <s v="Modificatorio y/o Acta de liquidación del contrato y/o informe final del contratista."/>
    <n v="1"/>
    <n v="33.333333333333336"/>
    <d v="2022-06-01T00:00:00"/>
    <d v="2022-12-30T00:00:00"/>
    <n v="24"/>
    <x v="9"/>
    <m/>
    <m/>
    <m/>
    <m/>
    <m/>
    <s v="Mediante Modificatorio Nro. 3 del 24 de junio de 2022 se modificó en la cláusula 4ta forma de pago, numeral 3.5, estableciendo el último pago como proporcional a los metros lineales finales intervenidos (pág. 20)."/>
    <n v="1"/>
    <d v="2022-06-24T00:00:00"/>
    <n v="1"/>
    <n v="33.333333333333336"/>
  </r>
  <r>
    <n v="557"/>
    <s v="Auditorias Internas"/>
    <x v="47"/>
    <s v="OBS 2_x000a_En el anexo 4 actuaciones judiciales de la ficha de castigo del convenio 195073-Guaduas se relaciona activo un proceso ejecutivo por $374 millones que no tiene efecto en la recuperación de recursos de contingencias para el convenio. Dicho proceso con radicado No. 1100131030482020002210 contra los miembros del Consorcio Rioseco (referente al contrato 2071120) se adelanta ante el Juzgado 48 Civil del Circuito de Bogotá y en caso de fallo a favor de la Entidad estos recursos ingresarían al rubro de ¿indemnizaciones y reclamaciones¿. Este proceso y la cifra asociada por $374 millones no forma parte del valor del castigo de activos; por lo tanto, no es pertinente relacionarlo en el anexo."/>
    <d v="2022-07-18T14:19:00"/>
    <x v="7"/>
    <m/>
    <s v="Acción detectiva"/>
    <s v="csanchez2"/>
    <x v="29"/>
    <s v="1. Deficiencias en la identificación de los procesos judiciales que hacen parte de la solicitud de castigo de activos"/>
    <x v="493"/>
    <s v="Formato F-FI-42 Versión 2 Solicitud castigo de activos actualizada para el convenio 195073 - Guaduas"/>
    <n v="1"/>
    <n v="10"/>
    <d v="2022-07-14T00:00:00"/>
    <d v="2022-10-07T00:00:00"/>
    <n v="12"/>
    <x v="25"/>
    <m/>
    <m/>
    <m/>
    <m/>
    <m/>
    <s v="Se ajustó  el anexo N.4 ACTUACIONES JUDICIALES del convenio 195073  excluyendo el proceso con radicado No.  11001310304820200022100 por $374 millones , la ficha fue aprobada por la Junta Directiva para castigo el 29 de julio 2022."/>
    <n v="1"/>
    <d v="2022-10-07T00:00:00"/>
    <n v="1"/>
    <n v="10"/>
  </r>
  <r>
    <n v="562"/>
    <s v="Auditorias Internas"/>
    <x v="47"/>
    <s v="OBS 1_x000a_El valor por $9.432.603 presentado en el anexo N.5 de la ficha contable y financiera para el convenio 191145-SENA corresponde a reconsignación de cheque devuelto según nota de contabilidad N.1097 de 08-04-2005; por tanto, el total del numeral 4.2 recuperaciones en la ficha es de $229.888.073, cuando el valor real de la recuperación es $220.455.471"/>
    <d v="2022-08-09T20:49:00"/>
    <x v="0"/>
    <m/>
    <s v="Acción detectiva"/>
    <s v="csanchez2"/>
    <x v="50"/>
    <s v="1. Falta de integralidad de la información reportada en las fichas de solicitud de castigo 2.Debilidades en la validación y contraste de la información reportada por las áreas en los anexos soporte"/>
    <x v="494"/>
    <s v="El Anexo 5 del Formato F-FI-42 Solicitud castigo de activos con las correcciones a que halla lugar para el convenio 191145."/>
    <n v="1"/>
    <n v="10"/>
    <d v="2022-07-01T00:00:00"/>
    <d v="2022-09-30T00:00:00"/>
    <n v="13"/>
    <x v="25"/>
    <m/>
    <m/>
    <m/>
    <m/>
    <m/>
    <s v="Se corrigió el anexo 5 del convenio 191145, la ficha fue aprobada por la Junta Directiva para castigo el 29 de julio 2022. Actividad cumplida al 100%"/>
    <n v="1"/>
    <d v="2022-09-15T19:58:00"/>
    <n v="1"/>
    <n v="10"/>
  </r>
  <r>
    <n v="563"/>
    <s v="Auditorias Internas"/>
    <x v="47"/>
    <s v="OBS 3_x000a_En 11 casos verificados para los convenios 192005, 193076, 212011, 194117, 196028, 200810, 191145, 191148, 196021, 199033 y 197040, 200902, 200903, 200904, 200905, 200907,210003, 210004, 210005, 210008 y 210009 (DAPRE) no hay evidencia del inicio de acciones civiles judiciales orientadas a la recuperación de los recursos por $451.355.758,98, frente a lo cual el grupo de Defensa Jurídica informó que caducaron los términos para cualquier acción de recuperación. Así mismo, concluye el equipo auditor que procedió la caducidad para las acciones disciplinarias que pudieran aplicar a los responsables de la falta de gestión de inicio de acciones judiciales."/>
    <d v="2022-08-09T20:52:00"/>
    <x v="0"/>
    <m/>
    <s v="Acción detectiva"/>
    <s v="csanchez2"/>
    <x v="50"/>
    <s v="1.Extemporaneidad o no presentación de solicitud de inicio de acciones judiciales por parte de las áreas de trabajo a la Oficina Asesora Jurídica 2.Omisión y/o falta de oportunidad en el inicio de acciones judiciales por parte de la Oficina Asesora Jurídica 3.Falta de control en la entrega de los backup de la información de convenios y contratación derivada por la rotación de Gerente de Unidad y/o Convenio."/>
    <x v="495"/>
    <s v="Formato F-FI-42 Versión 2 Solicitud castigo de activos actualizada, para los convenios 194117, 191145, 191148 y 199033"/>
    <n v="4"/>
    <n v="8"/>
    <d v="2022-07-01T00:00:00"/>
    <d v="2022-09-30T00:00:00"/>
    <n v="13"/>
    <x v="25"/>
    <m/>
    <m/>
    <m/>
    <m/>
    <m/>
    <s v="Se realizaron los ajustes de las fichas 194117, 191145, 191148 Revisado el sistema de consulta Ekogui y la base de datos del área de Defensa Jurídica de ENTerritorio con los datos que se aportaron, no se encontró proceso alguno al respecto, por lo que los términos están vencidos para radicar cualquier demanda. Las fichas fueron aprobada por la Junta Directiva para castigo en la sesión del 29 de julio de 2022. "/>
    <n v="4"/>
    <d v="2022-10-06T18:44:00"/>
    <n v="1"/>
    <n v="8"/>
  </r>
  <r>
    <n v="563"/>
    <s v="Auditorias Internas"/>
    <x v="47"/>
    <s v="OBS 3_x000a_En 11 casos verificados para los convenios 192005, 193076, 212011, 194117, 196028, 200810, 191145, 191148, 196021, 199033 y 197040, 200902, 200903, 200904, 200905, 200907,210003, 210004, 210005, 210008 y 210009 (DAPRE) no hay evidencia del inicio de acciones civiles judiciales orientadas a la recuperación de los recursos por $451.355.758,98, frente a lo cual el grupo de Defensa Jurídica informó que caducaron los términos para cualquier acción de recuperación. Así mismo, concluye el equipo auditor que procedió la caducidad para las acciones disciplinarias que pudieran aplicar a los responsables de la falta de gestión de inicio de acciones judiciales."/>
    <d v="2022-08-09T20:52:00"/>
    <x v="0"/>
    <m/>
    <s v="Acción detectiva"/>
    <s v="csanchez2"/>
    <x v="50"/>
    <s v="1.Extemporaneidad o no presentación de solicitud de inicio de acciones judiciales por parte de las áreas de trabajo a la Oficina Asesora Jurídica 2.Omisión y/o falta de oportunidad en el inicio de acciones judiciales por parte de la Oficina Asesora Jurídica 3.Falta de control en la entrega de los backup de la información de convenios y contratación derivada por la rotación de Gerente de Unidad y/o Convenio."/>
    <x v="496"/>
    <s v="Plan de trabajo con la priorización y gestiones realizadas"/>
    <n v="1"/>
    <n v="7"/>
    <d v="2022-07-01T00:00:00"/>
    <d v="2022-09-30T00:00:00"/>
    <n v="13"/>
    <x v="25"/>
    <m/>
    <m/>
    <m/>
    <m/>
    <m/>
    <s v="En mesa del 28 de julio de 2022 con los Grupos de Contabilidad y Oficina Asesora Jurídica, se definió realizar seguimiento trimestral a los compromisos que se encuentran en estado Jurídico para presentar los avances de los procesos a los miembros del comité de sostenibilidad contable, seguimiento y castigo de activos. "/>
    <n v="1"/>
    <d v="2022-10-06T18:52:00"/>
    <n v="1"/>
    <n v="7"/>
  </r>
  <r>
    <n v="564"/>
    <s v="Auditorias Internas"/>
    <x v="47"/>
    <s v="OBS 4_x000a_En 10 casos verificados por $3.829.701.118 no hay evidencia del traslado o inicio para la averiguación de procedencia de la responsabilidad disciplinaria para los Gerentes de convenio yo Gerentes de Unidad de los convenios asociados (192005, 193076, 195073-JAMUNDI, 212011, 194117, 195073-Florencia, 191145, 191148, 199033, 195073-Guaduas) por las siguientes conductas: ¿ No haber solicitado, o no hacerlo oportunamente, el inicio de las acciones orientadas a la recuperación de los recursos o el cobro coactivo ¿ Por deficiencias en el ejercicio de supervisión de los contratos y sus interventorías ¿ Por deficiencias en la planeación contractual, en la estructuración de los ítems contractuales"/>
    <d v="2022-08-09T20:52:00"/>
    <x v="0"/>
    <m/>
    <s v="Acción detectiva"/>
    <s v="csanchez2"/>
    <x v="50"/>
    <s v="1. Falta de control en la entrega de los backup de la información de convenios y contratación derivada por la rotación de Gerentes de Unidad y/o Convenio. 2. Errores u omisiones por parte de los funcionarios y/o colaboradores de la Entidad, en el trámite de las etapas procesales dentro de los términos legales"/>
    <x v="497"/>
    <s v="Formato F-FI-42 Solicitud castigo de activos Anexo 6 para cada caso"/>
    <n v="10"/>
    <n v="7"/>
    <d v="2022-07-01T00:00:00"/>
    <d v="2022-09-30T00:00:00"/>
    <n v="13"/>
    <x v="25"/>
    <m/>
    <m/>
    <m/>
    <m/>
    <m/>
    <s v="Se incluyeron las disciplinarias en contra de aquellos servidores públicos que no dieron traslado de las irregularidades relacionadas con los convenios (192005, 193076, 195073-JAMUNDI, 212011, 194117, 195073-Florencia, 191145, 191148, 199033, 195073-Guaduas), la ficha fue aprobada por la Junta Directiva para castigo. "/>
    <n v="10"/>
    <d v="2022-09-15T20:15:00"/>
    <n v="1"/>
    <n v="7"/>
  </r>
  <r>
    <n v="564"/>
    <s v="Auditorias Internas"/>
    <x v="47"/>
    <s v="OBS 4_x000a_En 10 casos verificados por $3.829.701.118 no hay evidencia del traslado o inicio para la averiguación de procedencia de la responsabilidad disciplinaria para los Gerentes de convenio yo Gerentes de Unidad de los convenios asociados (192005, 193076, 195073-JAMUNDI, 212011, 194117, 195073-Florencia, 191145, 191148, 199033, 195073-Guaduas) por las siguientes conductas: ¿ No haber solicitado, o no hacerlo oportunamente, el inicio de las acciones orientadas a la recuperación de los recursos o el cobro coactivo ¿ Por deficiencias en el ejercicio de supervisión de los contratos y sus interventorías ¿ Por deficiencias en la planeación contractual, en la estructuración de los ítems contractuales"/>
    <d v="2022-08-09T20:52:00"/>
    <x v="0"/>
    <m/>
    <s v="Acción detectiva"/>
    <s v="csanchez2"/>
    <x v="50"/>
    <s v="1. Falta de control en la entrega de los backup de la información de convenios y contratación derivada por la rotación de Gerentes de Unidad y/o Convenio. 2. Errores u omisiones por parte de los funcionarios y/o colaboradores de la Entidad, en el trámite de las etapas procesales dentro de los términos legales"/>
    <x v="498"/>
    <s v="Plan de trabajo con la priorización y gestiones realizadas"/>
    <n v="1"/>
    <n v="7"/>
    <d v="2022-07-01T00:00:00"/>
    <d v="2022-09-30T00:00:00"/>
    <n v="13"/>
    <x v="25"/>
    <m/>
    <m/>
    <m/>
    <m/>
    <m/>
    <s v="En mesa del 28 de julio de 2022 con los Grupos de Contabilidad y Oficina Asesora Jurídica, se definió realizar seguimiento trimestral a los compromisos que se encuentran en estado Jurídico para presentar los avances de los procesos a los miembros del comité de sostenibilidad contable, seguimiento y castigo de activos. Ver informe anexo. Actividad cumplida al 100%"/>
    <n v="1"/>
    <d v="2022-10-06T18:51:00"/>
    <n v="1"/>
    <n v="7"/>
  </r>
  <r>
    <n v="565"/>
    <s v="Auditorias Internas"/>
    <x v="47"/>
    <s v="OBS 5_x000a_Se detectó un error en el soporte documental que originó el uso de contingencias por valor de $675.798.478 para el Convenio No. 195073 -Florencia, toda vez que la novedad para el contrato 2071792 suscrita con el contratista de obra consorcio Kumbre el 03 de diciembre de 2009 registra para el ítem NP 069 ¿Suministro e instalación de grama en cespedones, incluye reparación del terreno y dos mantenimientos¿, cantidad por 50 m2, valor unitario $19.595 y total de $979.750; y el acta de entrega y recibo final suscrita por el contratista de obra e interventoría el 11 de junio 2012, registra para este ítem la cantidad de 44.981 m2 por un total de $881.402.695, siendo el incumplimiento de este ítem la causa para solicitar el uso del rubro de contingencias. Esta diferencia en la cantidad y valor del ítem NP 069 debe ser aclarada en la ficha de solicitud de castigo por ser los dos documentos parte integral del análisis, y establecer cuál es el documento fuente válido y vigente."/>
    <d v="2022-08-09T20:52:00"/>
    <x v="0"/>
    <m/>
    <s v="Acción detectiva"/>
    <s v="csanchez2"/>
    <x v="50"/>
    <s v="1. Falta de integralidad de la información reportada en las fichas de solicitud de castigo 2.Debilidades en la validación y contraste de la información reportada por las áreas en los anexos soporte 3. Falta de trazabilidad y jerarquía en la documentación soporte"/>
    <x v="499"/>
    <s v="Formato F-FI-42 Versión 2 Solicitud castigo de activos para el convenio 195073-Florencia"/>
    <n v="1"/>
    <n v="10"/>
    <d v="2022-07-01T00:00:00"/>
    <d v="2022-09-30T00:00:00"/>
    <n v="13"/>
    <x v="25"/>
    <m/>
    <m/>
    <m/>
    <m/>
    <m/>
    <s v="Se corrigió y ajustó la portada y el anexo 2 Ficha Técnica del convenio 195073 - Florencia, donde se aclara el ítem No. NP069, para el suministro e instalación de grama. La ficha fue aprobada por la Junta Directiva para castigo en la sesión del 29 de julio de 2022. "/>
    <n v="1"/>
    <d v="2022-10-06T18:31:00"/>
    <n v="1"/>
    <n v="10"/>
  </r>
  <r>
    <n v="566"/>
    <s v="Auditorias Internas"/>
    <x v="47"/>
    <s v="obs 5_x000a_Se detectó un error en el soporte documental que originó el uso de contingencias por valor de $675.798.478 para el Convenio No. 195073 -Florencia, toda vez que la novedad para el contrato 2071792 suscrita con el contratista de obra consorcio Kumbre el 03 de diciembre de 2009 registra para el ítem NP 069 ¿Suministro e instalación de grama en cespedones, incluye reparación del terreno y dos mantenimientos¿, cantidad por 50 m2, valor unitario $19.595 y total de $979.750; y el acta de entrega y recibo final suscrita por el contratista de obra e interventoría el 11 de junio 2012, registra para este ítem la cantidad de 44.981 m2 por un total de $881.402.695, siendo el incumplimiento de este ítem la causa para solicitar el uso del rubro de contingencias. Esta diferencia en la cantidad y valor del ítem NP 069 debe ser aclarada en la ficha de solicitud de castigo por ser los dos documentos parte integral del análisis, y establecer cuál es el documento fuente válido y vigente."/>
    <d v="2022-08-09T20:53:00"/>
    <x v="0"/>
    <m/>
    <s v="Acción detectiva"/>
    <s v="csanchez2"/>
    <x v="50"/>
    <s v="1. Falta de diligenciamiento de alguno de los anexos requeridos en el Formato F-FI-42 2.Debilidades en la validación y contraste de la información reportada por las áreas en los anexos soporte"/>
    <x v="500"/>
    <s v="Formato F-FI-42 Versión 2 Solicitud castigo de activos para el convenio 195073-Florencia"/>
    <n v="1"/>
    <n v="10"/>
    <d v="2022-07-01T00:00:00"/>
    <d v="2022-09-30T00:00:00"/>
    <n v="13"/>
    <x v="25"/>
    <m/>
    <m/>
    <m/>
    <m/>
    <m/>
    <s v="Se corrigió y ajustó la portada y el anexo 2 Ficha Técnica del convenio 195073 - Florencia, donde se aclara el ítem No. NP069, para el suministro e instalación de grama. La ficha fue aprobada por la Junta Directiva para castigo en la sesión del 29 de julio de 2022. "/>
    <n v="1"/>
    <d v="2022-10-06T18:31:00"/>
    <n v="1"/>
    <n v="10"/>
  </r>
  <r>
    <n v="588"/>
    <s v="Auditorias Internas"/>
    <x v="47"/>
    <s v="Observación No. 6 Fichas de castigo sin el anexo 6 requerido_x000a_Las 16 fichas de castigo presentadas para aprobación por $3.947 millones no cuentan con el Anexo 6 - Actuaciones Disciplinarias que hace parte integral de los anexos del formato de solicitud de castigo de activos F-FI-42"/>
    <d v="2022-08-09T20:53:00"/>
    <x v="0"/>
    <m/>
    <s v="Acción correctiva"/>
    <s v="csanchez2"/>
    <x v="50"/>
    <s v="1. Falta de diligenciamiento de alguno de los anexos requeridos en el Formato F-FI-42_x000a_2.Debilidades en la validación y contraste de la información reportada por las áreas en los anexos soporte"/>
    <x v="501"/>
    <s v="Formato F-FI-42 Solicitud castigo de activos publicado en el catálogo de Sistema Integrado de Gestión y correo de publicación."/>
    <n v="1"/>
    <n v="7"/>
    <d v="2022-07-01T00:00:00"/>
    <d v="2022-09-30T00:00:00"/>
    <n v="13"/>
    <x v="25"/>
    <m/>
    <m/>
    <m/>
    <m/>
    <m/>
    <s v="Para los convenios actuaciones administrativas, se realizó la actualización y se incluyó la fuente de recursos, la cual corresponde a recursos propios del convenio. En la sesión del 29 de julio de 2022 la Junta Directiva aprobó el castigo de estos recursos."/>
    <n v="1"/>
    <d v="2022-10-07T10:33:00"/>
    <n v="1"/>
    <n v="7"/>
  </r>
  <r>
    <n v="588"/>
    <s v="Auditorias Internas"/>
    <x v="47"/>
    <s v="Observación No. 6 Fichas de castigo sin el anexo 6 requerido_x000a_Las 16 fichas de castigo presentadas para aprobación por $3.947 millones no cuentan con el Anexo 6 - Actuaciones Disciplinarias que hace parte integral de los anexos del formato de solicitud de castigo de activos F-FI-42"/>
    <d v="2022-08-09T20:53:00"/>
    <x v="0"/>
    <m/>
    <s v="Acción correctiva"/>
    <s v="csanchez2"/>
    <x v="50"/>
    <s v="1. Falta de diligenciamiento de alguno de los anexos requeridos en el Formato F-FI-42_x000a_2.Debilidades en la validación y contraste de la información reportada por las áreas en los anexos soporte"/>
    <x v="502"/>
    <s v="Anexo 6 diligenciado para cada una de las fichas"/>
    <n v="16"/>
    <n v="7"/>
    <d v="2022-07-01T00:00:00"/>
    <d v="2022-09-30T00:00:00"/>
    <n v="13"/>
    <x v="25"/>
    <m/>
    <m/>
    <m/>
    <m/>
    <m/>
    <s v="Para los convenios actuaciones administrativas, se realizó la actualización y se incluyó la fuente de recursos, la cual corresponde a recursos propios del convenio. En la sesión del 29 de julio de 2022 la Junta Directiva aprobó el castigo de estos recursos."/>
    <n v="16"/>
    <d v="2022-10-07T10:33:00"/>
    <n v="1"/>
    <n v="7"/>
  </r>
  <r>
    <n v="588"/>
    <s v="Auditorias Internas"/>
    <x v="47"/>
    <s v="Observación No. 6 Fichas de castigo sin el anexo 6 requerido_x000a_Las 16 fichas de castigo presentadas para aprobación por $3.947 millones no cuentan con el Anexo 6 - Actuaciones Disciplinarias que hace parte integral de los anexos del formato de solicitud de castigo de activos F-FI-42"/>
    <d v="2022-08-09T20:53:00"/>
    <x v="0"/>
    <m/>
    <s v="Acción correctiva"/>
    <s v="csanchez2"/>
    <x v="50"/>
    <s v="1. Falta de diligenciamiento de alguno de los anexos requeridos en el Formato F-FI-42_x000a_2.Debilidades en la validación y contraste de la información reportada por las áreas en los anexos soporte"/>
    <x v="503"/>
    <s v="Formato F-FI-42 Versión 2 Solicitud castigo de activos para los convenios 192005 y 200810"/>
    <n v="2"/>
    <n v="7"/>
    <d v="2022-07-01T00:00:00"/>
    <d v="2022-09-30T00:00:00"/>
    <n v="13"/>
    <x v="25"/>
    <m/>
    <m/>
    <m/>
    <m/>
    <m/>
    <s v="Se modificó el formato F-FI-42, en el sentido de la inclusión del anexo No. 6 relacionado con la identificación de asuntos disciplinarios según aplique el caso, en donde se registra la información correspondiente de los presuntos implicados, estado del proceso, entre otros. En la sesión del 29 de julio de la Junta Directiva, se aprobó el castigo de las fichas presentadas."/>
    <n v="2"/>
    <d v="2022-10-07T10:08:00"/>
    <n v="1"/>
    <n v="7"/>
  </r>
  <r>
    <n v="589"/>
    <s v="Auditorias Internas"/>
    <x v="47"/>
    <s v="Observación No. 7 Reclamación de pólizas no registrada en el anexo 3 actuaciones administrativas_x000a_Con sustento en la revisión documental de los expedientes para 5 fichas de las 16 presentadas (195073-Florencia, 196028, 191145, 197060, 195073-Guaduas) se encontraron actuaciones relacionadas con la reclamación de pólizas, información que fue no registrada en el numeral 5 del anexo No.3 Actuaciones administrativas"/>
    <d v="2022-08-09T20:53:00"/>
    <x v="0"/>
    <m/>
    <s v="Acción correctiva"/>
    <s v="csanchez2"/>
    <x v="50"/>
    <s v="1. Falta de integralidad de la información reportada en las fichas_x000a_2.Debilidades en la validación y contraste de la información reportada por las áreas en los anexos soporte_x000a_3.Falta de diligenciamiento de alguno de los numerales de los anexos requeridos en el Formato F-FI-42"/>
    <x v="504"/>
    <s v="Formato F-FI-42 Versión 2 Solicitud castigo de activos actualizada de los convenio 195073, 196028, 191145, 197060, 195073"/>
    <n v="5"/>
    <n v="10"/>
    <d v="2022-07-01T00:00:00"/>
    <d v="2022-09-30T00:00:00"/>
    <n v="13"/>
    <x v="25"/>
    <m/>
    <m/>
    <m/>
    <m/>
    <m/>
    <s v="Desde la Subgerencia de Operaciones se realizaron las actualizaciones del anexo 3 para los casos 195073, 196028, 191145, 197060, 195073, donde se incluyeron y validaron las actuaciones administrativas. En la sesión del 29 de julio de 2022 la junta directiva aprobó el castigo de los casos presentados en las fichas de castigo."/>
    <n v="5"/>
    <d v="2022-10-07T10:28:00"/>
    <n v="1"/>
    <n v="10"/>
  </r>
  <r>
    <n v="573"/>
    <s v="Auditorias Internas"/>
    <x v="48"/>
    <s v="Observación No. 1 Incumplimiento de plazos establecidos para el trámite de los ítems no previstos_x000a__x000a_El contratista de obra 2191698 y la interventoría  (contrato 2180866)  incumplieron el plazo de 21 días hábiles establecidos en el manual de supervisión e interventoría de Enterritorio para la gestión de aprobación de los 70 ítems no previstos  que identificó el contratista en su informe correspondiente a la etapa 1 verificación y complementación técnica del 29 de agosto de 2019, debido a demoras por parte del contratista en la entrega de soportes completos tales como: cotizaciones o correcciones conforme a lo requerido por la interventoría; demoras en la revisión y aval por parte de la interventoría_x000a__x000a_Producto de la emergencia eléctrica del centro penitenciario ocurrida el 25 de octubre 2019, el cliente solicitó atender los daños generados por lo cual surgieron otros ítems no previstos. En memorandos de fechas del: 28/02/2020, 13/05/2020, 01/09/2020, 10/05/2021, 12/07/2021, 28/09/2021 fueron gestionadas aprobaciones parciales de 84 ítems no previstos con el grupo de Planeación Contractual y este validó cada uno de los trámites solicitando ajustes. El trámite finalizó internamente con la proyección del modificatorio 1 del 12 de octubre de 2021 que no fue firmado por el contratista de obra por dos razones: su solicitud de ajuste de los precios de los ítems del contrato  y que no se habían aprobado estos ítems antes del inicio de la etapa 2 firmada el 01 diciembre de 2020. Lo anterior evidencia que transcurrió un periodo de 23,5 meses entre la identificación de los nuevos ítems no previstos y la gestión y aprobación de estos, principalmente por demoras del contratista en la entrega de soportes completos de cotizaciones o correcciones conforme a lo requerido por la interventoría; así como demoras en la revisión y aval por parte de la interventoría y supervisión. _x000a__x000a_La supervisión y la interventoría incurrieron en 2 ocasiones en atrasos relacionados con la gestión de los trámites de los Ítems no Previstos (previamente concertados) ante el grupo de Planeación Contractual, acumulando un total de 83 días hábiles ( (ver detalles en la hoja 6 &quot;Validaciónrespuesta supervisión&quot;)_x000a__x000a_Criterios:_x000a_*Estudio previo del proceso CAB 001-2019 que dio origen al contrato de obra 2191698, numeral 2.2.1 Entregables etapa 1: verificación y complementación técnica (...) Análisis de precios unitarios e ítems no previstos, NOTA 1: En el evento que existan actividades no incluidas en el listado y sean necesarias para adelantar los trabajos en cada uno de los establecimientos, se deberá adelantar el procedimiento descrito en el Manual de Supervisión e Interventoría de FONADE para incluirlas en el contrato._x000a_*Manual de Supervisión e Interventoría de Enterritorio. (...) 13. Obligaciones Técnicas del Interventor. (...) En caso de que el Representante Legal del Contratista no llegare a suscribir los formatos requeridos en el plazo indicado, la Interventoría deberá solicitar la aplicación de las sanciones contractuales a que haya lugar de conformidad con lo establecido en el contrato. En todo caso, ENTERRITORIO determinará lo procedente de acuerdo con la normativa vigente.(...)&quot;_x000a_*Minuta del contrato de obra 2191698. (...) CLAUSULA DECIMA PENAL DE APREMIO En ejercicio de la autonomía de la voluntad de las partes, acuerdan libre, expresa e irrevocablemente, la causación y efectividad de la cláusula penal de apremio en caso de mora o retrasos imputables al CONTRATISTA, respecto de la ejecución de las actividades o de las obligaciones propias del contrato. (...)_x000a_*Guía para el manual de supervisión e interventoría código GMI005, versión 01, (...) Actividad 2. Actividades no previstas"/>
    <d v="2022-09-22T00:00:00"/>
    <x v="0"/>
    <s v="Observación"/>
    <s v="PREVENTIVA"/>
    <s v="ariano"/>
    <x v="53"/>
    <s v="1) Debilidades en la negociación y estructuración del Contrato Interadministrativo y el de obra (tiempo, alcance, recursos, entre otros)_x000a__x000a_2) Requerimientos adicionales por el cliente modificando el alcance inicial_x000a__x000a_3) Demoras del contratista de obra en la entrega de los soportes de los análisis de los ítems no previstos y revisión por parte de la interventoría_x000a__x000a_4) Falencias en el ejercicio de la interventoría en la función de seguimiento de las actividades no previstas_x000a__x000a_5) Desconocimiento en el trámite y procedimiento de actividades no previstas"/>
    <x v="505"/>
    <s v="Manual actualizado M-GG-02"/>
    <n v="1"/>
    <n v="10"/>
    <d v="2022-09-22T00:00:00"/>
    <d v="2023-11-30T00:00:00"/>
    <n v="27"/>
    <x v="42"/>
    <m/>
    <m/>
    <m/>
    <m/>
    <m/>
    <s v="Se reformula en plazo para el 30/11/2023"/>
    <m/>
    <m/>
    <n v="0"/>
    <n v="0"/>
  </r>
  <r>
    <n v="573"/>
    <s v="Auditorias Internas"/>
    <x v="48"/>
    <s v="Observación No. 1 Incumplimiento de plazos establecidos para el trámite de los ítems no previstos_x000a__x000a_El contratista de obra 2191698 y la interventoría  (contrato 2180866)  incumplieron el plazo de 21 días hábiles establecidos en el manual de supervisión e interventoría de Enterritorio para la gestión de aprobación de los 70 ítems no previstos  que identificó el contratista en su informe correspondiente a la etapa 1 verificación y complementación técnica del 29 de agosto de 2019, debido a demoras por parte del contratista en la entrega de soportes completos tales como: cotizaciones o correcciones conforme a lo requerido por la interventoría; demoras en la revisión y aval por parte de la interventoría_x000a__x000a_Producto de la emergencia eléctrica del centro penitenciario ocurrida el 25 de octubre 2019, el cliente solicitó atender los daños generados por lo cual surgieron otros ítems no previstos. En memorandos de fechas del: 28/02/2020, 13/05/2020, 01/09/2020, 10/05/2021, 12/07/2021, 28/09/2021 fueron gestionadas aprobaciones parciales de 84 ítems no previstos con el grupo de Planeación Contractual y este validó cada uno de los trámites solicitando ajustes. El trámite finalizó internamente con la proyección del modificatorio 1 del 12 de octubre de 2021 que no fue firmado por el contratista de obra por dos razones: su solicitud de ajuste de los precios de los ítems del contrato  y que no se habían aprobado estos ítems antes del inicio de la etapa 2 firmada el 01 diciembre de 2020. Lo anterior evidencia que transcurrió un periodo de 23,5 meses entre la identificación de los nuevos ítems no previstos y la gestión y aprobación de estos, principalmente por demoras del contratista en la entrega de soportes completos de cotizaciones o correcciones conforme a lo requerido por la interventoría; así como demoras en la revisión y aval por parte de la interventoría y supervisión. _x000a__x000a_La supervisión y la interventoría incurrieron en 2 ocasiones en atrasos relacionados con la gestión de los trámites de los Ítems no Previstos (previamente concertados) ante el grupo de Planeación Contractual, acumulando un total de 83 días hábiles ( (ver detalles en la hoja 6 &quot;Validaciónrespuesta supervisión&quot;)_x000a__x000a_Criterios:_x000a_*Estudio previo del proceso CAB 001-2019 que dio origen al contrato de obra 2191698, numeral 2.2.1 Entregables etapa 1: verificación y complementación técnica (...) Análisis de precios unitarios e ítems no previstos, NOTA 1: En el evento que existan actividades no incluidas en el listado y sean necesarias para adelantar los trabajos en cada uno de los establecimientos, se deberá adelantar el procedimiento descrito en el Manual de Supervisión e Interventoría de FONADE para incluirlas en el contrato._x000a_*Manual de Supervisión e Interventoría de Enterritorio. (...) 13. Obligaciones Técnicas del Interventor. (...) En caso de que el Representante Legal del Contratista no llegare a suscribir los formatos requeridos en el plazo indicado, la Interventoría deberá solicitar la aplicación de las sanciones contractuales a que haya lugar de conformidad con lo establecido en el contrato. En todo caso, ENTERRITORIO determinará lo procedente de acuerdo con la normativa vigente.(...)&quot;_x000a_*Minuta del contrato de obra 2191698. (...) CLAUSULA DECIMA PENAL DE APREMIO En ejercicio de la autonomía de la voluntad de las partes, acuerdan libre, expresa e irrevocablemente, la causación y efectividad de la cláusula penal de apremio en caso de mora o retrasos imputables al CONTRATISTA, respecto de la ejecución de las actividades o de las obligaciones propias del contrato. (...)_x000a_*Guía para el manual de supervisión e interventoría código GMI005, versión 01, (...) Actividad 2. Actividades no previstas"/>
    <d v="2022-09-22T00:00:00"/>
    <x v="0"/>
    <s v="Observación"/>
    <s v="PREVENTIVA"/>
    <s v="ariano"/>
    <x v="53"/>
    <s v="1) Debilidades en la negociación y estructuración del Contrato Interadministrativo y el de obra (tiempo, alcance, recursos, entre otros)_x000a__x000a_2) Requerimientos adicionales por el cliente modificando el alcance inicial_x000a__x000a_3) Demoras del contratista de obra en la entrega de los soportes de los análisis de los ítems no previstos y revisión por parte de la interventoría_x000a__x000a_4) Falencias en el ejercicio de la interventoría en la función de seguimiento de las actividades no previstas_x000a__x000a_5) Desconocimiento en el trámite y procedimiento de actividades no previstas"/>
    <x v="506"/>
    <s v="CIC de solicitud y Correo de públicación"/>
    <n v="1"/>
    <n v="10"/>
    <d v="2022-09-22T00:00:00"/>
    <d v="2023-12-30T00:00:00"/>
    <n v="31"/>
    <x v="42"/>
    <m/>
    <m/>
    <m/>
    <m/>
    <m/>
    <s v="Se reformula en plazo para el 30/12/2023"/>
    <m/>
    <m/>
    <n v="0"/>
    <n v="0"/>
  </r>
  <r>
    <n v="574"/>
    <s v="Auditorias Internas"/>
    <x v="48"/>
    <s v="Observación 2. Suscripción del Acta de Inicio de la etapa 2 sin la formalización del modificatorio por las actividades no previstas._x000a__x000a_El acta de inicio de la etapa 2 fue suscrita por el contratista de obra - Consorcio ARCOB CÁRCELES  y el interventor CONSORCIO BYD 2017 el 1 de diciembre de 2020 sin  la inclusión de las actividades no previstas mediante la debida formalización de la respectiva modificación, de conformidad con lo establecido en los documentos precontractuales. Producto de la firma de esta acta,  el 29 de marzo de 2021 se realizó  el desembolso al contratista de obra por concepto de anticipo de $321 millones. _x000a__x000a_Criterio: _x000a_*Reglas de Participación 8.3.1.2.1 Obligaciones Específicas Dentro de la Etapa 1: VERIFICACIÓN Y COMPLEMENTACIÓN TÉCNICA (....)_x000a_b) El contratista deberá entregar un informe de la etapa de verificación y complementación técnica como soporte para el desembolso del anticipo, previa aprobación del interventor, el cual deberá contener: (...) Actividades no previstas: El contratista deberá verificar e informar si es necesario ejecutar actividades que no hayan sido incluidas en el listado suministrado por USPEC. Previo al inicio de la ETAPA 2, es necesario adelantar el proceso descrito en el Manual de Supervisión e Interventoría de FONADE para la evaluación y fijación de los precios de actividades no previstas las cuales deberán ser incluidas en el contrato a través de la respectiva modificación contractual(...)&quot;. (Subrayado fuera de texto original)"/>
    <d v="2022-09-22T00:00:00"/>
    <x v="0"/>
    <s v="Observación"/>
    <s v="PREVENTIVA"/>
    <s v="ariano"/>
    <x v="53"/>
    <s v="1) Desconocimiento o diferencias de interpretación o de criterio en la aplicación de la disposición contractual de la disposición contractual._x000a__x000a_2) Omisión de la Interventoría de las solicitudes de suspensión del contrato de obra en la etapa 1_x000a__x000a_3) Entrega por parte del cliente de Diagnósticos, estudios y diseños de los establecimientos penitenciarios incompletos e improcedentes_x000a__x000a_4) No existe un control al interior de Enterritorio para establecer  el estado de maduración de los proyectos que requieren etapa de verificación y complementación _x000a__x000a_5) Presión por parte del cliente para ejecución de obra"/>
    <x v="507"/>
    <s v="Actualización anexo Acta de inicio F-GG-55 "/>
    <n v="1"/>
    <n v="10"/>
    <d v="2022-09-22T00:00:00"/>
    <d v="2023-10-02T00:00:00"/>
    <n v="27"/>
    <x v="42"/>
    <m/>
    <m/>
    <m/>
    <m/>
    <m/>
    <s v="Se reformula en plazo para el 02/10/2023"/>
    <m/>
    <m/>
    <n v="0"/>
    <n v="0"/>
  </r>
  <r>
    <n v="574"/>
    <s v="Auditorias Internas"/>
    <x v="48"/>
    <s v="Observación 2. Suscripción del Acta de Inicio de la etapa 2 sin la formalización del modificatorio por las actividades no previstas._x000a__x000a_El acta de inicio de la etapa 2 fue suscrita por el contratista de obra - Consorcio ARCOB CÁRCELES  y el interventor CONSORCIO BYD 2017 el 1 de diciembre de 2020 sin  la inclusión de las actividades no previstas mediante la debida formalización de la respectiva modificación, de conformidad con lo establecido en los documentos precontractuales. Producto de la firma de esta acta,  el 29 de marzo de 2021 se realizó  el desembolso al contratista de obra por concepto de anticipo de $321 millones. _x000a__x000a_Criterio: _x000a_*Reglas de Participación 8.3.1.2.1 Obligaciones Específicas Dentro de la Etapa 1: VERIFICACIÓN Y COMPLEMENTACIÓN TÉCNICA (....)_x000a_b) El contratista deberá entregar un informe de la etapa de verificación y complementación técnica como soporte para el desembolso del anticipo, previa aprobación del interventor, el cual deberá contener: (...) Actividades no previstas: El contratista deberá verificar e informar si es necesario ejecutar actividades que no hayan sido incluidas en el listado suministrado por USPEC. Previo al inicio de la ETAPA 2, es necesario adelantar el proceso descrito en el Manual de Supervisión e Interventoría de FONADE para la evaluación y fijación de los precios de actividades no previstas las cuales deberán ser incluidas en el contrato a través de la respectiva modificación contractual(...)&quot;. (Subrayado fuera de texto original)"/>
    <d v="2022-09-22T00:00:00"/>
    <x v="0"/>
    <s v="Observación"/>
    <s v="PREVENTIVA"/>
    <s v="ariano"/>
    <x v="53"/>
    <s v="1) Desconocimiento o diferencias de interpretación o de criterio en la aplicación de la disposición contractual de la disposición contractual._x000a__x000a_2) Omisión de la Interventoría de las solicitudes de suspensión del contrato de obra en la etapa 1_x000a__x000a_3) Entrega por parte del cliente de Diagnósticos, estudios y diseños de los establecimientos penitenciarios incompletos e improcedentes_x000a__x000a_4) No existe un control al interior de Enterritorio para establecer  el estado de maduración de los proyectos que requieren etapa de verificación y complementación _x000a__x000a_5) Presión por parte del cliente para ejecución de obra"/>
    <x v="506"/>
    <s v="CIC de solicitud y Correo de públicación"/>
    <n v="1"/>
    <n v="10"/>
    <d v="2022-09-22T00:00:00"/>
    <d v="2023-10-02T00:00:00"/>
    <n v="31"/>
    <x v="42"/>
    <m/>
    <m/>
    <m/>
    <m/>
    <m/>
    <s v="Se reformula en plazo para el 02/10/2023"/>
    <m/>
    <m/>
    <n v="0"/>
    <n v="0"/>
  </r>
  <r>
    <n v="571"/>
    <s v="Auditorias Internas"/>
    <x v="48"/>
    <s v="Observación No. 3 Inoportuno e inconcluso inicio de acciones contractuales por presunto incumplimiento del contrato de obra 2191698_x000a__x000a_Mediante radicado No. 20214300137792 de 23 de abril de 2021, la Interventoría recomendó a Enterritorio iniciar y adelantar el proceso contractual sancionatorio e imponer las sanciones previstas en el contrato, con el fin de conminar al contratista para el cumplimiento oportuno de todas y cada una de las obligaciones contractualmente convenidas._x000a_Mediante radicado No. 20212700072663 del 30 de abril 2021, la Gerencia del Grupo de Desarrollo de Proyectos 2 y la Gerencia de Convenio solicitaron a la Subgerencia de Operaciones hacer efectiva la cláusula penal de apremio del Contrato de Obra No. 2191698 únicamente por demoras por parte del contratista en el trámite de actividades no previstas, no obstante, el documento no quedó debidamente soportado y asignado en el aplicativo ORFEO, siendo asignado a la Subgerencia de Operaciones hasta el 11 de junio 2021, cuya respuesta fue emitida el 18 de junio de 2021 con radicado No.  20215200093573, presentando un atraso de 21 días hábiles en el trámite frente a lo establecido en el procedimiento para iniciar acciones imputables al contratista._x000a_A su vez, la gerencia de convenio no adelantó lo requerido por la Subgerencia de Operaciones en la solicitud de inicio de acciones en cuanto a la fecha en la cual debió allanarse el incumplimiento de las obligaciones y en cuanto a que el  concepto de la interventoría no era dable como soporte de incumplimiento. Por tal razón y de conformidad con el procedimiento,  la petición fue archivada sin que se hubieran subsanado el incumplimiento por parte del contratista en relación con el trámite de actividades no previstas y la ejecución de obra._x000a__x000a_Criterio:_x000a_*Procedimiento para solicitar acciones contractuales por presunto incumplimiento-PDI761 versión 2_x000a_6. DESARROLLO DE ACTIVIDADES (…)_x000a_1. Radicación de Solicitud de inicio de trámite por presunto incumplimiento Los Gerentes de Unidad y/o Contrato o Convenio presentan ante la Subgerencia de Contratación la solicitud de trámite de incumplimiento._x000a_La solicitud deberá contener toda la documentación en medio magnético, necesaria para iniciar el trámite correspondiente conforme al formato FDI763 – Lista de Chequeo para Tramite de Incumplimiento._x000a_3. En caso de que la información no esté completa, vía correo electrónico se informará al Gerente de Unidad y/o Contrato o Convenio acerca de los documentos faltantes. El solicitante tendrá cinco (5) días para subsanar, completar y/o complementar la información requerida. Agotado el término en mención sin que se haya subsanado, completado o complementado la información solicitada, se procederá a realizar devolución (…)”"/>
    <d v="2022-09-22T00:00:00"/>
    <x v="0"/>
    <s v="Observación"/>
    <s v="PREVENTIVA"/>
    <s v="valvarez"/>
    <x v="53"/>
    <s v="_x000a_1) Falta de seguimiento y gestión por parte de la gerencia del convenio y supervisión a la solicitud de incumplimiento_x000a__x000a_2) Inobservancia de la interventoría respecto a lo requerido por la supervisión"/>
    <x v="508"/>
    <s v=" Memorando y Acta de reunión de mesa de trabajo_x000a__x000a__x000a_"/>
    <n v="1"/>
    <n v="8"/>
    <d v="2022-09-22T00:00:00"/>
    <d v="2023-10-30T00:00:00"/>
    <n v="40"/>
    <x v="42"/>
    <m/>
    <m/>
    <m/>
    <m/>
    <m/>
    <s v="Se refomurlo en plazo para el 30/10/2023"/>
    <m/>
    <m/>
    <n v="0"/>
    <n v="0"/>
  </r>
  <r>
    <n v="571"/>
    <s v="Auditorias Internas"/>
    <x v="48"/>
    <s v="Observación No. 3 Inoportuno e inconcluso inicio de acciones contractuales por presunto incumplimiento del contrato de obra 2191698_x000a__x000a_Mediante radicado No. 20214300137792 de 23 de abril de 2021, la Interventoría recomendó a Enterritorio iniciar y adelantar el proceso contractual sancionatorio e imponer las sanciones previstas en el contrato, con el fin de conminar al contratista para el cumplimiento oportuno de todas y cada una de las obligaciones contractualmente convenidas._x000a_Mediante radicado No. 20212700072663 del 30 de abril 2021, la Gerencia del Grupo de Desarrollo de Proyectos 2 y la Gerencia de Convenio solicitaron a la Subgerencia de Operaciones hacer efectiva la cláusula penal de apremio del Contrato de Obra No. 2191698 únicamente por demoras por parte del contratista en el trámite de actividades no previstas, no obstante, el documento no quedó debidamente soportado y asignado en el aplicativo ORFEO, siendo asignado a la Subgerencia de Operaciones hasta el 11 de junio 2021, cuya respuesta fue emitida el 18 de junio de 2021 con radicado No.  20215200093573, presentando un atraso de 21 días hábiles en el trámite frente a lo establecido en el procedimiento para iniciar acciones imputables al contratista._x000a_A su vez, la gerencia de convenio no adelantó lo requerido por la Subgerencia de Operaciones en la solicitud de inicio de acciones en cuanto a la fecha en la cual debió allanarse el incumplimiento de las obligaciones y en cuanto a que el  concepto de la interventoría no era dable como soporte de incumplimiento. Por tal razón y de conformidad con el procedimiento,  la petición fue archivada sin que se hubieran subsanado el incumplimiento por parte del contratista en relación con el trámite de actividades no previstas y la ejecución de obra._x000a__x000a_Criterio:_x000a_*Procedimiento para solicitar acciones contractuales por presunto incumplimiento-PDI761 versión 2_x000a_6. DESARROLLO DE ACTIVIDADES (…)_x000a_1. Radicación de Solicitud de inicio de trámite por presunto incumplimiento Los Gerentes de Unidad y/o Contrato o Convenio presentan ante la Subgerencia de Contratación la solicitud de trámite de incumplimiento._x000a_La solicitud deberá contener toda la documentación en medio magnético, necesaria para iniciar el trámite correspondiente conforme al formato FDI763 – Lista de Chequeo para Tramite de Incumplimiento._x000a_3. En caso de que la información no esté completa, vía correo electrónico se informará al Gerente de Unidad y/o Contrato o Convenio acerca de los documentos faltantes. El solicitante tendrá cinco (5) días para subsanar, completar y/o complementar la información requerida. Agotado el término en mención sin que se haya subsanado, completado o complementado la información solicitada, se procederá a realizar devolución (…)”"/>
    <d v="2022-09-22T00:00:00"/>
    <x v="0"/>
    <s v="Observación"/>
    <s v="PREVENTIVA"/>
    <s v="valvarez"/>
    <x v="53"/>
    <s v="_x000a_1) Falta de seguimiento y gestión por parte de la gerencia del convenio y supervisión a la solicitud de incumplimiento_x000a__x000a_2) Inobservancia de la interventoría respecto a lo requerido por la supervisión"/>
    <x v="509"/>
    <s v="Documento de caracterización de la necesidad de contratos nuevos que requieran anticipo en el cual se incluya condicion de uso del anticipo"/>
    <n v="1"/>
    <n v="8"/>
    <d v="2022-09-22T00:00:00"/>
    <d v="2023-10-30T00:00:00"/>
    <n v="40"/>
    <x v="42"/>
    <m/>
    <m/>
    <m/>
    <m/>
    <m/>
    <s v="Se refomurlo en plazo para el 30/10/2023"/>
    <m/>
    <m/>
    <n v="0"/>
    <n v="0"/>
  </r>
  <r>
    <n v="571"/>
    <s v="Auditorias Internas"/>
    <x v="48"/>
    <s v="Observación No. 3 Inoportuno e inconcluso inicio de acciones contractuales por presunto incumplimiento del contrato de obra 2191698_x000a__x000a_Mediante radicado No. 20214300137792 de 23 de abril de 2021, la Interventoría recomendó a Enterritorio iniciar y adelantar el proceso contractual sancionatorio e imponer las sanciones previstas en el contrato, con el fin de conminar al contratista para el cumplimiento oportuno de todas y cada una de las obligaciones contractualmente convenidas._x000a_Mediante radicado No. 20212700072663 del 30 de abril 2021, la Gerencia del Grupo de Desarrollo de Proyectos 2 y la Gerencia de Convenio solicitaron a la Subgerencia de Operaciones hacer efectiva la cláusula penal de apremio del Contrato de Obra No. 2191698 únicamente por demoras por parte del contratista en el trámite de actividades no previstas, no obstante, el documento no quedó debidamente soportado y asignado en el aplicativo ORFEO, siendo asignado a la Subgerencia de Operaciones hasta el 11 de junio 2021, cuya respuesta fue emitida el 18 de junio de 2021 con radicado No.  20215200093573, presentando un atraso de 21 días hábiles en el trámite frente a lo establecido en el procedimiento para iniciar acciones imputables al contratista._x000a_A su vez, la gerencia de convenio no adelantó lo requerido por la Subgerencia de Operaciones en la solicitud de inicio de acciones en cuanto a la fecha en la cual debió allanarse el incumplimiento de las obligaciones y en cuanto a que el  concepto de la interventoría no era dable como soporte de incumplimiento. Por tal razón y de conformidad con el procedimiento,  la petición fue archivada sin que se hubieran subsanado el incumplimiento por parte del contratista en relación con el trámite de actividades no previstas y la ejecución de obra._x000a__x000a_Criterio:_x000a_*Procedimiento para solicitar acciones contractuales por presunto incumplimiento-PDI761 versión 2_x000a_6. DESARROLLO DE ACTIVIDADES (…)_x000a_1. Radicación de Solicitud de inicio de trámite por presunto incumplimiento Los Gerentes de Unidad y/o Contrato o Convenio presentan ante la Subgerencia de Contratación la solicitud de trámite de incumplimiento._x000a_La solicitud deberá contener toda la documentación en medio magnético, necesaria para iniciar el trámite correspondiente conforme al formato FDI763 – Lista de Chequeo para Tramite de Incumplimiento._x000a_3. En caso de que la información no esté completa, vía correo electrónico se informará al Gerente de Unidad y/o Contrato o Convenio acerca de los documentos faltantes. El solicitante tendrá cinco (5) días para subsanar, completar y/o complementar la información requerida. Agotado el término en mención sin que se haya subsanado, completado o complementado la información solicitada, se procederá a realizar devolución (…)”"/>
    <d v="2022-09-22T00:00:00"/>
    <x v="0"/>
    <s v="Observación"/>
    <s v="PREVENTIVA"/>
    <s v="valvarez"/>
    <x v="53"/>
    <s v="_x000a_1) Falta de seguimiento y gestión por parte de la gerencia del convenio y supervisión a la solicitud de incumplimiento_x000a__x000a_2) Inobservancia de la interventoría respecto a lo requerido por la supervisión"/>
    <x v="510"/>
    <s v="Actualizacion de las obligaciones del supervisor en el manual de supervisión e interventoría "/>
    <n v="1"/>
    <n v="8"/>
    <d v="2022-09-22T00:00:00"/>
    <d v="2023-10-30T00:00:00"/>
    <n v="40"/>
    <x v="42"/>
    <m/>
    <m/>
    <m/>
    <m/>
    <m/>
    <s v="Se refomurlo en plazo para el 30/10/2023"/>
    <m/>
    <m/>
    <n v="0"/>
    <n v="0"/>
  </r>
  <r>
    <n v="572"/>
    <s v="Auditorias Internas"/>
    <x v="48"/>
    <s v="Observación 4. Posible Nulidad del Sub-contrato de obra civil presentado como soporte para pago de anticipo_x000a__x000a_El subcontrato 001 de mano de obra con el que se dio trámite al  desembolso del anticipo por $321.702.015 solicitado por el contratista,  fue suscrito en calidad de contratante por el Representante Legal de la UNION TEMPORAL ISNAVA NORTE, persona jurídica con la cual ENTerritorio no tiene ningún vínculo contractual en el marco del contrato 2191698 suscrito entre ENTerritorio y el consorcio ARCOB CARCELES. No obstante, en la identificación de las partes y en el clausulado aparece mencionado el consorcio ARCOB como contratante teniendo estas dos personas jurídicas el mismo representante legal._x000a_Este contrato fue el único soporte de pago del anticipo y este evento puede constituir nulidad absoluta  por no haber subsanado oportunamente el error de forma en la suscripción del mismo._x000a__x000a_Criterio:_x000a_*Código Civil . Artículo 1741. Nulidad absoluta y relativa_x000a_La nulidad producida por un objeto o causa ilícita, y la nulidad producida por la omisión de algún requisito o formalidad que las leyes prescriben para el valor de ciertos actos o contratos en consideración a la naturaleza de ellos, y no a la calidad o estado de las personas que los ejecutan o acuerdan, son nulidades absolutas. (subrayado y negrilla fuera de texto original)"/>
    <d v="2022-09-22T00:00:00"/>
    <x v="0"/>
    <s v="Observación"/>
    <s v="PREVENTIVA"/>
    <s v="ariano"/>
    <x v="53"/>
    <s v="1) Desatención y/o debilidades en la revisión de los documentos por parte del contratista,  interventoría y supervisión_x000a__x000a_2) Inobservancia a la buena fe contractual_x000a__x000a_3) Falta de verificación y debida diligencia"/>
    <x v="511"/>
    <s v="Instructivo"/>
    <n v="1"/>
    <n v="9"/>
    <d v="2022-09-22T00:00:00"/>
    <d v="2023-10-31T00:00:00"/>
    <n v="27"/>
    <x v="42"/>
    <m/>
    <m/>
    <m/>
    <m/>
    <m/>
    <s v="Se reformula en plazo para el 31/10/2023"/>
    <m/>
    <m/>
    <n v="0"/>
    <n v="0"/>
  </r>
  <r>
    <n v="572"/>
    <s v="Auditorias Internas"/>
    <x v="48"/>
    <s v="Observación 4. Posible Nulidad del Sub-contrato de obra civil presentado como soporte para pago de anticipo_x000a__x000a_El subcontrato 001 de mano de obra con el que se dio trámite al  desembolso del anticipo por $321.702.015 solicitado por el contratista,  fue suscrito en calidad de contratante por el Representante Legal de la UNION TEMPORAL ISNAVA NORTE, persona jurídica con la cual ENTerritorio no tiene ningún vínculo contractual en el marco del contrato 2191698 suscrito entre ENTerritorio y el consorcio ARCOB CARCELES. No obstante, en la identificación de las partes y en el clausulado aparece mencionado el consorcio ARCOB como contratante teniendo estas dos personas jurídicas el mismo representante legal._x000a_Este contrato fue el único soporte de pago del anticipo y este evento puede constituir nulidad absoluta  por no haber subsanado oportunamente el error de forma en la suscripción del mismo._x000a__x000a_Criterio:_x000a_*Código Civil . Artículo 1741. Nulidad absoluta y relativa_x000a_La nulidad producida por un objeto o causa ilícita, y la nulidad producida por la omisión de algún requisito o formalidad que las leyes prescriben para el valor de ciertos actos o contratos en consideración a la naturaleza de ellos, y no a la calidad o estado de las personas que los ejecutan o acuerdan, son nulidades absolutas. (subrayado y negrilla fuera de texto original)"/>
    <d v="2022-09-22T00:00:00"/>
    <x v="0"/>
    <s v="Observación"/>
    <s v="PREVENTIVA"/>
    <s v="valvarez"/>
    <x v="53"/>
    <s v="1) Desatención y/o debilidades en la revisión de los documentos por parte del contratista,  interventoría y supervisión_x000a__x000a_2) Inobservancia a la buena fe contractual_x000a__x000a_3) Falta de verificación y debida diligencia"/>
    <x v="506"/>
    <s v="CIC de solicitud y Correo de públicación"/>
    <n v="1"/>
    <n v="9"/>
    <d v="2022-09-22T00:00:00"/>
    <d v="2023-10-02T00:00:00"/>
    <n v="31"/>
    <x v="42"/>
    <m/>
    <m/>
    <m/>
    <m/>
    <m/>
    <s v="Se reformula en plazo para el 02/10/2023"/>
    <m/>
    <m/>
    <n v="0"/>
    <n v="0"/>
  </r>
  <r>
    <n v="572"/>
    <s v="Auditorias Internas"/>
    <x v="48"/>
    <s v="Observación 4. Posible Nulidad del Sub-contrato de obra civil presentado como soporte para pago de anticipo_x000a__x000a_El subcontrato 001 de mano de obra con el que se dio trámite al  desembolso del anticipo por $321.702.015 solicitado por el contratista,  fue suscrito en calidad de contratante por el Representante Legal de la UNION TEMPORAL ISNAVA NORTE, persona jurídica con la cual ENTerritorio no tiene ningún vínculo contractual en el marco del contrato 2191698 suscrito entre ENTerritorio y el consorcio ARCOB CARCELES. No obstante, en la identificación de las partes y en el clausulado aparece mencionado el consorcio ARCOB como contratante teniendo estas dos personas jurídicas el mismo representante legal._x000a_Este contrato fue el único soporte de pago del anticipo y este evento puede constituir nulidad absoluta  por no haber subsanado oportunamente el error de forma en la suscripción del mismo._x000a__x000a_Criterio:_x000a_*Código Civil . Artículo 1741. Nulidad absoluta y relativa_x000a_La nulidad producida por un objeto o causa ilícita, y la nulidad producida por la omisión de algún requisito o formalidad que las leyes prescriben para el valor de ciertos actos o contratos en consideración a la naturaleza de ellos, y no a la calidad o estado de las personas que los ejecutan o acuerdan, son nulidades absolutas. (subrayado y negrilla fuera de texto original)"/>
    <d v="2022-09-22T00:00:00"/>
    <x v="0"/>
    <s v="Observación"/>
    <s v="PREVENTIVA"/>
    <s v="valvarez"/>
    <x v="53"/>
    <s v="1) Desatención y/o debilidades en la revisión de los documentos por parte del contratista,  interventoría y supervisión_x000a__x000a_2) Inobservancia a la buena fe contractual_x000a__x000a_3) Falta de verificación y debida diligencia"/>
    <x v="512"/>
    <s v="Formulario del Reporte de Riesgos Operacionales"/>
    <n v="2"/>
    <n v="9"/>
    <d v="2022-09-22T00:00:00"/>
    <d v="2022-10-31T00:00:00"/>
    <n v="5"/>
    <x v="42"/>
    <m/>
    <m/>
    <m/>
    <m/>
    <m/>
    <s v="Se adjunta el Formulario del Reporte de Riesgos Operacionales"/>
    <n v="2"/>
    <d v="2022-09-21T00:00:00"/>
    <n v="1"/>
    <n v="9"/>
  </r>
  <r>
    <n v="586"/>
    <s v="Auditorias Internas"/>
    <x v="48"/>
    <s v="Observación 4. Posible Nulidad del Sub-contrato de obra civil presentado como soporte para pago de anticipo_x000a__x000a_El subcontrato 001 de mano de obra con el que se dio trámite al  desembolso del anticipo por $321.702.015 solicitado por el contratista,  fue suscrito en calidad de contratante por el Representante Legal de la UNION TEMPORAL ISNAVA NORTE, persona jurídica con la cual ENTerritorio no tiene ningún vínculo contractual en el marco del contrato 2191698 suscrito entre ENTerritorio y el consorcio ARCOB CARCELES. No obstante, en la identificación de las partes y en el clausulado aparece mencionado el consorcio ARCOB como contratante teniendo estas dos personas jurídicas el mismo representante legal._x000a_Este contrato fue el único soporte de pago del anticipo y este evento puede constituir nulidad absoluta  por no haber subsanado oportunamente el error de forma en la suscripción del mismo._x000a__x000a_Criterio:_x000a_*Código Civil . Artículo 1741. Nulidad absoluta y relativa_x000a_La nulidad producida por un objeto o causa ilícita, y la nulidad producida por la omisión de algún requisito o formalidad que las leyes prescriben para el valor de ciertos actos o contratos en consideración a la naturaleza de ellos, y no a la calidad o estado de las personas que los ejecutan o acuerdan, son nulidades absolutas. (subrayado y negrilla fuera de texto original)"/>
    <d v="2022-09-28T00:00:00"/>
    <x v="7"/>
    <s v="Observación"/>
    <s v="CORRECTIVA"/>
    <s v="valvarez"/>
    <x v="54"/>
    <s v="1) Desatención y/o debilidades en la revisión de los documentos por parte del contratista,  interventoría y supervisión_x000a__x000a_2) Inobservancia a la buena fe contractual_x000a__x000a_3) Falta de verificación y debida diligencia"/>
    <x v="513"/>
    <s v="Reforma de la demanda"/>
    <n v="1"/>
    <n v="9"/>
    <d v="2022-09-28T00:00:00"/>
    <d v="2023-07-31T00:00:00"/>
    <n v="9"/>
    <x v="46"/>
    <m/>
    <m/>
    <m/>
    <m/>
    <m/>
    <s v="El pasado 31 de marzo de 2023, se radicó demanda verbal en contra de las sociedades BNR S.A.S. y COMPAÑIA MERCANTIL ARCOR S.L. UNIPERSONAL como miembros del Consorcio Arcob Cárceles, y Seguros del Estado S.A., ante los Juzgados Civiles del Circuito de Bogotá._x000a__x000a_La misma fue repartida al Juzgado 17 Civil del Circuito de Bogotá, en ese sentido, se informa que teniendo en cuenta el Informe de Auditoría cuyo objeto fue el “Contrato de obra 2191698 e interventoría 2180866 en el marco del convenio 216144 USPEC”, se incorporó al acervo probatorio del proceso judicial, el contrato de obra civil No. 001 del 1 de mayo de 2021, el cual fungió como soporte para el pago del anticipo al contratista incumplido._x000a__x000a_Se adjunta soporte de radicación, demanda en mención y correo remitido por el apoderado a cargo del proceso. "/>
    <n v="1"/>
    <d v="2023-03-31T00:00:00"/>
    <n v="1"/>
    <n v="9"/>
  </r>
  <r>
    <n v="585"/>
    <s v="Auditorias Internas"/>
    <x v="49"/>
    <s v="El contratista de interventoría (2021760) presentó una demora de 15 días hábiles (del 23082021 al 13092021) en la aprobación de los productos entregados por el consultor: Plan de calidad, Cronograma, Metodología de Trabajo y hojas de vida del personal, excediendo el plazo establecido en las condiciones contractuales."/>
    <d v="2022-09-26T10:11:00"/>
    <x v="11"/>
    <m/>
    <s v="Acción detectiva"/>
    <s v="enieves"/>
    <x v="46"/>
    <s v="Deficiencias en la planeación y definición de obligaciones contractuales que definen plazo para su cumplimiento"/>
    <x v="514"/>
    <s v="Informe de termino"/>
    <n v="1"/>
    <n v="50"/>
    <d v="2022-09-01T00:00:00"/>
    <d v="2022-12-15T00:00:00"/>
    <n v="15"/>
    <x v="39"/>
    <m/>
    <m/>
    <m/>
    <m/>
    <m/>
    <s v="Se realiza el informe de termino del contrato 220008 donde se deja la nota correspondiente explicativa sobre la desviación en tiempo generada en la aprobación y cumplimiento de las obligaciones especificas 31 y 36 de la interventoría donde no tuvo un impacto en la entrega de los productos de estructuración por parte de la interventoría._x000a_Archivo Informe de Termino DNP-861-2020 _ ENT220008_RC_Firmado.ppt. Nota en la pag 27 "/>
    <n v="1"/>
    <d v="2022-12-13T16:01:00"/>
    <n v="1"/>
    <n v="50"/>
  </r>
  <r>
    <n v="585"/>
    <s v="Auditorias Internas"/>
    <x v="49"/>
    <s v="El contratista de interventoría (2021760) presentó una demora de 15 días hábiles (del 23082021 al 13092021) en la aprobación de los productos entregados por el consultor: Plan de calidad, Cronograma, Metodología de Trabajo y hojas de vida del personal, excediendo el plazo establecido en las condiciones contractuales."/>
    <d v="2022-09-26T10:11:00"/>
    <x v="11"/>
    <m/>
    <s v="Acción detectiva"/>
    <s v="enieves"/>
    <x v="46"/>
    <s v="Deficiencias en la planeación y definición de obligaciones contractuales que definen plazo para su cumplimiento"/>
    <x v="515"/>
    <s v="Documento de planeación contractual"/>
    <n v="1"/>
    <n v="50"/>
    <d v="2022-09-01T00:00:00"/>
    <d v="2023-07-31T00:00:00"/>
    <n v="25"/>
    <x v="39"/>
    <m/>
    <m/>
    <m/>
    <m/>
    <m/>
    <s v="Se modifcó fecha fin,  fecha anterior 28/02/2023. Con sustento en que no se han  suscrito nuevos contratos en la Subgerencia, de acuerdo a correo recibido el lunes 27/02/2023 11:42 a. m"/>
    <m/>
    <m/>
    <n v="0"/>
    <n v="0"/>
  </r>
  <r>
    <n v="575"/>
    <s v="Auditorias Internas ACI"/>
    <x v="50"/>
    <s v="En el 50% de los desembolsos tramitados y realizados al proveedor del contrato 2210783 suministro de ferretería se incumplió el plazo de pago (10 días calendario) así: ¿ Desembolso 2: cuatro días de desviación; Radicado 21 de abril y pagado 5 mayo 2022 ¿ Desembolso 4: cinco días de desviación Radicado 23 de junio y pagado el 8 de julio de 2022"/>
    <d v="2022-09-22T10:23:00"/>
    <x v="0"/>
    <m/>
    <s v="Acción detectiva"/>
    <s v="dtorres2"/>
    <x v="42"/>
    <s v="Alto volumen de desembolsos tramitados en el periodo. ¿ Traumatismo en el proceso de gestión financiera en la funcionalidad del ERP."/>
    <x v="516"/>
    <s v="una sensibilización"/>
    <n v="1"/>
    <n v="5"/>
    <d v="2022-09-16T00:00:00"/>
    <d v="2022-11-30T00:00:00"/>
    <n v="10"/>
    <x v="45"/>
    <m/>
    <m/>
    <m/>
    <m/>
    <m/>
    <s v="Se realizó reunión de sensibilización"/>
    <n v="1"/>
    <d v="2022-12-07T00:00:00"/>
    <n v="1"/>
    <n v="5"/>
  </r>
  <r>
    <n v="575"/>
    <s v="Auditorias Internas ACI"/>
    <x v="50"/>
    <s v="En el 50% de los desembolsos tramitados y realizados al proveedor del contrato 2210783 suministro de ferretería se incumplió el plazo de pago (10 días calendario) así: ¿ Desembolso 2: cuatro días de desviación; Radicado 21 de abril y pagado 5 mayo 2022 ¿ Desembolso 4: cinco días de desviación Radicado 23 de junio y pagado el 8 de julio de 2022"/>
    <d v="2022-09-22T10:23:00"/>
    <x v="0"/>
    <m/>
    <s v="Acción detectiva"/>
    <s v="dtorres2"/>
    <x v="42"/>
    <s v="Alto volumen de desembolsos tramitados en el periodo. ¿ Traumatismo en el proceso de gestión financiera en la funcionalidad del ERP."/>
    <x v="517"/>
    <s v="Un procedimiento actualizado"/>
    <n v="1"/>
    <n v="5"/>
    <d v="2022-09-16T00:00:00"/>
    <d v="2022-10-31T00:00:00"/>
    <n v="6"/>
    <x v="40"/>
    <m/>
    <m/>
    <m/>
    <m/>
    <m/>
    <s v="Se realizo la modificacion del procedimiento P-FI-08"/>
    <n v="1"/>
    <d v="2022-11-02T00:00:00"/>
    <n v="1"/>
    <n v="5"/>
  </r>
  <r>
    <n v="575"/>
    <s v="Auditorias Internas ACI"/>
    <x v="50"/>
    <s v="En el 50% de los desembolsos tramitados y realizados al proveedor del contrato 2210783 suministro de ferretería se incumplió el plazo de pago (10 días calendario) así: ¿ Desembolso 2: cuatro días de desviación; Radicado 21 de abril y pagado 5 mayo 2022 ¿ Desembolso 4: cinco días de desviación Radicado 23 de junio y pagado el 8 de julio de 2022"/>
    <d v="2022-09-22T10:23:00"/>
    <x v="0"/>
    <m/>
    <s v="Acción detectiva"/>
    <s v="dtorres2"/>
    <x v="42"/>
    <s v="Alto volumen de desembolsos tramitados en el periodo. ¿ Traumatismo en el proceso de gestión financiera en la funcionalidad del ERP."/>
    <x v="518"/>
    <s v="una modificación"/>
    <n v="1"/>
    <n v="5"/>
    <d v="2022-09-16T00:00:00"/>
    <d v="2022-12-31T00:00:00"/>
    <n v="15"/>
    <x v="45"/>
    <m/>
    <m/>
    <m/>
    <m/>
    <m/>
    <s v="Se realizó: 1. Ejecutar el SQL en producción del esquema SIIF en la base de datos SDC _x000a_2. Ejecutar el svn en los 3 nodos de ORFEO producción."/>
    <n v="1"/>
    <d v="2022-10-07T00:00:00"/>
    <n v="1"/>
    <n v="5"/>
  </r>
  <r>
    <n v="576"/>
    <s v="Auditorias Internas ACI"/>
    <x v="50"/>
    <s v="Demora por parte del grupo de procesos de selección de un (1) día hábil para revisar y devolver al contratista para ajustar la póliza de cumplimiento, calidad, salarios y responsabilidad civil del contrato de estudios y diseños 2210658, la cual fue cargado en la plataforma secop II el 13 de octubre de 2021"/>
    <d v="2022-09-22T10:39:00"/>
    <x v="0"/>
    <m/>
    <s v="Acción detectiva"/>
    <s v="dtorres2"/>
    <x v="55"/>
    <s v="Deficiencias en la aplicación de controles establecidos para la legalización de contratos. ¿ Debilidades de la supervisión frente a la exigencia de las garantías. ¿ Devolución de pólizas por errores en la suscripción"/>
    <x v="519"/>
    <s v="Instructivo"/>
    <n v="1"/>
    <n v="5"/>
    <d v="2022-09-16T00:00:00"/>
    <d v="2022-11-15T00:00:00"/>
    <n v="4"/>
    <x v="47"/>
    <m/>
    <m/>
    <m/>
    <m/>
    <m/>
    <s v="Se realizo el instructivo de cargue de polizas por parte d ela firma beltran pardo y asociados. "/>
    <n v="1"/>
    <d v="2022-10-31T00:00:00"/>
    <n v="1"/>
    <n v="5"/>
  </r>
  <r>
    <n v="577"/>
    <s v="Auditorias Internas ACI"/>
    <x v="50"/>
    <s v="La supervisión del contrato de interventoría 2210659 asignada por ENTerritorio dio respuesta de aprobación al segundo informe mensual de la interventoría radicado el 31012022 con el número 20224300032742 el día 18 de abril de 2022, con una extemporaneidad de 48 días hábiles. La supervisión del contrato de interventoría 2210777 asignada por Enterritorio ha presentado demoras entre 1 y 14 días para la revisión y aprobación yo devolución en 4 de los 5 informes radicados por esta como requisito para el trámite de pago ."/>
    <d v="2022-09-22T10:40:00"/>
    <x v="0"/>
    <m/>
    <s v="Acción detectiva"/>
    <s v="dtorres2"/>
    <x v="5"/>
    <s v="Cambio de personal para la supervisión del contrato."/>
    <x v="520"/>
    <s v="Control de asistencia y presentación"/>
    <n v="1"/>
    <n v="5"/>
    <d v="2022-09-28T00:00:00"/>
    <d v="2022-12-31T00:00:00"/>
    <n v="13"/>
    <x v="20"/>
    <m/>
    <m/>
    <m/>
    <m/>
    <m/>
    <s v="Desde la Subgerencia de Desarrollo de Proyectos se han venido atendiendo temas relacionados con el manual de supervisión e interventoria, se relaciona una capacitación relacionada con el manual de supervisión e interventoria realizada el 29 de noviembre de 2022,"/>
    <n v="1"/>
    <d v="2022-10-14T00:00:00"/>
    <n v="1"/>
    <n v="5"/>
  </r>
  <r>
    <n v="578"/>
    <s v="Auditorias Internas ACI"/>
    <x v="50"/>
    <s v="Con corte a 19 de agosto de 2022 la interventoría (contrato 2210659) no cumplió con la entrega oportuna del informe final, presentando una desviación de 120 días calendario, teniendo en cuenta que la fecha de suscripción del acta de entrega y recibo final fue el 20 de abril de 2022."/>
    <d v="2022-09-22T10:43:00"/>
    <x v="0"/>
    <m/>
    <s v="Acción detectiva"/>
    <s v="dtorres2"/>
    <x v="5"/>
    <s v="Deficiencias de la supervisión en el seguimiento a la interventoria. ¿ Demora en el procesamiento de información y/u obtención de insumos del contratista."/>
    <x v="521"/>
    <s v="Informe de supervisión o memorando de solicitud de presunto incumplimiento."/>
    <n v="1"/>
    <n v="10"/>
    <d v="2022-09-28T00:00:00"/>
    <d v="2022-10-14T00:00:00"/>
    <n v="2"/>
    <x v="20"/>
    <m/>
    <m/>
    <m/>
    <m/>
    <m/>
    <s v="Teniendo en cuenta que el informe final fue radicado pero no cumplio con los requisitos para su aprobación y fue devuelto por la supervisión, se reprogramo la actividad hasta el 30 de diciembre de 2022. Se adjunta oficio de aprobación del informe mediante radicado No.: 20222700230101 del 16 de diciembre de 2022."/>
    <n v="1"/>
    <d v="2022-10-15T00:00:00"/>
    <n v="1"/>
    <n v="10"/>
  </r>
  <r>
    <n v="578"/>
    <s v="Auditorias Internas ACI"/>
    <x v="50"/>
    <s v="Con corte a 19 de agosto de 2022 la interventoría (contrato 2210659) no cumplió con la entrega oportuna del informe final, presentando una desviación de 120 días calendario, teniendo en cuenta que la fecha de suscripción del acta de entrega y recibo final fue el 20 de abril de 2022."/>
    <d v="2022-09-22T10:43:00"/>
    <x v="0"/>
    <m/>
    <s v="Acción detectiva"/>
    <s v="dtorres2"/>
    <x v="5"/>
    <s v="Deficiencias de la supervisión en el seguimiento a la interventoria. ¿ Demora en el procesamiento de información y/u obtención de insumos del contratista."/>
    <x v="522"/>
    <s v="Acta de reunión"/>
    <n v="1"/>
    <n v="10"/>
    <d v="2022-09-28T00:00:00"/>
    <d v="2022-09-30T00:00:00"/>
    <n v="0"/>
    <x v="20"/>
    <m/>
    <m/>
    <m/>
    <m/>
    <m/>
    <s v="Se adjunta acta de reunión realizada el 20 de septiembre de 2022 y correo donde se remite el informe final."/>
    <n v="1"/>
    <d v="2022-10-06T00:00:00"/>
    <n v="1"/>
    <n v="10"/>
  </r>
  <r>
    <n v="579"/>
    <s v="Auditorias Internas ACI"/>
    <x v="50"/>
    <s v="Para el contrato 2210734 suministro elementos de seguridad con fecha de terminación 28 de febrero de 2022, el Subgerente de Desarrollo de proyectos, el Gerente de Unidad y el Gerente del convenio solicitaron la prórroga, adición y modificación 138 el día 24 de febrero con una extemporaneidad de 2 días hábiles frente a la fecha oportuna del trámite 22 de febrero. Para el contrato 2220601 refrigerios con fecha de terminación 13 de julio de 2022, el Subgerente de Desarrollo de proyectos, el Gerente de Desarrollo de Proyectos (E), el Gerente del convenio y el supervisor solicitaron la prórroga, adición y modificación el día 12 de julio con una extemporaneidad de 4 días hábiles frente a la fecha oportuna del trámite 7 de julio. Para el contrato 2210783 suministro de ferretería con fecha de terminación 13 de julio de 2022, el Subgerente de Desarrollo de proyectos, el Gerente de Desarrollo de Proyectos (E), el Gerente del convenio y el supervisor solicitaron la prórroga, adición y modificación el día 12 de julio con una extemporaneidad de 4 días hábiles frente a la fecha oportuna del trámite 7 de julio. Para el contrato 2210777 de interventoría técnica con fecha de terminación 13 de julio de 2022, el Subgerente de Desarrollo de proyectos, el Gerente de Desarrollo de Proyectos 2 (E), el Gerente del convenio 221008 y el supervisor solicitaron prorrogar el contrato el día 13 de julio de 2022 con una extemporaneidad de 5 días hábiles frente a la fecha oportuna del trámite 7 de julio. Para el contrato 2220591 de suministro con fecha de terminación 13 de julio de 2022, el Subgerente de Desarrollo de proyectos, el Gerente de Desarrollo de Proyectos 2 (E), el Gerente del convenio 221008 y el supervisor solicitan prorrogar el contrato el día 12 de julio de 2022 con una extemporaneidad de 5 días hábiles frente a la fecha oportuna del trámite 6 de julio. Para el contrato 2220562 de suministro con fecha de terminación 13 de julio de 2022, el Subgerente de Desarrollo de proyectos, el Gerente de Desarrollo de Proyectos 2 (E), el Gerente del convenio 221008 y el supervisor solicitan prorrogar el contrato el día 11 de julio de 2022 con una extemporaneidad de 5 días hábiles frente a la fecha oportuna del trámite 6 de julio. Para el contrato 22220600 de suministro con fecha de terminación 13 de julio de 2022, el Subgerente de Desarrollo de proyectos, el Gerente de Desarrollo de Proyectos 2 (E), el Gerente del convenio 221008 y el supervisor solicitan prorrogar el contrato el día 12 de julio de 2022 con una extemporaneidad de 5 días hábiles frente a la fecha oportuna del trámite 6 de julio."/>
    <d v="2022-09-22T10:46:00"/>
    <x v="0"/>
    <m/>
    <s v="Acción detectiva"/>
    <s v="dtorres2"/>
    <x v="5"/>
    <s v="Demoras del cliente en la aprobación de la solicitud de la novedad y/o asignación de recursos. ¿ Suspensión del contrato interadministrativo por parte del cliente y sus contratos derivados"/>
    <x v="523"/>
    <s v="Comunicación"/>
    <n v="1"/>
    <n v="10"/>
    <d v="2022-09-28T00:00:00"/>
    <d v="2022-11-15T00:00:00"/>
    <n v="6"/>
    <x v="20"/>
    <m/>
    <m/>
    <m/>
    <m/>
    <m/>
    <s v="Se adjuntan los radicados Nos. 20222700105161 del 06/06/2022 y 20222700113431 16/06/2022 donde se le informa al invias el procedimiento para el trámite de novedades y los tiempos requeridos"/>
    <n v="1"/>
    <d v="2022-11-15T00:00:00"/>
    <n v="1"/>
    <n v="10"/>
  </r>
  <r>
    <n v="580"/>
    <s v="Auditorias Internas ACI"/>
    <x v="50"/>
    <s v="El grupo de Procesos de selección no activó el campo de garantías de las condiciones del contrato 2220562 solicitadas en el esquema de garantías en el proceso CEE-003-2022, razón por la cual no se habilitó el campo de cargue de las mismas, como consecuencia el proveedor no pudo cargar las garantías requeridas en el item de condiciones del contrato y la actualización de prórroga y tampoco fueron cargadas en el aparte de documentos del contrato."/>
    <d v="2022-09-22T10:47:00"/>
    <x v="0"/>
    <m/>
    <s v="Acción detectiva"/>
    <s v="dtorres2"/>
    <x v="55"/>
    <s v="Deficiencias en la aplicación de los controles de verificación y revisión de las condiciones de los procesos de selección."/>
    <x v="524"/>
    <s v="Registro asistencia de la capacitación"/>
    <n v="1"/>
    <n v="5"/>
    <d v="2022-09-28T00:00:00"/>
    <d v="2022-10-31T00:00:00"/>
    <n v="4"/>
    <x v="47"/>
    <m/>
    <m/>
    <m/>
    <m/>
    <m/>
    <s v="El 14 de octubre de 2022 desde las 9:00 hasta las 10:50am se realizó la capacitación al Grupo de Procesos de Selección con relación al cargue de procesos en la Plataforma del SECOP II, la cual fue dirigida por MARCO TOVAR - Profesional en el manejo de la plataforma"/>
    <n v="1"/>
    <d v="2022-10-14T00:00:00"/>
    <n v="1"/>
    <n v="5"/>
  </r>
  <r>
    <n v="580"/>
    <s v="Auditorias Internas ACI"/>
    <x v="50"/>
    <s v="El grupo de Procesos de selección no activó el campo de garantías de las condiciones del contrato 2220562 solicitadas en el esquema de garantías en el proceso CEE-003-2022, razón por la cual no se habilitó el campo de cargue de las mismas, como consecuencia el proveedor no pudo cargar las garantías requeridas en el item de condiciones del contrato y la actualización de prórroga y tampoco fueron cargadas en el aparte de documentos del contrato."/>
    <d v="2022-09-22T10:47:00"/>
    <x v="0"/>
    <m/>
    <s v="Acción detectiva"/>
    <s v="dtorres2"/>
    <x v="55"/>
    <s v="Deficiencias en la aplicación de los controles de verificación y revisión de las condiciones de los procesos de selección."/>
    <x v="525"/>
    <s v="Registro de cargue del SECOP II - Abogado"/>
    <n v="1"/>
    <n v="5"/>
    <d v="2022-09-28T00:00:00"/>
    <d v="2022-10-31T00:00:00"/>
    <n v="4"/>
    <x v="47"/>
    <m/>
    <m/>
    <m/>
    <m/>
    <m/>
    <s v="Los abogados asignados a cada proceso son los encargados de montar el proceso en la Plataforma del SECOP II, sin embargo antes de publicarlo existe un flujo de aprobación para que lo revise un tercero, ya sea un técnico o el Gerente del Grupo de Procesos de Selección. En este sentido, se realizó una muestra de procesos montados en el mes de septiembre y octubre, dejando evidencia del flujo de aprobación (revisión por alguien diferente al abogado que monta el proceso)"/>
    <n v="1"/>
    <d v="2022-10-15T00:00:00"/>
    <n v="1"/>
    <n v="5"/>
  </r>
  <r>
    <n v="581"/>
    <s v="Auditorias Internas ACI"/>
    <x v="50"/>
    <s v="Aprobación por parte de la interventoría (2010777) del acta de inicio de los contratos de suministro 2220001(31012022) y 2220600 (26052022), con el permiso de emisiones atmosféricas vencido, el cual fue emitido el 8 de agosto de 2016 por CARDIQUE dentro de la Resolución 1094 de 2016 y cuya vigencia era por 5 años, es decir hasta el 8 de agosto de 2021.Para el contrato 2220001 el permiso había expirado 5 meses y 18 días antes y para el contrato 2220600 9 meses y 18 días. La interventoria no identificó en ejercicio de su actividad en el momento de inicio de estos 2 contratos el vencimiento de este permiso."/>
    <d v="2022-09-22T10:48:00"/>
    <x v="0"/>
    <m/>
    <s v="Acción detectiva"/>
    <s v="dtorres2"/>
    <x v="5"/>
    <s v="Falta de controles y verificación de requisitos previo a la suscripción del acta de inicio por parte de la interventoria, referidos a normatividad ambiental aplicable a la contratación derivada suscrita"/>
    <x v="526"/>
    <s v="Permisos de emisiones atmosféricas vigentes."/>
    <n v="1"/>
    <n v="5"/>
    <d v="2022-09-28T00:00:00"/>
    <d v="2023-07-31T00:00:00"/>
    <n v="9"/>
    <x v="20"/>
    <m/>
    <m/>
    <m/>
    <m/>
    <m/>
    <s v="se reformula la actividad para el dia 31 de julio 2023 ."/>
    <m/>
    <m/>
    <n v="0"/>
    <n v="0"/>
  </r>
  <r>
    <n v="581"/>
    <s v="Auditorias Internas ACI"/>
    <x v="50"/>
    <s v="Aprobación por parte de la interventoría (2010777) del acta de inicio de los contratos de suministro 2220001(31012022) y 2220600 (26052022), con el permiso de emisiones atmosféricas vencido, el cual fue emitido el 8 de agosto de 2016 por CARDIQUE dentro de la Resolución 1094 de 2016 y cuya vigencia era por 5 años, es decir hasta el 8 de agosto de 2021.Para el contrato 2220001 el permiso había expirado 5 meses y 18 días antes y para el contrato 2220600 9 meses y 18 días. La interventoria no identificó en ejercicio de su actividad en el momento de inicio de estos 2 contratos el vencimiento de este permiso."/>
    <d v="2022-09-22T10:48:00"/>
    <x v="0"/>
    <m/>
    <s v="Acción detectiva"/>
    <s v="dtorres2"/>
    <x v="5"/>
    <s v="Falta de controles y verificación de requisitos previo a la suscripción del acta de inicio por parte de la interventoria, referidos a normatividad ambiental aplicable a la contratación derivada suscrita"/>
    <x v="527"/>
    <s v="Concepto técnico de la interventoría"/>
    <n v="1"/>
    <n v="5"/>
    <d v="2022-09-28T00:00:00"/>
    <d v="2022-11-15T00:00:00"/>
    <n v="6"/>
    <x v="20"/>
    <m/>
    <m/>
    <m/>
    <m/>
    <m/>
    <s v="Teniendo en cuenta que el documento enviado en el informe final no cumplia con lo solicitado por la supervisión se solicitó reformulación hasta el 30 de diciembre de 2022, Se adjunta comunicación con radicado No.20224300494782 del16 de diciembre de 2022 remitida por la interventoría  consorcio mejoramiento el salado con asunto Solicitud concepto técnico frente a las observaciones formuladas por la Asesoría de Control Interno en el marco de la auditoría de gestión. (Rpta Comunicado Radicado N° 20222700223191."/>
    <n v="1"/>
    <d v="2022-12-16T00:00:00"/>
    <n v="1"/>
    <n v="5"/>
  </r>
  <r>
    <n v="582"/>
    <s v="Auditorias Internas ACI"/>
    <x v="50"/>
    <s v="En la visita de obra no se observó la construcción del sumidero transversal al eje de la vía en el punto bajo ( K0 135) con dimensiones de 6.0m de largo por 0.30m de ancho, con rejilla configurada con varillas de una pulgada de diámetro, espaciadas una pulgada entre sí para el tramo Santa Clara, tema que no ha sido reportado por la interventoria."/>
    <d v="2022-09-22T10:49:00"/>
    <x v="0"/>
    <m/>
    <s v="Acción detectiva"/>
    <s v="dtorres2"/>
    <x v="5"/>
    <s v="Deficiencias del interventor y supervisor en la verificación del cumplimiento de las especificaciones técnicas del diseño."/>
    <x v="528"/>
    <s v="Concepto técnico de la interventoría"/>
    <n v="1"/>
    <n v="5"/>
    <d v="2022-09-28T00:00:00"/>
    <d v="2022-11-15T00:00:00"/>
    <n v="6"/>
    <x v="20"/>
    <m/>
    <m/>
    <m/>
    <m/>
    <m/>
    <s v="Teniendo en cuenta que el documento enviado en el informe final no cumplia con lo solicitado por la supervisión se solicitó reformulación hasta el 30 de diciembre de 2022, se adjunta comunicación con radicado No.20224300494782 del 16 de diciembre de 2022 remitida por la interventoría  consorcio mejoramiento el salado con asunto Solicitud concepto técnico frente a las observaciones formuladas por la Asesoría de Control Interno en el marco de la auditoría de gestión. (Rpta Comunicado Radicado N° 20222700223191."/>
    <n v="1"/>
    <d v="2022-12-16T00:00:00"/>
    <n v="1"/>
    <n v="5"/>
  </r>
  <r>
    <n v="583"/>
    <s v="Auditorias Internas ACI"/>
    <x v="50"/>
    <s v="Para el contrato 2210777 de interventoría con fecha de reinicio 13 de julio de 2022, la póliza de la última modificación (prórroga) cargada en la plataforma Secop II fue rechazada el 1882022 y a la fecha no parece cargada con su respectiva aprobación. Para el contrato 2220591 COMERCIALIZADORA SEVERAL PARTS S.A.S con fecha de reinicio 12 de julio de 2022, la póliza de la última modificación (prórroga) cargada en la plataforma Secop II 23082022 y fue aprobada 26082022 presentandose una demora de 41 días para ser cargada por parte del contratista. Para el contrato 2220600 CONSORCIO CARMEN DE BOLIVAR con fecha de reinicio 29 de julio de 2022, la póliza de la última modificación (prórroga) cargada en la plataforma Secop II 25082022 y fue aprobada 26082022 presentando una demora de 27 días para ser cargada por parte del contratista. Para el contrato 2220562 MERCANTIL DE REPUESTOS DCR LTDA con fecha de reinicio 12 de julio de 2022 la póliza de la última modificación (prórroga) no ha sido radicada por el contratista a Enterritorio; generando una demora de 48 días (29082022)"/>
    <d v="2022-09-22T10:51:00"/>
    <x v="0"/>
    <m/>
    <s v="Acción detectiva"/>
    <s v="dtorres2"/>
    <x v="5"/>
    <s v="Deficiencias en la aplicación de controles establecidos para la legalización de contratos. ¿ Debilidades de la supervisión frente a la exigencia de las garantías. ¿ Inoportunidad en la actualización de las pólizas por parte del contratista en concordancia con el esquema de garantías"/>
    <x v="529"/>
    <s v="Pólizas aprobadas por el grupo de procesos de selección"/>
    <n v="4"/>
    <n v="5"/>
    <d v="2022-09-28T00:00:00"/>
    <d v="2022-10-14T00:00:00"/>
    <n v="2"/>
    <x v="20"/>
    <m/>
    <m/>
    <m/>
    <m/>
    <m/>
    <s v="Se aprobaron todas novedades pendientes y los soportes se cargaron y verifcaron en el aplicativo GRC."/>
    <n v="4"/>
    <d v="2022-10-14T00:00:00"/>
    <n v="1"/>
    <n v="5"/>
  </r>
  <r>
    <n v="583"/>
    <s v="Auditorias Internas ACI"/>
    <x v="50"/>
    <s v="Para el contrato 2210777 de interventoría con fecha de reinicio 13 de julio de 2022, la póliza de la última modificación (prórroga) cargada en la plataforma Secop II fue rechazada el 1882022 y a la fecha no parece cargada con su respectiva aprobación. Para el contrato 2220591 COMERCIALIZADORA SEVERAL PARTS S.A.S con fecha de reinicio 12 de julio de 2022, la póliza de la última modificación (prórroga) cargada en la plataforma Secop II 23082022 y fue aprobada 26082022 presentandose una demora de 41 días para ser cargada por parte del contratista. Para el contrato 2220600 CONSORCIO CARMEN DE BOLIVAR con fecha de reinicio 29 de julio de 2022, la póliza de la última modificación (prórroga) cargada en la plataforma Secop II 25082022 y fue aprobada 26082022 presentando una demora de 27 días para ser cargada por parte del contratista. Para el contrato 2220562 MERCANTIL DE REPUESTOS DCR LTDA con fecha de reinicio 12 de julio de 2022 la póliza de la última modificación (prórroga) no ha sido radicada por el contratista a Enterritorio; generando una demora de 48 días (29082022)"/>
    <d v="2022-09-22T10:51:00"/>
    <x v="0"/>
    <m/>
    <s v="Acción detectiva"/>
    <s v="dtorres2"/>
    <x v="5"/>
    <s v="Deficiencias en la aplicación de controles establecidos para la legalización de contratos. ¿ Debilidades de la supervisión frente a la exigencia de las garantías. ¿ Inoportunidad en la actualización de las pólizas por parte del contratista en concordancia con el esquema de garantías"/>
    <x v="530"/>
    <s v="Correo electrónico y/o comunicación."/>
    <n v="2"/>
    <n v="5"/>
    <d v="2022-09-16T00:00:00"/>
    <d v="2022-11-30T00:00:00"/>
    <n v="10"/>
    <x v="20"/>
    <m/>
    <m/>
    <m/>
    <m/>
    <m/>
    <s v="Se adjuntan correos electrónicos remitidos por el supervisor requiriendo a los contratistas la actualización de garantías."/>
    <n v="2"/>
    <d v="2022-11-30T00:00:00"/>
    <n v="1"/>
    <n v="5"/>
  </r>
  <r>
    <n v="583"/>
    <s v="Auditorias Internas ACI"/>
    <x v="50"/>
    <s v="Para el contrato 2210777 de interventoría con fecha de reinicio 13 de julio de 2022, la póliza de la última modificación (prórroga) cargada en la plataforma Secop II fue rechazada el 1882022 y a la fecha no parece cargada con su respectiva aprobación. Para el contrato 2220591 COMERCIALIZADORA SEVERAL PARTS S.A.S con fecha de reinicio 12 de julio de 2022, la póliza de la última modificación (prórroga) cargada en la plataforma Secop II 23082022 y fue aprobada 26082022 presentandose una demora de 41 días para ser cargada por parte del contratista. Para el contrato 2220600 CONSORCIO CARMEN DE BOLIVAR con fecha de reinicio 29 de julio de 2022, la póliza de la última modificación (prórroga) cargada en la plataforma Secop II 25082022 y fue aprobada 26082022 presentando una demora de 27 días para ser cargada por parte del contratista. Para el contrato 2220562 MERCANTIL DE REPUESTOS DCR LTDA con fecha de reinicio 12 de julio de 2022 la póliza de la última modificación (prórroga) no ha sido radicada por el contratista a Enterritorio; generando una demora de 48 días (29082022)"/>
    <d v="2022-09-22T10:51:00"/>
    <x v="0"/>
    <m/>
    <s v="Acción detectiva"/>
    <s v="dtorres2"/>
    <x v="5"/>
    <s v="Deficiencias en la aplicación de controles establecidos para la legalización de contratos. ¿ Debilidades de la supervisión frente a la exigencia de las garantías. ¿ Inoportunidad en la actualización de las pólizas por parte del contratista en concordancia con el esquema de garantías"/>
    <x v="531"/>
    <s v="Comunicación."/>
    <n v="2"/>
    <n v="5"/>
    <d v="2022-09-16T00:00:00"/>
    <d v="2022-11-30T00:00:00"/>
    <n v="10"/>
    <x v="20"/>
    <m/>
    <m/>
    <m/>
    <m/>
    <m/>
    <s v="Se requirieron mediante correo electrónico y fueron atendidas las solicitudes, se adjuntan correos electrónicos."/>
    <n v="2"/>
    <d v="2022-11-30T00:00:00"/>
    <n v="1"/>
    <n v="5"/>
  </r>
  <r>
    <n v="584"/>
    <s v="Auditorias Internas ACI"/>
    <x v="50"/>
    <s v="En cinco actas de Recibo a Satisfacción del suministro de los refrigerios del contrato 2220601, el supervisor de Enterritorio aprobó pago de $20.130.000 sin las firmas completas de los signatarios (en particular delegado del ejército), es decir, solo ésta firmado por el Representante Legal de MACRORIGAMI S.A.S y otra persona de la que no se puede establecer en los 5 formatos firmados su designación por parte del ejército, ademas de presentar 3 firmas diferentes. Para el contrato 2210734 suministro de elementos de seguridad, en los soportes para el desembolso con radicado 20222700119782 del 22-03-2022 registrados en orfeo, no esta el recibo a satisfacción de los elementos firmado por el delegado del ejército."/>
    <d v="2022-09-22T10:52:00"/>
    <x v="0"/>
    <m/>
    <s v="Acción detectiva"/>
    <s v="dtorres2"/>
    <x v="5"/>
    <s v="Deficiente aplicación de los controles establecidos para la aprobación de pagos por parte del supervisor."/>
    <x v="532"/>
    <s v="Correo electrónico de aprobación que certifica que se cumple los requisitos de la forma de pago."/>
    <n v="2"/>
    <n v="5"/>
    <d v="2022-09-16T00:00:00"/>
    <d v="2022-11-30T00:00:00"/>
    <n v="10"/>
    <x v="20"/>
    <m/>
    <m/>
    <m/>
    <m/>
    <m/>
    <s v="Se realizó el cargue en el aplicativo GRC del seguimiento realizado por el supervisor y profesional financiero para el tramite de desembolsos."/>
    <n v="2"/>
    <d v="2022-11-30T00:00:00"/>
    <n v="1"/>
    <n v="5"/>
  </r>
  <r>
    <n v="615"/>
    <s v="Auditorias Internas ACI"/>
    <x v="51"/>
    <s v="Observación N° 1 Planeación del proyecto sin contemplar riesgo clave asociado a consulta previa con comunidades_x000a__x000a_Durante la ejecución del proyecto sísmico Repelón 2D, como producto de 3 acciones de tutela presentadas por comunidades étnicas, el Tribunal Superior del Distrito Judicial de Barranquilla ordenó a Mininterior y a Enterritorio realizar visita de verificación para establecer posibles afectaciones, por lo que se establece que Enterritorio y la ANH en la concepción y planeación del proyecto no contemplaron un riesgo esencial de la ejecución del negocio referido a la consulta previa, como lo es la visita previa de verificación a las comunidades que se encuentran en el área de influencia del proyecto."/>
    <d v="2022-12-12T00:00:00"/>
    <x v="0"/>
    <m/>
    <s v="PREVENTIVA"/>
    <s v="valvarez"/>
    <x v="53"/>
    <s v="1) Desconocimiento de normatividad social aplicable al sector por parte de Enterritorio, la interventoría y la consultoría."/>
    <x v="533"/>
    <s v="Oficio dirigido a Min Interior"/>
    <n v="1"/>
    <n v="14"/>
    <d v="2022-11-29T00:00:00"/>
    <d v="2023-09-30T00:00:00"/>
    <n v="9"/>
    <x v="42"/>
    <m/>
    <m/>
    <m/>
    <m/>
    <m/>
    <m/>
    <m/>
    <m/>
    <n v="0"/>
    <n v="0"/>
  </r>
  <r>
    <n v="621"/>
    <s v="Auditorias Internas ACI"/>
    <x v="51"/>
    <s v="Observación N°2 Demora en la aprobación del Programa detallado de trabajo PDT _x000a__x000a_La Interventoría aprobó el Programa Detallado de Trabajo PDT del Consultor mediante radicado 20214300331712 el 08 de septiembre de 2021, es decir, 8 días después de la suscripción de las actas de inicio de los contratos (31 de agosto de 2021), presentando un atraso de 3 días calendario."/>
    <d v="2022-12-12T00:00:00"/>
    <x v="0"/>
    <m/>
    <s v="PREVENTIVA"/>
    <s v="valvarez"/>
    <x v="53"/>
    <s v="1) Demoras en la entrega del Programa de trabajo detallado PDT por parte del Consultor."/>
    <x v="534"/>
    <s v="Acta de reunión de mesa de trabajo."/>
    <n v="1"/>
    <n v="14"/>
    <d v="2022-11-29T00:00:00"/>
    <d v="2023-09-30T00:00:00"/>
    <n v="9"/>
    <x v="42"/>
    <m/>
    <m/>
    <m/>
    <m/>
    <m/>
    <m/>
    <m/>
    <m/>
    <n v="0"/>
    <n v="0"/>
  </r>
  <r>
    <n v="617"/>
    <s v="Auditorias Internas ACI"/>
    <x v="51"/>
    <s v="Observación N°3 Cinco cargos del personal mínimo requerido de la interventoría sin relevo entre 4 y 53 días_x000a__x000a_El contrato de interventoría inició con acta el 31 de agosto de 2021 y a los 15 días calendario siguientes debía contar con el personal mínimo requerido aprobado por Enterritorio. Se identifica que a partir de esa fecha los siguientes cargos donde se requerían relevos fueron incorporados de manera extemporánea:_x000a__x000a_1. Para el cargo de Interventor Técnico cuya cantidad requerida era de 2 profesionales (titular y relevo) y que durante el periodo de descanso del Interventor de Topografía y del Interventor de Tierras (sin relevo) debía desarrollar sus funciones (para el caso del Interventor de Tierras, en compañía del Interventor Social), el relevo fue vinculado al proyecto 53 días después del plazo establecido, como consta en el acta de aprobación de personal de la interventoría # 5 del 08 de noviembre de 2021. _x000a__x000a_2. Para el cargo de Interventor Administrativo cuya cantidad requerida era de 2 profesionales (titular y relevo), el relevo fue vinculado al proyecto 46 días después del plazo establecido, como consta en el acta de aprobación de personal de la interventoría # 4 del 01 de noviembre de 2021. _x000a__x000a_3. Para los cargos de Interventor HSE e Interventor Social (el Interventor Social además de sus funciones, durante el periodo de descanso del Interventor de Tierras debía desarrollar las funciones de este junto al Interventor Técnico)  cuya cantidad requerida era de 2 profesionales (titular y relevo por cada cargo), sus relevos fueron vinculados al proyecto 14 días posteriores al plazo establecido, como consta en el acta de aprobación de personal de la interventoría # 3 del 30 de septiembre de 2021. _x000a_4. Para el cargo de Interventor Ambiental cuya cantidad requerida era de 2 profesionales (titular y relevo), el relevo fue vinculado al proyecto 4 días después del plazo establecido, como consta en el acta de aprobación de personal de la interventoría # 2 del 20 de septiembre de 2021. "/>
    <d v="2022-12-12T00:00:00"/>
    <x v="0"/>
    <m/>
    <s v="PREVENTIVA"/>
    <s v="valvarez"/>
    <x v="53"/>
    <s v="1) Dificultad del contratista para conseguir los perfiles solicitados._x000a__x000a_2) Alta rotación de personal en el sector petrolero._x000a__x000a_3) Debilidades en la estructuración del requerimiento del personal de interventoría conforme a las necesidades fácticas de ejecución del proyecto."/>
    <x v="535"/>
    <s v="Respuesta de la OAJ con el concepto"/>
    <n v="1"/>
    <n v="7"/>
    <d v="2022-11-29T00:00:00"/>
    <d v="2023-10-02T00:00:00"/>
    <n v="9"/>
    <x v="42"/>
    <m/>
    <m/>
    <m/>
    <m/>
    <m/>
    <s v="Se reformula en plazo para el 02/10/2023_x000a__x000a_SE ADJUNTA RESPUESTA CONCEPTO OAJ, CON LO QUE SE DA CUMPLIMIENTO A LA ACTIVIDAD el 26/07/2023"/>
    <n v="1"/>
    <d v="2023-07-26T00:00:00"/>
    <n v="1"/>
    <n v="7"/>
  </r>
  <r>
    <n v="617"/>
    <s v="Auditorias Internas ACI"/>
    <x v="51"/>
    <s v="Observación N°3 Cinco cargos del personal mínimo requerido de la interventoría sin relevo entre 4 y 53 días_x000a__x000a_El contrato de interventoría inició con acta el 31 de agosto de 2021 y a los 15 días calendario siguientes debía contar con el personal mínimo requerido aprobado por Enterritorio. Se identifica que a partir de esa fecha los siguientes cargos donde se requerían relevos fueron incorporados de manera extemporánea:_x000a__x000a_1. Para el cargo de Interventor Técnico cuya cantidad requerida era de 2 profesionales (titular y relevo) y que durante el periodo de descanso del Interventor de Topografía y del Interventor de Tierras (sin relevo) debía desarrollar sus funciones (para el caso del Interventor de Tierras, en compañía del Interventor Social), el relevo fue vinculado al proyecto 53 días después del plazo establecido, como consta en el acta de aprobación de personal de la interventoría # 5 del 08 de noviembre de 2021. _x000a__x000a_2. Para el cargo de Interventor Administrativo cuya cantidad requerida era de 2 profesionales (titular y relevo), el relevo fue vinculado al proyecto 46 días después del plazo establecido, como consta en el acta de aprobación de personal de la interventoría # 4 del 01 de noviembre de 2021. _x000a__x000a_3. Para los cargos de Interventor HSE e Interventor Social (el Interventor Social además de sus funciones, durante el periodo de descanso del Interventor de Tierras debía desarrollar las funciones de este junto al Interventor Técnico)  cuya cantidad requerida era de 2 profesionales (titular y relevo por cada cargo), sus relevos fueron vinculados al proyecto 14 días posteriores al plazo establecido, como consta en el acta de aprobación de personal de la interventoría # 3 del 30 de septiembre de 2021. _x000a_4. Para el cargo de Interventor Ambiental cuya cantidad requerida era de 2 profesionales (titular y relevo), el relevo fue vinculado al proyecto 4 días después del plazo establecido, como consta en el acta de aprobación de personal de la interventoría # 2 del 20 de septiembre de 2021. "/>
    <d v="2022-12-12T00:00:00"/>
    <x v="0"/>
    <m/>
    <s v="PREVENTIVA"/>
    <s v="valvarez"/>
    <x v="53"/>
    <s v="1) Dificultad del contratista para conseguir los perfiles solicitados._x000a__x000a_2) Alta rotación de personal en el sector petrolero._x000a__x000a_3) Debilidades en la estructuración del requerimiento del personal de interventoría conforme a las necesidades fácticas de ejecución del proyecto."/>
    <x v="536"/>
    <s v="Matriz de seguimiento"/>
    <n v="1"/>
    <n v="7"/>
    <d v="2022-11-29T00:00:00"/>
    <d v="2023-09-30T00:00:00"/>
    <n v="9"/>
    <x v="42"/>
    <m/>
    <m/>
    <m/>
    <m/>
    <m/>
    <m/>
    <m/>
    <m/>
    <n v="0"/>
    <n v="0"/>
  </r>
  <r>
    <n v="618"/>
    <s v="Auditorias Internas ACI"/>
    <x v="51"/>
    <s v="Observación N°4 Desembolso de 2 pagos a la interventoría en contravía de la forma de pago establecida_x000a__x000a_Los dos primeros desembolsos aprobados por el supervisor a la interventoría se liquidaron sobre el 100% del personal, sin tener en cuenta que a las fechas de trámite de las cuentas de cobro y de los períodos allí cobrados (septiembre y octubre de 2021), no se encontraba aprobado por Enterritorio el total del personal requerido, ya que el equipo se completó en su totalidad el 24 de noviembre de 2021- acta 6, es decir, 2 meses y 23 días después del inicio del contrato de interventoría. Según los cálculos del equipo auditor a partir de las actas de aprobación de personal de la interventoría para septiembre se había incorporado el 60% del personal (9 profesionales de 15 requeridos) y para octubre el 80% del personal (12 profesionales de 15 requeridos)."/>
    <d v="2022-12-12T00:00:00"/>
    <x v="0"/>
    <m/>
    <s v="PREVENTIVA"/>
    <s v="valvarez"/>
    <x v="53"/>
    <s v="1) Dificultad del contratista para conseguir los perfiles solicitados._x000a__x000a_2) Alta rotación de personal en el sector petrolero._x000a__x000a_3) Debilidades en la estructuración del requerimiento del personal de interventoría conforme a las necesidades fácticas de ejecución del proyecto._x000a__x000a_4) Incongruencia entre lo requerido para cargos pares de la interventoría y la consultoría (caso del % de la dedicación del procesador de campo y su respectivo interventor)."/>
    <x v="536"/>
    <s v="Matriz de seguimiento"/>
    <n v="1"/>
    <n v="14"/>
    <d v="2022-11-29T00:00:00"/>
    <d v="2023-09-30T00:00:00"/>
    <n v="9"/>
    <x v="42"/>
    <m/>
    <m/>
    <m/>
    <m/>
    <m/>
    <m/>
    <m/>
    <m/>
    <n v="0"/>
    <n v="0"/>
  </r>
  <r>
    <n v="620"/>
    <s v="Auditorias Internas ACI"/>
    <x v="51"/>
    <s v="Observación N°5 Demora de Enterritorio en 4 pagos al consultor_x000a__x000a_En el 27% de los desembolsos tramitados y realizados al proveedor del contrato de Consultoría  2210402  se incumplió el plazo de pago (10 días calendario) así: _x000a__x000a_• Desembolso 2: un día de desviación; Radicado 10 de diciembre de 2021 y pagado el 22 diciembre de 2021_x000a_• Desembolso 3: tres días de desviación Radicado 10 de diciembre de 2021 y pagado el 24 diciembre de 2021_x000a_• Desembolso 5:  un día de desviación; Radicado 19 de enero de 2022 y pagado el 31 de enero de 2022_x000a_• Desembolso 15: nueve días de desviación; Radicado 06 de julio de 2022 y pagado el 26 de julio de 2022"/>
    <d v="2022-12-12T00:00:00"/>
    <x v="3"/>
    <m/>
    <s v="PREVENTIVA"/>
    <s v="valvarez"/>
    <x v="56"/>
    <s v="1) Alto volumen de desembolsos tramitados en el periodo._x000a__x000a_2) Traumatismo en el proceso de gestión financiera en la funcionalidad del ERP."/>
    <x v="537"/>
    <s v="Procedimiento Publicado"/>
    <n v="1"/>
    <n v="8"/>
    <d v="2022-12-14T00:00:00"/>
    <d v="2022-12-15T00:00:00"/>
    <n v="1"/>
    <x v="45"/>
    <m/>
    <m/>
    <m/>
    <m/>
    <m/>
    <s v="Se adjunto soporte del porcedimiento P-FI-08 publicado"/>
    <n v="1"/>
    <d v="2022-12-15T00:00:00"/>
    <n v="1"/>
    <n v="8"/>
  </r>
  <r>
    <n v="620"/>
    <s v="Auditorias Internas ACI"/>
    <x v="51"/>
    <s v="Observación N°5 Demora de Enterritorio en 4 pagos al consultor_x000a__x000a_En el 27% de los desembolsos tramitados y realizados al proveedor del contrato de Consultoría  2210402  se incumplió el plazo de pago (10 días calendario) así: _x000a__x000a_• Desembolso 2: un día de desviación; Radicado 10 de diciembre de 2021 y pagado el 22 diciembre de 2021_x000a_• Desembolso 3: tres días de desviación Radicado 10 de diciembre de 2021 y pagado el 24 diciembre de 2021_x000a_• Desembolso 5:  un día de desviación; Radicado 19 de enero de 2022 y pagado el 31 de enero de 2022_x000a_• Desembolso 15: nueve días de desviación; Radicado 06 de julio de 2022 y pagado el 26 de julio de 2022"/>
    <d v="2022-12-12T00:00:00"/>
    <x v="3"/>
    <m/>
    <s v="PREVENTIVA"/>
    <s v="valvarez"/>
    <x v="56"/>
    <s v="1) Alto volumen de desembolsos tramitados en el periodo._x000a__x000a_2) Traumatismo en el proceso de gestión financiera en la funcionalidad del ERP."/>
    <x v="538"/>
    <s v="Memorando y listado de asistencia"/>
    <n v="1"/>
    <n v="7"/>
    <d v="2022-12-14T00:00:00"/>
    <d v="2022-12-16T00:00:00"/>
    <n v="1"/>
    <x v="45"/>
    <m/>
    <m/>
    <m/>
    <m/>
    <m/>
    <s v="Se adjunta memorando socialización y listado de asistencia"/>
    <n v="1"/>
    <d v="2022-12-15T00:00:00"/>
    <n v="1"/>
    <n v="7"/>
  </r>
  <r>
    <n v="622"/>
    <s v="Auditorias Internas ACI"/>
    <x v="51"/>
    <s v="Observación N°6 Errores en 3 comprobantes de egreso de pagos realizados al consultor_x000a__x000a_Para los desembolsos 2, 4 y 6 realizados al consultor (contrato 2210402), la descripción del concepto de pago en los comprobantes de egreso (No. 23332, 1707 y 1584 respectivamente) difiere de la descripción del concepto de pago consignada en los diferentes documentos de las cuentas de cobro (factura electrónica de venta y F-GG-32 acta de recibo parcial y balance presupuestal), de los respectivos pagos presentados por el contratista y avalados por el supervisor."/>
    <d v="2022-12-12T00:00:00"/>
    <x v="3"/>
    <m/>
    <s v="CORRECTIVA"/>
    <s v="valvarez"/>
    <x v="56"/>
    <s v="1) Alto volumen de desembolsos tramitados en el periodo._x000a__x000a_2) Replicación de conceptos de pago de cuentas de cobro anteriores."/>
    <x v="539"/>
    <s v="Nota de aclaración pormenor"/>
    <n v="1"/>
    <n v="5"/>
    <d v="2022-12-14T00:00:00"/>
    <d v="2022-12-15T00:00:00"/>
    <n v="1"/>
    <x v="45"/>
    <m/>
    <m/>
    <m/>
    <m/>
    <m/>
    <s v="Se registraron las 6 notas de aclaración del pormenor"/>
    <n v="1"/>
    <d v="2022-12-15T00:00:00"/>
    <n v="1"/>
    <n v="5"/>
  </r>
  <r>
    <n v="622"/>
    <s v="Auditorias Internas ACI"/>
    <x v="51"/>
    <s v="Observación N°6 Errores en 3 comprobantes de egreso de pagos realizados al consultor_x000a__x000a_Para los desembolsos 2, 4 y 6 realizados al consultor (contrato 2210402), la descripción del concepto de pago en los comprobantes de egreso (No. 23332, 1707 y 1584 respectivamente) difiere de la descripción del concepto de pago consignada en los diferentes documentos de las cuentas de cobro (factura electrónica de venta y F-GG-32 acta de recibo parcial y balance presupuestal), de los respectivos pagos presentados por el contratista y avalados por el supervisor."/>
    <d v="2022-12-12T00:00:00"/>
    <x v="3"/>
    <m/>
    <s v="CORRECTIVA"/>
    <s v="valvarez"/>
    <x v="56"/>
    <s v="1) Alto volumen de desembolsos tramitados en el periodo._x000a__x000a_2) Replicación de conceptos de pago de cuentas de cobro anteriores."/>
    <x v="540"/>
    <s v="Memorando"/>
    <n v="1"/>
    <n v="5"/>
    <d v="2022-12-14T00:00:00"/>
    <d v="2022-12-16T00:00:00"/>
    <n v="1"/>
    <x v="45"/>
    <m/>
    <m/>
    <m/>
    <m/>
    <m/>
    <s v="Se reportó el respectivo memorando"/>
    <n v="1"/>
    <d v="2022-12-15T00:00:00"/>
    <n v="1"/>
    <n v="5"/>
  </r>
  <r>
    <n v="622"/>
    <s v="Auditorias Internas ACI"/>
    <x v="51"/>
    <s v="Observación N°6 Errores en 3 comprobantes de egreso de pagos realizados al consultor_x000a__x000a_Para los desembolsos 2, 4 y 6 realizados al consultor (contrato 2210402), la descripción del concepto de pago en los comprobantes de egreso (No. 23332, 1707 y 1584 respectivamente) difiere de la descripción del concepto de pago consignada en los diferentes documentos de las cuentas de cobro (factura electrónica de venta y F-GG-32 acta de recibo parcial y balance presupuestal), de los respectivos pagos presentados por el contratista y avalados por el supervisor."/>
    <d v="2022-12-12T00:00:00"/>
    <x v="3"/>
    <m/>
    <s v="CORRECTIVA"/>
    <s v="valvarez"/>
    <x v="56"/>
    <s v="1) Alto volumen de desembolsos tramitados en el periodo._x000a__x000a_2) Replicación de conceptos de pago de cuentas de cobro anteriores."/>
    <x v="541"/>
    <s v="Comprobante de egreso"/>
    <n v="1"/>
    <n v="5"/>
    <d v="2022-12-14T00:00:00"/>
    <d v="2022-12-30T00:00:00"/>
    <n v="2"/>
    <x v="45"/>
    <m/>
    <m/>
    <m/>
    <m/>
    <m/>
    <s v="Se realizó la corrección del pormenor y mediante memorando No.20223100163473 se solicito al grupo de gestión de pagaduría la anulación regeneración de los comprobantes corregidos, lo cuales se adjuntan."/>
    <n v="1"/>
    <d v="2023-01-02T00:00:00"/>
    <n v="1"/>
    <n v="5"/>
  </r>
  <r>
    <n v="619"/>
    <s v="Auditorias Internas ACI"/>
    <x v="51"/>
    <s v="Observación N°7 Demora en la radicación de las novedades contractuales de la Interventoría y la Consultoría_x000a__x000a_Las solicitudes de las novedades contractuales de los contratos de Consultoría (prórroga) e Interventoría (adición y prórroga) No. 44 y No. 45 respectivamente, fueron radicadas mediante comunicaciones electrónicas ante la subgerencia de operaciones el día 28 de enero de 2022, es decir, 3 días calendario previos al vencimiento de los contratos, contraviniendo el plazo previsto para ello de cinco (05) días hábiles de anticipación a su fecha de vencimiento o un término superior."/>
    <d v="2022-12-12T00:00:00"/>
    <x v="0"/>
    <m/>
    <s v="PREVENTIVA"/>
    <s v="valvarez"/>
    <x v="53"/>
    <s v="1) Dificultades en el agendamiento de comité operativo extraordinario con el cliente para obtener aprobación de su parte de las novedades contractuales._x000a__x000a_2) Demoras de Enterritorio en el estudio de las solicitudes de novedades contractuales realizadas por la Interventoría."/>
    <x v="542"/>
    <s v="Acta de reunión"/>
    <n v="1"/>
    <n v="14"/>
    <d v="2022-11-29T00:00:00"/>
    <d v="2023-10-31T00:00:00"/>
    <n v="9"/>
    <x v="42"/>
    <m/>
    <m/>
    <m/>
    <m/>
    <m/>
    <m/>
    <m/>
    <m/>
    <n v="0"/>
    <n v="0"/>
  </r>
  <r>
    <n v="624"/>
    <s v="Auditorias Internas"/>
    <x v="52"/>
    <s v="El contratista de obra Sincelejo (2220577) solicitó aprobación del cambio de Director y del residente de obra el 2707 2022 y la interventoria aprobó el 28072022 (según radicado No.20224300282042). En lo verificado por los auditores fueron identificados nueve formatos PCI011 ¿Ajustes al diagnóstico inicial¿ firmados por el director de obra aprobado el 28072022, que fueron expedidos entre el 28062022 y el 23072022; y cuatro formatos PCI013 Actas de pruebas técnicas firmados por la residente de obra aprobado el 28072022 , expedidos entre el 04072022 y el 13072022, sin estar habilitados para firmarlos, asi: *PCI011 ¿Ajustes al diagnóstico inicial¿: 29062022 (S-SC-EP-M36 VE-028),06072022 (S-SC-EP-M36-VE-237),11072022 (S-SC-EP-M31-VE-036 y S-SEP-M32-VE-039), 13072022 (S-SC-EP-M36-VE-245 y S-SC-EP-M35-VE-022),14072022 (S-SC-EP-M32-VE-063),21072022 (S-SC-EP-M36-VE-029),23072022 (S-SC-EP-M29-VE-71), *PCI013 Actas de pruebas técnicas : 04072022 (S-SC-EP-M36-VE-028), 1007202 (S-SC-EP-M36-VE-237), 13072022 (S-SC-EP-M35-VE-022 y S-SC-EP-M36-VE-245)"/>
    <d v="2022-12-12T09:34:00"/>
    <x v="0"/>
    <m/>
    <s v="Acción detectiva"/>
    <s v="dtorres2"/>
    <x v="53"/>
    <s v="1.Deficiente empalme en los cambios de equipo de trabajo del contratista de obra 2.Renuncia sin previo aviso de de los profesionales 3.Firma de documentos por grupos o periodos de tiempo. 4. Falla en la verificación de la interventoría en la suscripción de los formatos del proyecto"/>
    <x v="543"/>
    <s v="2 ( 1= Inclusión de item en PCI-015 1= Solicitud mediante comunicación )"/>
    <n v="2"/>
    <n v="20"/>
    <d v="2022-11-30T00:00:00"/>
    <d v="2023-02-15T00:00:00"/>
    <n v="11"/>
    <x v="42"/>
    <m/>
    <m/>
    <m/>
    <m/>
    <m/>
    <s v="Se adelantó en el marco del Contrato Interadministrativo 221005, y de conformidad a los entregables del plan de mejora se anexa  PCI-015 con la inclusión de item de revisión documental. Soporte de la socialización del PCI-015 al contratista e interventor._x000a_2022.12.16 _229141_SOCILIZACIÓN PCI-015 Sabanarlaga.pdf_x000a_Radicado  No. 20222200229141  15 dic 2022- Remisión formato PCI-015 para la interventoria del contrato vigente 2221098, Actualizado. Contiene PCI 015 actualizado con el item “VERIFICACIÓN INTEGRAL DE LA DOCUMENTACIÓN DE LA VIVIENDA”"/>
    <n v="2"/>
    <d v="2022-12-22T09:51:00"/>
    <n v="1"/>
    <n v="20"/>
  </r>
  <r>
    <n v="624"/>
    <s v="Auditorias Internas"/>
    <x v="52"/>
    <s v="El contratista de obra Sincelejo (2220577) solicitó aprobación del cambio de Director y del residente de obra el 2707 2022 y la interventoria aprobó el 28072022 (según radicado No.20224300282042). En lo verificado por los auditores fueron identificados nueve formatos PCI011 ¿Ajustes al diagnóstico inicial¿ firmados por el director de obra aprobado el 28072022, que fueron expedidos entre el 28062022 y el 23072022; y cuatro formatos PCI013 Actas de pruebas técnicas firmados por la residente de obra aprobado el 28072022 , expedidos entre el 04072022 y el 13072022, sin estar habilitados para firmarlos, asi: *PCI011 ¿Ajustes al diagnóstico inicial¿: 29062022 (S-SC-EP-M36 VE-028),06072022 (S-SC-EP-M36-VE-237),11072022 (S-SC-EP-M31-VE-036 y S-SEP-M32-VE-039), 13072022 (S-SC-EP-M36-VE-245 y S-SC-EP-M35-VE-022),14072022 (S-SC-EP-M32-VE-063),21072022 (S-SC-EP-M36-VE-029),23072022 (S-SC-EP-M29-VE-71), *PCI013 Actas de pruebas técnicas : 04072022 (S-SC-EP-M36-VE-028), 1007202 (S-SC-EP-M36-VE-237), 13072022 (S-SC-EP-M35-VE-022 y S-SC-EP-M36-VE-245)"/>
    <d v="2022-12-12T09:34:00"/>
    <x v="0"/>
    <m/>
    <s v="Acción detectiva"/>
    <s v="dtorres2"/>
    <x v="53"/>
    <s v="1.Deficiente empalme en los cambios de equipo de trabajo del contratista de obra 2.Renuncia sin previo aviso de de los profesionales 3.Firma de documentos por grupos o periodos de tiempo. 4. Falla en la verificación de la interventoría en la suscripción de los formatos del proyecto"/>
    <x v="544"/>
    <s v="13 Formatos; 9 PCI-011, 4 PCI-013"/>
    <n v="13"/>
    <n v="20"/>
    <d v="2022-11-30T00:00:00"/>
    <d v="2023-01-30T00:00:00"/>
    <n v="8"/>
    <x v="42"/>
    <m/>
    <m/>
    <m/>
    <m/>
    <m/>
    <s v="Comunicación No. 20222200223741 del 05 de diciembre de 2022, mediante la cual se hace llamada de atención y se solicita a la firma interventora la corrección de los formatos PCI011 y PCI013. Comunicación No. 20224300500372 del 22 de diciembre de 2022, mediante la cual la firma interventora da respuesta."/>
    <n v="13"/>
    <d v="2023-02-15T00:00:00"/>
    <n v="1"/>
    <n v="20"/>
  </r>
  <r>
    <n v="625"/>
    <s v="Auditorias Internas"/>
    <x v="52"/>
    <s v="Mediante radicado No. 20222200114933 del 22082022, la Gerencia del Grupo de Desarrollo de Proyectos 1 y la Gerencia de Convenio No. 221005 solicitaron a la Gerente de Unidad de Gestión Contractual el inicio de proceso de incumplimiento del contrato de Obra No. 2220577 de 2022 - Consorcio Turquia, la cual presentó observaciones de fondo en el diligenciamiento del formato F-PR-34 las cuales fueron explicadas por parte de la Abogada del grupo de gestión contractual mediante llamadas por teams al Gerente de convenio , retraolimentación que debió darse mediante memorando segun actividad 4 del procedimiento P-PR-16 y a su vez presentó una extemporaneidad de 14 días hábiles contados a partir del día hábil siguiente al vencimiento del plazo previsto (calculado el 12092022)"/>
    <d v="2022-12-12T09:35:00"/>
    <x v="13"/>
    <m/>
    <s v="Acción detectiva"/>
    <s v="cgonzal1"/>
    <x v="57"/>
    <s v="1. Demoras en la asignación de los casos para análisis del abogado 2. Alto volumen de casos para verificación de la documentación por parte del abogado 3.Falta de alertas tempranas para atender requerimientos de otras áreas"/>
    <x v="545"/>
    <s v="1.Solicitud de requerimietno de una herramienta tecnológica de seguimiento a los trámites de incumplimientos radicados en el Grupo de Gestión Contractual._x000a__x000a_2.Respuesta de viabilidad del desarrollo tecnologico por parte del grupo de tecnologias de la informacion, en caso de aprobado se anexara el cronograma de entregas e inicio de pruebas "/>
    <n v="2"/>
    <n v="20"/>
    <m/>
    <d v="2023-04-30T00:00:00"/>
    <m/>
    <x v="48"/>
    <m/>
    <m/>
    <m/>
    <m/>
    <m/>
    <s v="Se remite avance realizado por parte de Gestión contractual y Tecnología. el envío del cronograma para la implementación de la herramienta será para el 14 de abril_x000a_Acta de reunión del 02/03/2023 Gerente de TI y Gerente de gestión contractual. El Grupo de Tecnologías de la Información da la viabilidad a la elaboración de la herramienta en los términos descritos en la mesa de trabajo_x000a_A junio 2023:  envío del cronograma para la implementación de la herramienta"/>
    <n v="2"/>
    <d v="2023-04-15T09:09:00"/>
    <n v="1"/>
    <n v="20"/>
  </r>
  <r>
    <n v="625"/>
    <s v="Auditorias Internas"/>
    <x v="52"/>
    <s v="Mediante radicado No. 20222200114933 del 22082022, la Gerencia del Grupo de Desarrollo de Proyectos 1 y la Gerencia de Convenio No. 221005 solicitaron a la Gerente de Unidad de Gestión Contractual el inicio de proceso de incumplimiento del contrato de Obra No. 2220577 de 2022 - Consorcio Turquia, la cual presentó observaciones de fondo en el diligenciamiento del formato F-PR-34 las cuales fueron explicadas por parte de la Abogada del grupo de gestión contractual mediante llamadas por teams al Gerente de convenio , retraolimentación que debió darse mediante memorando segun actividad 4 del procedimiento P-PR-16 y a su vez presentó una extemporaneidad de 14 días hábiles contados a partir del día hábil siguiente al vencimiento del plazo previsto (calculado el 12092022)"/>
    <d v="2022-12-12T09:35:00"/>
    <x v="13"/>
    <m/>
    <s v="Acción detectiva"/>
    <s v="cgonzal1"/>
    <x v="57"/>
    <s v="1. Demoras en la asignación de los casos para análisis del abogado 2. Alto volumen de casos para verificación de la documentación por parte del abogado 3.Falta de alertas tempranas para atender requerimientos de otras áreas"/>
    <x v="546"/>
    <s v="1.Listas de asistencia. _x000a__x000a_2.Presentacion o soporte de medio tecnologico"/>
    <n v="2"/>
    <n v="20"/>
    <m/>
    <d v="2023-03-15T00:00:00"/>
    <m/>
    <x v="48"/>
    <m/>
    <m/>
    <m/>
    <m/>
    <m/>
    <s v="Pieza comuncacional difundida por comunicaciones para todos los colaboradores, Presentación con 28 diapositivas, Lista de asistencia: 142 participantes, 15/03/2023, Evaluación realizada al final de la capacitación, 4.6 promedio"/>
    <n v="2"/>
    <d v="2023-03-24T09:05:00"/>
    <n v="1"/>
    <n v="20"/>
  </r>
  <r>
    <n v="626"/>
    <s v="Auditorias Internas"/>
    <x v="52"/>
    <s v="Para el contrato de obra 2220571 y su interventoria contrato 2220588 del Municipio de Sampués con fecha inicial de terminación 21102022, se radicó el concepto de viabilidad técnica para la solicitud de la prórroga, adición y modificación el 11102022 con una extemporaneidad de 2 días hábiles contados a partir del día habil siguiente al vencimiento del plazo previsto en el Manual de Supervisión (07102022)"/>
    <d v="2022-12-12T09:35:00"/>
    <x v="0"/>
    <m/>
    <s v="Acción detectiva"/>
    <s v="cgonzal1"/>
    <x v="53"/>
    <s v="1. Demoras del cliente en la aprobación de la solicitud de la novedad y/o asignación de recursos 2.Demoras en la decisión del contratista para aceptar la prórroga/adición 3. Falta de alertas tempranas para el inicio de trámites de novedades"/>
    <x v="547"/>
    <s v="Matriz de seguimiento con las fechas de terminación de contratos y variables de seguimiento."/>
    <n v="1"/>
    <n v="20"/>
    <d v="2022-11-30T00:00:00"/>
    <d v="2022-12-19T00:00:00"/>
    <n v="2"/>
    <x v="42"/>
    <m/>
    <m/>
    <m/>
    <m/>
    <m/>
    <s v="Se adjunta Matriz de seguimiento con las fechas de terminación de contratos a la cuales  le hace seguimento y se actualiza base de datos de manera semanal por parte de la subgerencia. Archivo Semaforo vencimientos cttos SDP.xlsx, con  variables como objeto, contratista,  fecha inicio, fecha vencimiento, estado, valor inicial, valor total"/>
    <n v="1"/>
    <d v="2022-12-19T15:31:00"/>
    <n v="1"/>
    <n v="20"/>
  </r>
  <r>
    <n v="630"/>
    <s v="Auditorias Internas"/>
    <x v="53"/>
    <s v="Observación No. 1 Incumplimiento frente al trámite de consulta del Programa de Arqueología Preventiva._x000a_Dado que los dos proyectos tienen como requisito la presentación y aprobación de un Plan de Manejo Ambiental, en el caso Colegio Casa Blanca aprobado por interventoría el 16 de mayo de 2022 y el Colegio Boitá aprobado por interventoría el 9 de abril de 2022, no gestionaron la consulta ante el ICANH (Instituto Colombiano de Antropología e Historia) para que esta entidad emita el concepto sobre la necesidad o no de implementar un Programa de Arqueología Preventiva. Para el proyecto Colegio Hacienda Casa Blanca se remitió respuesta con la información requerida por el ICANH (2/11/2022) &quot;con el propósito de emitir un concepto sobre la necesidad de implementar un Programa de Arqueología Preventiva&quot;. El proyecto Colegio Boitá se envió solicitud de consulta al ICANH mediante correo electrónico (18/10/2022) sin respuesta a la fecha."/>
    <d v="2022-11-18T00:00:00"/>
    <x v="0"/>
    <s v="Observación"/>
    <s v="CORRECTIVA"/>
    <s v="ariano"/>
    <x v="53"/>
    <s v="1.  No se incluyó la consulta al ICANH sobre la aplicabilidad del programa de arqueología preventiva en la etapa de planeación contractual_x000a_2. Desconocimiento de la norma _x000a_3. Debilidades en el desarrollo del diseño por parte de la consultoría y validación y retroalimentación  por parte de la interventoría contratada por la SED"/>
    <x v="548"/>
    <s v="Respuesta a la consulta de parte del ICANH"/>
    <n v="2"/>
    <n v="7.6923076923076925"/>
    <d v="2022-11-18T00:00:00"/>
    <d v="2023-04-30T00:00:00"/>
    <n v="23.285714285714285"/>
    <x v="42"/>
    <m/>
    <m/>
    <m/>
    <m/>
    <m/>
    <s v="El grupo de Desarrollo de Proyectos 1, cargo en GRC el soporte la respuesta dada por el ICANH 2022162000115391 No. Entrada 2022184200106062, en donde cita: &quot;En virtud del anterior marco normativo, el proyecto “CONSTRUCCIÓN DE INFRAESTRUCTURA EDUCATIVA – COLEGIO HACIENDA CASA BLANCA EN LA LOCALIDAD DE CIUDAD BOLÍVAR DE LA CIUDAD DE BOGOTÁ”, localizado en el municipio de Bogotá D.C., departamento de Cundinamarca., no se encuentra dentro de los preceptos legales que deben adelantar un Programa de Arqueología Preventiva ante esta entidad&quot;. Queda pendiente la respuesta por parte del ICANH en las mismas condiciones para el proyecto Colegio Boitá. Mediante correo electrónico remitido por el ICANH  el 20 de febrero de 2023 se precisa que el proyecto Boitá no se encuentra enmarcado en el decreto 1076 de 2015 así como no lo exige el ANLA o una CAR; por lo tanto, con esta respuesta se cierra la acción. No obstante, se deja claridad que ante un hallazgo de valor arqueológico, la interventoría y el contratista de obra lo deberán reportar inmediatamente."/>
    <n v="2"/>
    <d v="2023-02-20T00:00:00"/>
    <n v="1"/>
    <n v="7.6923076923076925"/>
  </r>
  <r>
    <n v="630"/>
    <s v="Auditorias Internas"/>
    <x v="53"/>
    <s v="Observación No. 1 Incumplimiento frente al trámite de consulta del Programa de Arqueología Preventiva._x000a_Dado que los dos proyectos tienen como requisito la presentación y aprobación de un Plan de Manejo Ambiental, en el caso Colegio Casa Blanca aprobado por interventoría el 16 de mayo de 2022 y el Colegio Boitá aprobado por interventoría el 9 de abril de 2022, no gestionaron la consulta ante el ICANH (Instituto Colombiano de Antropología e Historia) para que esta entidad emita el concepto sobre la necesidad o no de implementar un Programa de Arqueología Preventiva. Para el proyecto Colegio Hacienda Casa Blanca se remitió respuesta con la información requerida por el ICANH (2/11/2022) &quot;con el propósito de emitir un concepto sobre la necesidad de implementar un Programa de Arqueología Preventiva&quot;. El proyecto Colegio Boitá se envió solicitud de consulta al ICANH mediante correo electrónico (18/10/2022) sin respuesta a la fecha."/>
    <d v="2022-11-18T00:00:00"/>
    <x v="0"/>
    <s v="Observación"/>
    <s v="PREVENTIVA"/>
    <s v="ariano"/>
    <x v="53"/>
    <s v="1.  No se incluyó la consulta al ICANH sobre la aplicabilidad del programa de arqueología preventiva en la etapa de planeación contractual_x000a_2. Desconocimiento de la norma _x000a_3. Debilidades en el desarrollo del diseño por parte de la consultoría y validación y retroalimentación  por parte de la interventoría contratada por la SED"/>
    <x v="549"/>
    <s v="Caracterización de la necesidad o documento de planeación contractual (una por grupo)"/>
    <n v="4"/>
    <n v="7.6923076923076925"/>
    <d v="2022-11-18T00:00:00"/>
    <d v="2023-10-02T00:00:00"/>
    <n v="45.428571428571431"/>
    <x v="42"/>
    <m/>
    <m/>
    <m/>
    <m/>
    <m/>
    <s v="Se envía por correo electrónico el siguiente recordatorio: Acción 630. Cargar en el GRC el comentario del equipo auditor con el soporte correspondiente. Frente a la segunda actividad de la acción 630 Incluir en el documento de planeación contractual el requisito de realizar la consulta al ICANH para los proyectos que cumplan con los requisitos vigentes relacionados en el Decreto 2106 de 2019. Que tiene fecha de cumplimiento en junio de 2023, se debe gestionar los soportes para dar cumplimiento al producto “Caracterización de la necesidad o documento de planeación contractual (una por grupo)” en los casos que aplique, sin embargo, en total deben ser cuatro aún cuando sean del mismo grupo._x000a_Según lo validado en el GRC, el grupo de DP1 ajustó la fecha de cumplimiento del 30jun2023 al 2oct2023."/>
    <m/>
    <m/>
    <n v="0"/>
    <n v="0"/>
  </r>
  <r>
    <n v="629"/>
    <s v="Auditorias Internas"/>
    <x v="53"/>
    <s v="Observación 2.  Incumplimiento en temas ambientales, orden y aseo en obra Colegio Hacienda Casablanca_x000a_En visita de campo  al proyecto Colegio  Casa Blanca realizada el 6 de octubre de 2022, el equipo auditor encontró deficiencias relacionadas con el componente ambiental y del SG-SST (Sistema de Gestión de Seguridad y Salud en el Trabajo) en cuanto a:_x000a_1. Disposición y orden del material de obra, específicamente el acero que se encuentra dispuesto en el suelo y disperso por la obra._x000a_2. Señalización perimetral de áreas de trabajo con barras de acero y sin las 3 líneas con cinta preventiva ni los soportes tubulares._x000a_3. El acopio de material reciclable es insuficiente, desordenado e improvisadamente construido. _x000a_4. No hay aplicación de un control de lavado de llantas sobre los carros que salen de la obra contaminando así las vías anexas al proyecto. (manejo vial)"/>
    <d v="2022-11-18T00:00:00"/>
    <x v="0"/>
    <s v="Observación"/>
    <s v="CORRECTIVA"/>
    <s v="dossa"/>
    <x v="53"/>
    <s v="1. Inobservancia del contratista de obra a los requerimientos del interventor._x000a_2. No se priorizan los controles sobre los impactos ambientales que genera la obra"/>
    <x v="550"/>
    <s v="Informe ambiental con enfasis en la corrección y avance del orden de la dispocisión de materiales de obra. (4)_x000a_Actas de cómite semanal (16)"/>
    <n v="20"/>
    <n v="7.6923076923076925"/>
    <d v="2022-11-18T00:00:00"/>
    <d v="2023-04-30T00:00:00"/>
    <n v="23.285714285714285"/>
    <x v="42"/>
    <m/>
    <m/>
    <m/>
    <m/>
    <m/>
    <s v="Mediante correo del 7 de marzo de 2023 se allegan 5 actas semanales de seguimiento de diciembre de 2022 al contrato Hacienda Casa Blanca y el informe ambiental  Nº9 del 01 al 31 de diciembre de 2022. _x000a_Mediante correo del 14 de marzo de 2023 se allegan 4 actas semanales de febrero de seguimiento al contrato Hacienda Casa Blanca y el informe ambiental  Nº11 del 01 al 28 de febrero de 2023.  _x000a_Mediante correo del 4 de abril de 2023 se allegaron 4 actas semanales de enero de 2023 de seguimiento al contrato Hacienda Casa Blanca y el informe ambiental  Nº10 del 01 al 31 de enero de 2023.  _x000a_En estos documentos se evidencia el seguimiento por parte de la interventoría al componente ambiental; específicamente relacionado con temas de orden y aseo._x000a_Mediante correo del 19 de abril de 2023, se allegaron un informe ambiental y 3 actas correspondientes al mes de marzo, con lo cual se cierra y da por cumplida la actividad."/>
    <n v="20"/>
    <d v="2023-04-19T00:00:00"/>
    <n v="1"/>
    <n v="7.6923076923076925"/>
  </r>
  <r>
    <n v="629"/>
    <s v="Auditorias Internas"/>
    <x v="53"/>
    <s v="Observación 2.  Incumplimiento en temas ambientales, orden y aseo en obra Colegio Hacienda Casablanca_x000a_En visita de campo  al proyecto Colegio  Casa Blanca realizada el 6 de octubre de 2022, el equipo auditor encontró deficiencias relacionadas con el componente ambiental y del SG-SST (Sistema de Gestión de Seguridad y Salud en el Trabajo) en cuanto a:_x000a_1. Disposición y orden del material de obra, específicamente el acero que se encuentra dispuesto en el suelo y disperso por la obra._x000a_2. Señalización perimetral de áreas de trabajo con barras de acero y sin las 3 líneas con cinta preventiva ni los soportes tubulares._x000a_3. El acopio de material reciclable es insuficiente, desordenado e improvisadamente construido. _x000a_4. No hay aplicación de un control de lavado de llantas sobre los carros que salen de la obra contaminando así las vías anexas al proyecto. (manejo vial)"/>
    <d v="2022-11-18T00:00:00"/>
    <x v="0"/>
    <s v="Observación"/>
    <s v="CORRECTIVA"/>
    <s v="dossa"/>
    <x v="53"/>
    <s v="1. Inobservancia del contratista de obra a los requerimientos del interventor._x000a_2. No se priorizan los controles sobre los impactos ambientales que genera la obra"/>
    <x v="551"/>
    <s v="Comunicación dirigida al contratista  sobre presunto incumplimiento del proyecto Casa Blanca"/>
    <n v="1"/>
    <n v="7.6923076923076925"/>
    <d v="2022-11-18T00:00:00"/>
    <d v="2023-01-30T00:00:00"/>
    <n v="10.428571428571429"/>
    <x v="42"/>
    <m/>
    <m/>
    <m/>
    <m/>
    <m/>
    <s v="El 13 de diciembre de 2022 la interventoría mediante oficio  M20220307-0401-2022 dirigido al CONSORCIO EDUCATIVO DM 2022 solicitando dar cumplimiento al PLAN DE MEJORA PARA SUBSANAR OBSERVACIONES DE AUDITORIA relacionadas con los incumplimientos de carácter ambiental y de SG-SST descritos en la observación 2."/>
    <n v="1"/>
    <d v="2022-12-13T00:00:00"/>
    <n v="1"/>
    <n v="7.6923076923076925"/>
  </r>
  <r>
    <n v="633"/>
    <s v="Auditorias Internas"/>
    <x v="53"/>
    <s v="Observación 3. Incumplimiento de la obligación de uso de uniformes distintivos_x000a_En desarrollo de la visita de campo del 6 de octubre de 2022, el equipo auditor identificó que el personal operativo del contrato de obra  N.º 2220554 (Proyecto Casablanca) que correspondía a 7 personas en área visible, no hacia uso de los uniformes de la dotación de personal y según el reporte de la interventoría en los requerimientos M20220307-0124-2022 y M20220307-0190-2022, aún no había sido entregado al personal de obra."/>
    <d v="2022-11-18T00:00:00"/>
    <x v="0"/>
    <s v="Observación"/>
    <s v="CORRECTIVA"/>
    <s v="dossa"/>
    <x v="53"/>
    <s v="1. Desatención por parte del contratista del componente de SST._x000a_2. Inobservancia del contratista de obra a los requerimientos del interventor._x000a_3. Alta rotación del personal operativo (Maestros, oficiales y ayudantes) de obra."/>
    <x v="552"/>
    <s v="Informe mensual de interventoría con sus anexos de control de personal (Incluyendo capítulo de seguridad Industrial)"/>
    <n v="4"/>
    <n v="7.6923076923076925"/>
    <d v="2022-11-18T00:00:00"/>
    <d v="2023-04-15T00:00:00"/>
    <n v="21.142857142857142"/>
    <x v="42"/>
    <m/>
    <m/>
    <m/>
    <m/>
    <m/>
    <s v="Mediante correo electrónicos del 7 y 14 de marzo de 2023 el auditado remitio los documentos: INFORME 9, 10 y 11 SST DE INTERVENTORIA CON ANEXOS. En estos documentos se observa el cumplimiento de los lineamientos frente al componente de SST así como la aplicación de charlas de capacitación a los trabajadores relacionadas con &quot;buenas practicas de seguridad y salud en el trabajo y uso de los uniformes distintivos de la obra.&quot; _x000a_Mediante correo del 19 de abril de 2023, DP1 allegó el Informe mensual de interventoría nro 12, con los componentes de SST requeridos para dar cierre a esta actividad."/>
    <n v="4"/>
    <d v="2023-04-19T00:00:00"/>
    <n v="1"/>
    <n v="7.6923076923076925"/>
  </r>
  <r>
    <n v="631"/>
    <s v="Auditorias Internas"/>
    <x v="53"/>
    <s v="Observación 4. Análisis de precio Unitario que incluye ítem no aplicable Colegio Boitá_x000a_El análisis del precio unitario A.01 que corresponde a la actividad de &quot;Localización y replanteo&quot; descrito en el FMI038 hace parte del presupuesto del contrato de obra 2220555; tiene incluido en el ítem &quot;3. Transportes&quot; transporte de material (De 1 a 30 Ton - casco urbano) el cual carece de soporte técnico para ser incluido en este APU, porque para esta actividad solo se requerirían: Herramienta menor, listones, puntilla e hilo nylon y cuadrilla de 2 ayudantes; por lo tanto, no corresponde a la realidad para la ejecución de la mencionada actividad. Este ítem que no aplica representa $1.998.594 que a la fecha 10 de noviembre de 2022, no ha sido pagadas ni deberían serlo."/>
    <d v="2022-11-18T00:00:00"/>
    <x v="0"/>
    <s v="Observación"/>
    <s v="CORRECTIVA"/>
    <s v="ariano"/>
    <x v="53"/>
    <s v="1. Falta de revisión de cada uno de los cuatro componentes que estructuran los análisis de precios unitarios por parte de la interventoría y la supervisión."/>
    <x v="553"/>
    <s v="Correo electronico y F-GG-21 ajustado y aprobado"/>
    <n v="1"/>
    <n v="7.6923076923076925"/>
    <d v="2022-11-18T00:00:00"/>
    <d v="2023-01-15T00:00:00"/>
    <n v="8.2857142857142865"/>
    <x v="42"/>
    <m/>
    <m/>
    <m/>
    <m/>
    <m/>
    <s v="La interventoría y el contratista de obra ajustaron los rendimientos de materiales del APU A.01 y mediante correo electrónico del 20 de diciembre de 2022 se envia este precio unitario en el formato F-GG-21 ajustado."/>
    <n v="1"/>
    <d v="2022-12-20T00:00:00"/>
    <n v="1"/>
    <n v="7.6923076923076925"/>
  </r>
  <r>
    <n v="627"/>
    <s v="Auditorias Internas"/>
    <x v="53"/>
    <s v="Observación 5.  Diseños incompletos y/o con deficiencias técnicas para el Colegio Boitá_x000a_Los diseños entregados por el cliente a Enterritorio han presentado deficiencias técnicas identificadas por el contratista de obra (2022555) expresadas en los siguientes términos:_x000a_1. No se dispone del diseño del muro perimetral de contención _x000a_2A. No hay diseño estructural de los tanques de agua lluvia y agua residual dispuestos en el sótano, y faltan detalles del equipo de presión y del eyector _x000a_2B. No se tienen detalles de juntas y dilataciones de la losa de contrapiso o de cimentación_x000a_Al corte 18/11/2022 los auditores validaron que aún persisten tres de los seis aspectos citados inicialmente que conllevaron a la suspensión de la obra por 101 días (24may22 - 5sep22) y que hoy impiden dar continuidad a las actividades subsecuentes."/>
    <d v="2022-11-18T00:00:00"/>
    <x v="0"/>
    <s v="Observación"/>
    <s v="CORRECTIVA"/>
    <s v="ariano"/>
    <x v="53"/>
    <s v="1. Debilidades en el desarrollo del diseño por parte de la consultoría y validación y retroalimentación  por parte de la interventoría contratada por la SED_x000a_2. Falencias en la revisión de los diseños por parte de la curaduría Urbana Nº5"/>
    <x v="554"/>
    <s v="Comunicados de la interventoría (Radicada en Enterritorio) donde se manifieste conformidad y cierre de las tres (3) diseños con pendiente de ajuste."/>
    <n v="3"/>
    <n v="7.6923076923076925"/>
    <d v="2022-11-18T00:00:00"/>
    <d v="2023-10-30T00:00:00"/>
    <n v="49.428571428571431"/>
    <x v="42"/>
    <m/>
    <m/>
    <m/>
    <m/>
    <m/>
    <s v="El auditado ajustó la fecha de cumplimiento del 28 de febrero al 30 de abril de 2023. en razón a que: Los tres diseños relacionados en la observación ya han sido subsanados por los especialistas correspondientes; sin embargo, por temas como falta de firmas o memorias que van incorporadas a estos diseños, la interventoría los ha devuelto. Se le aclara al auditado el 04 de abril de 2023 que estos insumos han permitido el avance de la obra (por ejemplo el muro perimetral de contención ya esta en construcción o construido)  y que se requiere para el 30 de abril de 2023 el cumplimiento de esta actividad._x000a__x000a_Con corte a 30 de junio, se reformula en plazo para el 30/10/2023"/>
    <m/>
    <m/>
    <n v="0"/>
    <n v="0"/>
  </r>
  <r>
    <n v="632"/>
    <s v="Auditorias Internas"/>
    <x v="53"/>
    <s v="Observación 6.  Vallas publicitarias institucionales sin registro de datos_x000a_Las vallas institucionales instaladas en los proyectos Colegio Hacienda Casa Blanca y Colegio Boitá no cumplen integralmente con las especificaciones establecidas: registro periódico de contador de tiempo y porcentaje de ejecución, según los documentos &quot;Estructura de costo y discriminación del A.I.U.&quot; y el acuerdo distrital vigente."/>
    <d v="2022-11-18T00:00:00"/>
    <x v="0"/>
    <s v="Observación"/>
    <s v="CORRECTIVA"/>
    <s v="dossa"/>
    <x v="53"/>
    <s v="1. Deficiente revisión de los costos indirectos por parte del contratista de obra, la interventoría y la supervisión."/>
    <x v="555"/>
    <s v="Registro fotográfico incluido en el informe semanal interventoría por cada proyecto que evidencie el avance de obra."/>
    <n v="16"/>
    <n v="7.6923076923076925"/>
    <d v="2022-11-18T00:00:00"/>
    <d v="2023-02-15T00:00:00"/>
    <n v="12.714285714285714"/>
    <x v="42"/>
    <m/>
    <m/>
    <m/>
    <m/>
    <m/>
    <s v="Mediante correo electrónico del 7 y 28 de marzo de 2023 los supervisores de los contratos Boitá y Casa Blanca remitieron los informes semanales con las evidencias que muestran el avance de obra registrado en la valla y que concuerda con la curva S de seguimiento a la programación."/>
    <n v="16"/>
    <d v="2023-03-28T00:00:00"/>
    <n v="1"/>
    <n v="7.6923076923076925"/>
  </r>
  <r>
    <n v="634"/>
    <s v="Auditorias Internas"/>
    <x v="53"/>
    <s v="Observación 7.  Inoportunidad en la entrega, aprobación y/o publicación en SECOP II de 9 informes de interventoría._x000a_  Para el contrato de interventoría 2220568: Seis informes mensuales de interventoría con una desviación entre 2 y 11 días hábiles (de los 3 establecidos) en el envío para aprobación de la supervisión, cuatro informes mensuales de interventoría con una desviación entre 3 y 31 días hábiles  (de los 3 establecidos) para la publicación en SECOP II, y una desviación de cuatro (4) días hábiles (de los 5 establecidos) para envío de respuesta con observaciones por parte de la supervisión al informe mensual de interventoría nro.4_x000a_  Para el contrato de interventoría 2220570: Dos informes mensuales de interventoría con desviación entre 3 y 13 días hábiles (de los 3 establecidos) en el envío para aprobación de la supervisión, un informe mensual de interventoría con una desviación de 21 días hábiles (de los 3 establecidos) para la publicación en SECOP II. El informe mensual de interventoría nro.3, radicado 20224300373372 (04/10/2022), con corte a 9 de noviembre de 2022, no registra comunicado de respuesta frente a la revisión o aprobación por parte de la Supervisión, con una desviación de 19 días hábiles (de los 5 establecidos)"/>
    <d v="2022-11-18T00:00:00"/>
    <x v="0"/>
    <s v="Observación"/>
    <s v="CORRECTIVA"/>
    <s v="ariano"/>
    <x v="53"/>
    <s v="1.Demoras de la interventoría en el envío de los informes _x000a_2. Rotación de la supervisión del proyecto Boitá_x000a_3. Demoras por parte del contratista de obra en la entrega de insumos para los informes de interventoría."/>
    <x v="556"/>
    <s v="Informe pendiente aprobado por la supervisión."/>
    <n v="1"/>
    <n v="7.6923076923076925"/>
    <d v="2022-11-18T00:00:00"/>
    <d v="2023-01-15T00:00:00"/>
    <n v="8.2857142857142865"/>
    <x v="42"/>
    <m/>
    <m/>
    <m/>
    <m/>
    <m/>
    <s v="El grupo de Desarrollo de proyectos allegó la aprobación del informe mensual de interventoría #3 del proyecto Colegio Boitá con radicado No. 20222200224311 el cual tambien se encuentra publicado en el Secop II. El equipo auditor verificó en la plataforma SECOP II la publicación del informe #4 de interventoría del proyecto Hacienda Casa Blanca, radicado  No. 20222200156151."/>
    <n v="1"/>
    <d v="2022-12-06T00:00:00"/>
    <n v="1"/>
    <n v="7.6923076923076925"/>
  </r>
  <r>
    <n v="634"/>
    <s v="Auditorias Internas"/>
    <x v="53"/>
    <s v="Observación 7.  Inoportunidad en la entrega, aprobación y/o publicación en SECOP II de 9 informes de interventoría._x000a_  Para el contrato de interventoría 2220568: Seis informes mensuales de interventoría con una desviación entre 2 y 11 días hábiles (de los 3 establecidos) en el envío para aprobación de la supervisión, cuatro informes mensuales de interventoría con una desviación entre 3 y 31 días hábiles  (de los 3 establecidos) para la publicación en SECOP II, y una desviación de cuatro (4) días hábiles (de los 5 establecidos) para envío de respuesta con observaciones por parte de la supervisión al informe mensual de interventoría nro.4_x000a_  Para el contrato de interventoría 2220570: Dos informes mensuales de interventoría con desviación entre 3 y 13 días hábiles (de los 3 establecidos) en el envío para aprobación de la supervisión, un informe mensual de interventoría con una desviación de 21 días hábiles (de los 3 establecidos) para la publicación en SECOP II. El informe mensual de interventoría nro.3, radicado 20224300373372 (04/10/2022), con corte a 9 de noviembre de 2022, no registra comunicado de respuesta frente a la revisión o aprobación por parte de la Supervisión, con una desviación de 19 días hábiles (de los 5 establecidos)"/>
    <d v="2022-11-18T00:00:00"/>
    <x v="0"/>
    <s v="Observación"/>
    <s v="CORRECTIVA"/>
    <s v="ariano"/>
    <x v="53"/>
    <s v="1.Demoras de la interventoría en el envío de los informes _x000a_2. Rotación de la supervisión del proyecto Boitá_x000a_3. Demoras por parte del contratista de obra en la entrega de insumos para los informes de interventoría."/>
    <x v="557"/>
    <s v="Comunicación a las inteventorías y al contratista de Casa Blanca desde la gerencia de unidad. "/>
    <n v="3"/>
    <n v="7.6923076923076925"/>
    <d v="2022-11-18T00:00:00"/>
    <d v="2023-01-15T00:00:00"/>
    <n v="8.2857142857142865"/>
    <x v="42"/>
    <m/>
    <m/>
    <m/>
    <m/>
    <m/>
    <s v="El grupo de Desarrollo de Proyectos 1, cargó en GRC el soporte de 2 comunicaciones dirigidas al contratista de obra y al interventor del proyecto Hacienda Casa Blanca, en donde se les recuerda la obligación contractual de cumplir con la entrega de los informes mensuales requeridos por Enterritorio en los términos de oportunidad y calidad. Queda pendiente la comunicación dirigida a Biotá en los mismos términos asociados a la observación 7._x000a__x000a_Mediante correo electrónico del 29 de diciembre de 2022 la supervisón del contrato Boitá, remitió soportes de cumplimiento relacionados con la entrega oportuna de los informes mensuales."/>
    <n v="3"/>
    <d v="2022-12-29T00:00:00"/>
    <n v="1"/>
    <n v="7.6923076923076925"/>
  </r>
  <r>
    <n v="634"/>
    <s v="Auditorias Internas"/>
    <x v="53"/>
    <s v="Observación 7.  Inoportunidad en la entrega, aprobación y/o publicación en SECOP II de 9 informes de interventoría._x000a_  Para el contrato de interventoría 2220568: Seis informes mensuales de interventoría con una desviación entre 2 y 11 días hábiles (de los 3 establecidos) en el envío para aprobación de la supervisión, cuatro informes mensuales de interventoría con una desviación entre 3 y 31 días hábiles  (de los 3 establecidos) para la publicación en SECOP II, y una desviación de cuatro (4) días hábiles (de los 5 establecidos) para envío de respuesta con observaciones por parte de la supervisión al informe mensual de interventoría nro.4_x000a_  Para el contrato de interventoría 2220570: Dos informes mensuales de interventoría con desviación entre 3 y 13 días hábiles (de los 3 establecidos) en el envío para aprobación de la supervisión, un informe mensual de interventoría con una desviación de 21 días hábiles (de los 3 establecidos) para la publicación en SECOP II. El informe mensual de interventoría nro.3, radicado 20224300373372 (04/10/2022), con corte a 9 de noviembre de 2022, no registra comunicado de respuesta frente a la revisión o aprobación por parte de la Supervisión, con una desviación de 19 días hábiles (de los 5 establecidos)"/>
    <d v="2022-11-18T00:00:00"/>
    <x v="0"/>
    <s v="Observación"/>
    <s v="PREVENTIVA"/>
    <s v="ariano"/>
    <x v="53"/>
    <s v="1.Demoras de la interventoría en el envío de los informes _x000a_2. Rotación de la supervisión del proyecto Boitá_x000a_3. Demoras por parte del contratista de obra en la entrega de insumos para los informes de interventoría."/>
    <x v="558"/>
    <s v="Informe mensual de interventoría radicados en ORFEO y aprobados por la supervisón; debidamente publicados en SECOP II"/>
    <n v="8"/>
    <n v="7.6923076923076925"/>
    <d v="2022-11-18T00:00:00"/>
    <d v="2023-04-15T00:00:00"/>
    <n v="21.142857142857142"/>
    <x v="42"/>
    <m/>
    <m/>
    <m/>
    <m/>
    <m/>
    <s v="Mediante correos electrónicos del 7 y 14 de marzo de 2023 fueron remitidos los informes mensuales de interventoría con su aprobación, así: Colegio Casa Blanca: Informes 9, 10 y 11 y Colegio Boitá: Informes 6 y 7. Queda pendiente: un informe de interventoría de colegio hacienda Casa Blanca y dos informes de interventoría de colegio Boitá._x000a_Mediante correo del 19 de abril de 2023, DP1 allegó el Informe mensual de interventoría nro. 12 del Colegio casa Blanca, Así mismo se descargaron del aplicativo SECOP II, los informes 8 (23mar23) y 9 (12abr23) de la interventoría Colegio Boitá; con los cuales se da por cumplida la actividad."/>
    <n v="8"/>
    <d v="2023-04-19T00:00:00"/>
    <n v="1"/>
    <n v="7.6923076923076925"/>
  </r>
  <r>
    <n v="628"/>
    <s v="Auditorias Internas"/>
    <x v="53"/>
    <s v="Observación 8.  Contratación y aprobación de un Residente de Interventoría sin cumplimiento de requisito particular._x000a_La interventoría Consorcio Prosperar, contrato 2220568, proyecto Colegio Hacienda Casa Blanca, contrató un residente que no cumple con el requerimiento particular establecido contractualmente: &quot;Mínimo uno como Residente de interventoría, en proyectos de: construcción y/o ampliación de edificaciones educativas cuya área construida cubierta (ACC) igual o superior a 4.335 m² para el grupo uno (1)...&quot; y certificó 3.236,16 m²; es decir 1.098 m² menos de lo requerido, el cual fue revisado y aprobado por la supervisión del contrato mediante Acta 2 de aprobación de personal para la ejecución del contrato, suscrita el 4 de mayo del 2022"/>
    <d v="2022-11-18T00:00:00"/>
    <x v="0"/>
    <s v="Observación"/>
    <s v="CORRECTIVA"/>
    <s v="dossa"/>
    <x v="53"/>
    <s v="1. Deficiencias en la verificación y aprobación del personal de interventoría por parte del supervisor_x000a_2. Perentoriedad para la contratación del personal de interventoría"/>
    <x v="559"/>
    <s v="F-GG-18 de contratación del profesional para Casa Blanca"/>
    <n v="1"/>
    <n v="7.6923076923076925"/>
    <d v="2022-11-18T00:00:00"/>
    <d v="2023-03-15T00:00:00"/>
    <n v="16.714285714285715"/>
    <x v="42"/>
    <m/>
    <m/>
    <m/>
    <m/>
    <m/>
    <s v="El grupo de Desarrollo de Proyectos 1, cargó en GRC el soporte del F-GG-18 del 18 de octubre de 2022, en el que se aclara el cumplimiento de los requisitos frente a: Experiencia General, Experiencia específica, Numero de años o proyectos y Requerimiento particular para el cargo de Residente de Interventoría para el Colegio Hacienda casa Blanca."/>
    <n v="1"/>
    <d v="2022-10-18T00:00:00"/>
    <n v="1"/>
    <n v="7.6923076923076925"/>
  </r>
  <r>
    <n v="628"/>
    <s v="Auditorias Internas"/>
    <x v="53"/>
    <s v="Observación 8.  Contratación y aprobación de un Residente de Interventoría sin cumplimiento de requisito particular._x000a_La interventoría Consorcio Prosperar, contrato 2220568, proyecto Colegio Hacienda Casa Blanca, contrató un residente que no cumple con el requerimiento particular establecido contractualmente: &quot;Mínimo uno como Residente de interventoría, en proyectos de: construcción y/o ampliación de edificaciones educativas cuya área construida cubierta (ACC) igual o superior a 4.335 m² para el grupo uno (1)...&quot; y certificó 3.236,16 m²; es decir 1.098 m² menos de lo requerido, el cual fue revisado y aprobado por la supervisión del contrato mediante Acta 2 de aprobación de personal para la ejecución del contrato, suscrita el 4 de mayo del 2022"/>
    <d v="2022-11-18T00:00:00"/>
    <x v="0"/>
    <s v="Observación"/>
    <s v="PREVENTIVA"/>
    <s v="dossa"/>
    <x v="53"/>
    <s v="1. Deficiencias en la verificación y aprobación del personal de interventoría por parte del supervisor_x000a_2. Perentoriedad para la contratación del personal de interventoría"/>
    <x v="560"/>
    <s v="Solicitud a Desarrollo Organizacional."/>
    <n v="1"/>
    <n v="7.6923076923076925"/>
    <d v="2022-11-18T00:00:00"/>
    <d v="2023-10-02T00:00:00"/>
    <n v="45.428571428571431"/>
    <x v="42"/>
    <m/>
    <m/>
    <m/>
    <m/>
    <m/>
    <s v="El auditado ajustó la fecha de cumplimiento en el GRC del 15 de marzo al 15 de mayo de 2023 en razón a que: resultado de la autoevaluación del sistema de gestión se proyecta ajustar la documentación general del sistema de gestion. Para esto se agendó un cronograma y con base en este; esta actividad proyectará su cumplimiento ( ajustar el formato F-GG-18)._x000a_El grupo de DP1 ajustó la fecha de cumplimiento en el GRC del 15 de mayo de 2023 al 2 de octubre 2023, lo que obedece a la incorporación de ajuste de otros formatos en la solicitud a Desarrollo Organzacional"/>
    <m/>
    <m/>
    <n v="0"/>
    <n v="0"/>
  </r>
  <r>
    <n v="613"/>
    <s v="Auditorias Internas ACI"/>
    <x v="54"/>
    <s v="Observación No.1 Inoportunidad en el seguimiento de Enterritorio para la devolución de los rendimientos financieros al Tesoro Nacional_x000a__x000a_Inoportunidad en la gestión y de Edubar y el seguimiento de Enterritorio para la devolución de los rendimientos financieros, ya que se comprueba que las solicitudes de cumplimiento por parte de Enterritorio de la obligación a Edubar iniciaron en junio de 2022 y los rendimientos financieros se empezaron a generar para el contrato Ahuyama en diciembre de 2021 y Mallorquín en marzo de 2022, concluyendo que 7 de los 15 giros de los rendimientos realizados por el ente territorial (EDUBAR) al Tesoro Nacional del Ministerio de Hacienda y Crédito Público entre diciembre de 2021 y septiembre de 2022 estuvieron fuera de los plazos establecidos, presentando demoras entre 25 y 141 días hábiles, según se identifica en los extractos bancarios. _x000a__x000a_Contrato                      Periodos revisados                   Transferencia Inoportuna_x000a_2210681                                   9                                                    5 (55,6%)_x000a_2210698                                   6                                                    2 (33,3%)"/>
    <d v="2022-12-21T00:00:00"/>
    <x v="0"/>
    <s v="Observación"/>
    <s v="DETECTIVA"/>
    <s v="enieves"/>
    <x v="58"/>
    <s v="Falta de conocimiento y experiencia  en la operatividad de los traslados de los rendimientos financieros al Tesoro Nacional del Ministerio de Hacienda y Crédito Público por parte de la unidad ejecutora"/>
    <x v="561"/>
    <s v="Correos de recordación los tres primeros dias del inicio del mes  con seguimiento de outlook"/>
    <n v="2"/>
    <n v="33.33"/>
    <d v="2022-11-30T00:00:00"/>
    <d v="2022-12-15T00:00:00"/>
    <n v="4"/>
    <x v="49"/>
    <s v="Se verificó frente a correo de 1/12/2022 SOLICITUD Y TRASLADO RENDIMIENTOS FINANCIEROS MESESE DE OCTUBRE Y NOVIEMBRE DE 2022 C.E N° 076-2210681 y sus respectivas reiteraciónes. Evidencias: 076-Solicitud  Informacion Financiera Noviembre 2022 - Reiteracion.pdf_2022-12-21076-Solicitud,  Informacion Financiera Noviembre 2022.pdf_2022-12-21077-Solicitud, Informacion Financiera Noviembre 2022 - Reiteracion.pdf_2022-12-21077-Solicitud, Informacion Financiera Noviembre 2022.pdf_2022-12-21_x000a__x000a_"/>
    <n v="2"/>
    <d v="2022-12-13T00:00:00"/>
    <n v="1"/>
    <n v="33.33"/>
    <s v="Se verificó frente a correo de 1/12/2022 SOLICITUD Y TRASLADO RENDIMIENTOS FINANCIEROS MESESE DE OCTUBRE Y NOVIEMBRE DE 2022 C.E N° 076-2210681 y sus respectivas reiteraciónes. Evidencias: 076-Solicitud  Informacion Financiera Noviembre 2022 - Reiteracion.pdf_2022-12-21076-Solicitud,  Informacion Financiera Noviembre 2022.pdf_2022-12-21077-Solicitud, Informacion Financiera Noviembre 2022 - Reiteracion.pdf_2022-12-21077-Solicitud, Informacion Financiera Noviembre 2022.pdf_2022-12-21_x000a__x000a_"/>
    <n v="2"/>
    <d v="2022-12-13T00:00:00"/>
    <n v="1"/>
    <n v="33.33"/>
  </r>
  <r>
    <n v="614"/>
    <s v="Auditorias Internas ACI"/>
    <x v="54"/>
    <s v="Observación No.2  Baja efectividad de Enterritorio en la gestión de informes mensuales  _x000a__x000a_Baja efectividad de Enterritorio en la solicitud de entrega oportuna del 85% de los informes mensuales de la ejecución de los contratos 2210681 - 2210698 por parte de la Unidad Ejecutora (EDUBAR) para los 10 periodos evaluados de diciembre de 2021 a septiembre de 2022 en donde se presentaron demoras en la radicación de 17 informes mensuales entre 1 y 29 días hábiles como se detalle a continuación por contrato:_x000a__x000a_Contrato            Periodos revisados              Radicación inoportuna_x000a_2210681                         10                                             10 (100%) _x000a_2210698                         10                                               7 (70%) "/>
    <d v="2022-12-21T00:00:00"/>
    <x v="0"/>
    <s v="Observación"/>
    <s v="DETECTIVA"/>
    <s v="enieves"/>
    <x v="58"/>
    <s v="Falta de métodos más efectivos de seguimiento  para el cumplimiento de las obligaciones contractuales con la entidad ejecutora//Demoras en la entrega de la información financiera por parte de los bancos de la entidad ejecutora//Entregas tardías de la información por parte de la interventoría"/>
    <x v="562"/>
    <s v="Oficio - Plan de acción"/>
    <n v="1"/>
    <n v="33.33"/>
    <d v="2022-11-30T00:00:00"/>
    <d v="2022-12-15T00:00:00"/>
    <n v="4"/>
    <x v="49"/>
    <s v="Se verificó frente a Oficio de Solicitud de Formulación del plan de mejoramiento auditoría Contratos Específicos No. 076-2210681 y 077- 2210698 a fecha de 07/12/2022 y envió del mismo por parte de EDUBAR. Evidencias: 20222300224791 REQUERIMIENTO PLA DE MEJORAMIENTO EDUBAR.pdf_2022-12-21 PLAN DE MEJORAMIENTO - EDUBAR.pdf_2022-12-21"/>
    <n v="1"/>
    <d v="2022-12-07T00:00:00"/>
    <n v="1"/>
    <n v="33.33"/>
    <s v="Se verificó frente a Oficio de Solicitud de Formulación del plan de mejoramiento auditoría Contratos Específicos No. 076-2210681 y 077- 2210698 a fecha de 07/12/2022 y envió del mismo por parte de EDUBAR. Evidencias: 20222300224791 REQUERIMIENTO PLA DE MEJORAMIENTO EDUBAR.pdf_2022-12-21 PLAN DE MEJORAMIENTO - EDUBAR.pdf_2022-12-21"/>
    <n v="1"/>
    <d v="2022-12-07T00:00:00"/>
    <n v="1"/>
    <n v="33.33"/>
  </r>
  <r>
    <n v="612"/>
    <s v="Auditorias Internas ACI"/>
    <x v="54"/>
    <s v="Observación No.3  Tres Informes mensuales recibidos por la supervisión sin la completitud de los Ítems técnicos _x000a__x000a_De los 10 Informes mensuales recibidos por  la supervisión, verificados en cada uno los 13 items potenciales técnicos y financieros establecidos contractualmente según aplicaran para cada periodo, el equipo auditor identificó que para el contrato 2210681 en 3 informes mensuales radicados y los alcances no se incluyeron los siguientes ítems del componente técnico así:  _x000a__x000a_- Ítem 1. Avance de la meta establecida en el contrato especifico para los informes de marzo, abril y mayo de 2022 (3% de los 90 items)_x000a_- Ítem 8. Enunciar las conclusiones, recomendaciones y observaciones presentadas a partir de la revisión hecha por parte del supervisor  para los informes de marzo y abril de 2022. (2% de los 90 items)"/>
    <d v="2022-12-21T00:00:00"/>
    <x v="0"/>
    <s v="Observación"/>
    <s v="DETECTIVA"/>
    <s v="enieves"/>
    <x v="58"/>
    <s v="Entregas tardías de la información por parte del contratista de obra e interventoría a la entidade ejecutora."/>
    <x v="563"/>
    <s v="Acta de reunión, lista de chequeo"/>
    <n v="2"/>
    <n v="33.33"/>
    <d v="2022-11-30T00:00:00"/>
    <d v="2022-12-15T00:00:00"/>
    <n v="4"/>
    <x v="49"/>
    <s v="Se verificó frente al correo electrónico solicitando mesa de trabajo para socialización lista de requisitos para la presentación de los informes y control de asistencia a fecha de 7/12/2022"/>
    <n v="2"/>
    <d v="2022-12-07T00:00:00"/>
    <n v="1"/>
    <n v="33.33"/>
    <s v="Se verificó frente al correo electrónico solicitando mesa de trabajo para socialización lista de requisitos para la presentación de los informes y control de asistencia a fecha de 7/12/2022"/>
    <n v="2"/>
    <d v="2022-12-07T00:00:00"/>
    <n v="1"/>
    <n v="33.33"/>
  </r>
  <r>
    <n v="682"/>
    <s v="Auditorias Internas ACI"/>
    <x v="55"/>
    <s v="Observación No. 1. Inconsistencias de información y datos incompletos o desactualizados _x000a_por módulo en las plantillas a marzo 2023_x000a_De las 23 plantillas iniciales cargadas para la salida a producción del ERP en abril de 2022, en 3 de estas plantillas maestras generadas a marzo 2023 por administrador del ERP según solicitud del equipo auditor, se identificaron campos 10.767 sin datos y 3.743 inconsistentes por módulo así:_x000a_Activos fijos e inventario                                                     Sin dato               Inconsistentes_x000a_(Base de activos fijos)                                                                                        110_x000a__x000a_Contabilidad y procesos transversales                              1796                   736 _x000a_(Base de terceros)_x000a__x000a_Proyectos y contratos /                                                            8971                 2897_x000a_Adquisición y abastecimiento _x000a_(Base de contratos)"/>
    <d v="2023-03-17T00:00:00"/>
    <x v="5"/>
    <s v="Observación"/>
    <s v="CORRECTIVA"/>
    <s v="aocampo"/>
    <x v="59"/>
    <s v="Extracción de información no depurada de sistemas anteriores _x000a__x000a_Falta de validaciones y control de ingreso de datos en la estructura  de las plantillas_x000a__x000a_Complejidad en la construcción  de las plantillas"/>
    <x v="564"/>
    <s v="Plan de Trabajo"/>
    <n v="1"/>
    <n v="25"/>
    <d v="2023-04-04T00:00:00"/>
    <d v="2023-06-15T00:00:00"/>
    <n v="3"/>
    <x v="15"/>
    <m/>
    <m/>
    <m/>
    <m/>
    <m/>
    <s v="Se construyó con todos los grupos de trabajo responsables un plan de actividades, fechas y responsables para la ejecución de tareas encaminadas a construir y completar la información faltante. Como resultado se estableció un plan de trabajo el cual se ha venido cumplimiendo"/>
    <n v="1"/>
    <d v="2023-06-15T00:00:00"/>
    <n v="1"/>
    <n v="25"/>
  </r>
  <r>
    <n v="682"/>
    <s v="Auditorias Internas ACI"/>
    <x v="55"/>
    <s v="Observación No. 1. Inconsistencias de información y datos incompletos o desactualizados _x000a_por módulo en las plantillas a marzo 2023_x000a_De las 23 plantillas iniciales cargadas para la salida a producción del ERP en abril de 2022, en 3 de estas plantillas maestras generadas a marzo 2023 por administrador del ERP según solicitud del equipo auditor, se identificaron campos 10.767 sin datos y 3.743 inconsistentes por módulo así:_x000a_Activos fijos e inventario                                                     Sin dato               Inconsistentes_x000a_(Base de activos fijos)                                                                                        110_x000a__x000a_Contabilidad y procesos transversales                              1796                   736 _x000a_(Base de terceros)_x000a__x000a_Proyectos y contratos /                                                            8971                 2897_x000a_Adquisición y abastecimiento _x000a_(Base de contratos)"/>
    <d v="2023-03-17T00:00:00"/>
    <x v="5"/>
    <s v="Observación"/>
    <s v="CORRECTIVA"/>
    <s v="aocampo"/>
    <x v="59"/>
    <s v="Extracción de información no depurada de sistemas anteriores _x000a__x000a_Falta de validaciones y control de ingreso de datos en la estructura  de las plantillas_x000a__x000a_Complejidad en la construcción  de las plantillas"/>
    <x v="565"/>
    <s v="1, Plantilla de inventarios de activos (E_Fixed assets-Fixed assets)_x000a__x000a_2. Plantilla de Terceros (E_Fixed assets-Fixed assets)_x000a__x000a_3.Plantilla de Contratos (_Acts Adm n. (7))"/>
    <n v="3"/>
    <n v="25"/>
    <d v="2023-06-16T00:00:00"/>
    <d v="2023-08-31T00:00:00"/>
    <n v="7"/>
    <x v="15"/>
    <m/>
    <m/>
    <m/>
    <m/>
    <m/>
    <m/>
    <m/>
    <m/>
    <n v="0"/>
    <n v="0"/>
  </r>
  <r>
    <n v="693"/>
    <s v="Auditorias Internas ACI"/>
    <x v="55"/>
    <s v="Observación No. 2 Inconsistencias en los reportes del ERP_x000a__x000a_Para los 13  reportes validados que contienen información maestra disponibles en la intranet como &quot;Reportes ERP&quot;,  en  5 (38%) se identificaron campos sin datos o inconsistentes que puden ser producto de  información base, procesamiento de información o generador de los reportes,  asi:_x000a__x000a_*Desarrollo de proyectos - Contraloría Convenios Contratos: Diferencia entre la información registrada en  el reporte ERP-&quot;Contraloría - Contratos&quot; y la base de contratos contraloría de la SDP al mismo corte (31-12-2022-construida manualmente), en los campos de: Número de contrato (6305 registros), Convenio (1859 registros), Número de identificación (5270 registros), Fecha de suscripción (108 registros), Valor inicial (238 registros con diferencias entre $500 y $68.000 millones), Suma de todas las adiciones/reducciones (543 registros), Estado a 31 diciembre 2022 (1260 registros) y Trámite de incumplimiento (67 registros)._x000a__x000a__x000a_*Pagaduria - Reporte egresos: Se identifica el campo Radicación sin información en 8230 registros_x000a__x000a_*Operaciones - Seguimiento a contratos  Se identifican campos sin dato como: INICIA_CON2 176_x000a_DESC_CIUDAD2 100, DESC_DEPTO2 100, DESCRIPCION LINEANEGOCIO2: 149, Centros de Costo2: 149_x000a__x000a_*Operaciones - Seguimiento a convenios Se identifican 11 registros con campos sin dato como: Nit2, Nombre Cliente2, Lineanegocio2 y Descripcion Lineanegocio2:_x000a_*Operaciones Seguimiento de solicitudes Se identifican 11  registros con campos sin dato como: Modalidad2: 9, Cliente2: 20, Objeto2: 11."/>
    <d v="2023-03-17T00:00:00"/>
    <x v="5"/>
    <s v="Observación"/>
    <s v="CORRECTIVA"/>
    <s v="cgonzal1"/>
    <x v="59"/>
    <s v="Vacios o ambiguedades  en la solicitud del requerimiento por parte del grupo de trabajo_x000a__x000a_Inconsistencias en el diseño/construcción  de los reportes _x000a__x000a_Falta de validación  por parte de los grupos de trabajo del resultado de los reportes "/>
    <x v="566"/>
    <s v="Plan de Trabajo"/>
    <n v="1"/>
    <n v="25"/>
    <d v="2023-04-04T00:00:00"/>
    <d v="2023-04-30T00:00:00"/>
    <n v="3"/>
    <x v="15"/>
    <m/>
    <m/>
    <m/>
    <m/>
    <m/>
    <s v="Se construyó con todos los grupos de trabajo responsables un plan de actividades, fechas y responsables para la ejecución de tareas encaminadas a construir y completar la información faltante. Como resultado se estableció un plan de trabajo el cual se ha venido cumplimiendo"/>
    <n v="1"/>
    <d v="2023-06-15T00:00:00"/>
    <n v="1"/>
    <n v="25"/>
  </r>
  <r>
    <n v="693"/>
    <s v="Auditorias Internas ACI"/>
    <x v="55"/>
    <s v="Observación No. 2 Inconsistencias en los reportes del ERP_x000a__x000a_Para los 13  reportes validados que contienen información maestra disponibles en la intranet como &quot;Reportes ERP&quot;,  en  5 (38%) se identificaron campos sin datos o inconsistentes que puden ser producto de  información base, procesamiento de información o generador de los reportes,  asi:_x000a__x000a_*Desarrollo de proyectos - Contraloría Convenios Contratos: Diferencia entre la información registrada en  el reporte ERP-&quot;Contraloría - Contratos&quot; y la base de contratos contraloría de la SDP al mismo corte (31-12-2022-construida manualmente), en los campos de: Número de contrato (6305 registros), Convenio (1859 registros), Número de identificación (5270 registros), Fecha de suscripción (108 registros), Valor inicial (238 registros con diferencias entre $500 y $68.000 millones), Suma de todas las adiciones/reducciones (543 registros), Estado a 31 diciembre 2022 (1260 registros) y Trámite de incumplimiento (67 registros)._x000a__x000a__x000a_*Pagaduria - Reporte egresos: Se identifica el campo Radicación sin información en 8230 registros_x000a__x000a_*Operaciones - Seguimiento a contratos  Se identifican campos sin dato como: INICIA_CON2 176_x000a_DESC_CIUDAD2 100, DESC_DEPTO2 100, DESCRIPCION LINEANEGOCIO2: 149, Centros de Costo2: 149_x000a__x000a_*Operaciones - Seguimiento a convenios Se identifican 11 registros con campos sin dato como: Nit2, Nombre Cliente2, Lineanegocio2 y Descripcion Lineanegocio2:_x000a_*Operaciones Seguimiento de solicitudes Se identifican 11  registros con campos sin dato como: Modalidad2: 9, Cliente2: 20, Objeto2: 11."/>
    <d v="2023-03-17T00:00:00"/>
    <x v="5"/>
    <s v="Observación"/>
    <s v="CORRECTIVA"/>
    <s v="cgonzal1"/>
    <x v="59"/>
    <s v="Vacios o ambiguedades  en la solicitud del requerimiento por parte del grupo de trabajo_x000a__x000a_Inconsistencias en el diseño/construcción  de los reportes _x000a__x000a_Falta de validación  por parte de los grupos de trabajo del resultado de los reportes "/>
    <x v="567"/>
    <s v="1. Reporte de Desarrollo de proyectos - Contraloría Convenios Contratos._x000a__x000a_2. Reporte de Operaciones - Seguimiento a contratos._x000a__x000a_3. Operaciones - Seguimiento a convenios._x000a__x000a_4. Reporte Operaciones Seguimiento de solicitudes"/>
    <n v="4"/>
    <n v="25"/>
    <d v="2023-04-04T00:00:00"/>
    <d v="2023-08-31T00:00:00"/>
    <n v="11"/>
    <x v="15"/>
    <m/>
    <m/>
    <m/>
    <m/>
    <m/>
    <m/>
    <m/>
    <m/>
    <n v="0"/>
    <n v="0"/>
  </r>
  <r>
    <n v="697"/>
    <s v="Auditorias Internas ACI"/>
    <x v="56"/>
    <s v="Observación No. 1 Diseños incompletos y/o con deficiencias técnicas para la franja de seguridad y el acceso a la PTAR del proyecto ERON Pereira _x000a_En los diseños aprobados por USPEC y por el contratista de Interventoría 2190239 de Enterritorio para la obra ERON Pereira en 2019 no se contempló un aspectos esencial del diseño de obra: acceso vehicular a la PTAR para su mantenimiento; y un aspecto relevante para el cliente en lo que refiere a las construcción de centros penitenciarios: la Franja de seguridad externa o de visibilidad, por ser una zona con árboles de más de 8 metros y en terreno ajeno al INPEC, los cuales fueron solicitados en diciembre de 2021 por el INPEC. Estos aspectos no fueron identificados en la etapa de preconstrucción por parte de los contratistas de obra, interventoría o por Enterritorio"/>
    <d v="2023-04-12T00:00:00"/>
    <x v="0"/>
    <s v="Observación"/>
    <s v="CORRECTIVA"/>
    <s v="dossa"/>
    <x v="60"/>
    <s v="1. Debilidades en el desarrollo del diseño, levantamiento topográfico y catastral por parte de la consultoría  contratada por la USPEC_x000a_2. Falencias en la validación y retroalimentación producto de la etapa de preconstrucción por parte de los contratistas de Obra e Interventoría y Enterritorio_x000a_3. Solicitudes de ajuste a diseños verbales por parte del INPEC sin formalización documental."/>
    <x v="568"/>
    <s v="Oficio dirigido al interventor_x000a_Respuesta formal del interventor_x000a__x000a__x000a__x000a_"/>
    <n v="2"/>
    <n v="11.111111111111111"/>
    <d v="2023-03-23T00:00:00"/>
    <d v="2023-08-30T00:00:00"/>
    <n v="40"/>
    <x v="42"/>
    <e v="#VALUE!"/>
    <m/>
    <m/>
    <m/>
    <m/>
    <s v="El grupo DP 1 modificó fecha fin de la actividad del 30 junio al 30 agosto de 2023. Corte a junio 2023 no reporta avance."/>
    <m/>
    <m/>
    <n v="0"/>
    <n v="0"/>
  </r>
  <r>
    <n v="697"/>
    <s v="Auditorias Internas ACI"/>
    <x v="56"/>
    <s v="Observación No. 1 Diseños incompletos y/o con deficiencias técnicas para la franja de seguridad y el acceso a la PTAR del proyecto ERON Pereira _x000a_En los diseños aprobados por USPEC y por el contratista de Interventoría 2190239 de Enterritorio para la obra ERON Pereira en 2019 no se contempló un aspectos esencial del diseño de obra: acceso vehicular a la PTAR para su mantenimiento; y un aspecto relevante para el cliente en lo que refiere a las construcción de centros penitenciarios: la Franja de seguridad externa o de visibilidad, por ser una zona con árboles de más de 8 metros y en terreno ajeno al INPEC, los cuales fueron solicitados en diciembre de 2021 por el INPEC. Estos aspectos no fueron identificados en la etapa de preconstrucción por parte de los contratistas de obra, interventoría o por Enterritorio"/>
    <d v="2023-04-12T00:00:00"/>
    <x v="0"/>
    <s v="Observación"/>
    <s v="CORRECTIVA"/>
    <s v="dossa"/>
    <x v="60"/>
    <s v="1. Debilidades en el desarrollo del diseño, levantamiento topográfico y catastral por parte de la consultoría  contratada por la USPEC_x000a_2. Falencias en la validación y retroalimentación producto de la etapa de preconstrucción por parte de los contratistas de Obra e Interventoría y Enterritorio_x000a_3. Solicitudes de ajuste a diseños verbales por parte del INPEC sin formalización documental."/>
    <x v="569"/>
    <s v="Diagnóstico avalado por la interventoría que garantice el acceso a la PTAR"/>
    <n v="1"/>
    <n v="11.111111111111111"/>
    <d v="2023-03-23T00:00:00"/>
    <d v="2023-08-30T00:00:00"/>
    <n v="40"/>
    <x v="42"/>
    <e v="#VALUE!"/>
    <m/>
    <m/>
    <m/>
    <m/>
    <s v="El grupo DP 1 modificó fecha fin de la actividad del 30 junio al 30 agosto de 2023. Corte a junio 2023 no reporta avance."/>
    <m/>
    <m/>
    <n v="0"/>
    <n v="0"/>
  </r>
  <r>
    <n v="697"/>
    <s v="Auditorias Internas ACI"/>
    <x v="56"/>
    <s v="Observación No. 1 Diseños incompletos y/o con deficiencias técnicas para la franja de seguridad y el acceso a la PTAR del proyecto ERON Pereira _x000a_En los diseños aprobados por USPEC y por el contratista de Interventoría 2190239 de Enterritorio para la obra ERON Pereira en 2019 no se contempló un aspectos esencial del diseño de obra: acceso vehicular a la PTAR para su mantenimiento; y un aspecto relevante para el cliente en lo que refiere a las construcción de centros penitenciarios: la Franja de seguridad externa o de visibilidad, por ser una zona con árboles de más de 8 metros y en terreno ajeno al INPEC, los cuales fueron solicitados en diciembre de 2021 por el INPEC. Estos aspectos no fueron identificados en la etapa de preconstrucción por parte de los contratistas de obra, interventoría o por Enterritorio"/>
    <d v="2023-04-12T00:00:00"/>
    <x v="2"/>
    <s v="Observación"/>
    <s v="PREVENTIVA"/>
    <s v="dossa"/>
    <x v="61"/>
    <s v="1. Debilidades en el desarrollo del diseño, levantamiento topográfico y catastral por parte de la consultoría  contratada por la USPEC_x000a_2. Falencias en la validación y retroalimentación producto de la etapa de preconstrucción por parte de los contratistas de Obra e Interventoría y Enterritorio_x000a_3. Solicitudes de ajuste a diseños verbales por parte del INPEC sin formalización documental."/>
    <x v="570"/>
    <s v="Informe de visita del profesional responsable_x000a_"/>
    <n v="1"/>
    <n v="11.111111111111111"/>
    <d v="2023-03-23T00:00:00"/>
    <d v="2023-11-30T00:00:00"/>
    <n v="63"/>
    <x v="12"/>
    <e v="#VALUE!"/>
    <m/>
    <m/>
    <m/>
    <m/>
    <s v="Corte a junio 2023 no reporta avance."/>
    <m/>
    <m/>
    <n v="0"/>
    <n v="0"/>
  </r>
  <r>
    <n v="698"/>
    <s v="Auditorias Internas ACI"/>
    <x v="56"/>
    <s v="Observación No. 2. Ensayos a tracción de aceros no realizados durante la obra._x000a_En el proyecto ERON PEREIRA Contrato de obra 2182503 y de interventoría 2190239 para los ítems a) 4.5.1. acero de refuerzo de 60.000 PSI y b) 4.5.2 Mallas electrosoldadas; no se realizaron los ensayos técnicos que determinan los criterios de &quot;&quot;evaluación y aceptación del acero&quot;, con corte a noviembre de 2022 (última acta de recibo parcial de obra pagada), se habían suministrado e instalado en obra un total de 346,41 toneladas de estos materiales, sin que se les haya verificado sus condiciones de calidad. Así mismo con corte al 24 de febrero 2023 fecha de visita de la auditoria, se validó que estos ensayos no se habían realizado al material dispuesto en obra que se va a utilizar."/>
    <d v="2023-04-12T00:00:00"/>
    <x v="0"/>
    <s v="Observación"/>
    <s v="CORRECTIVA"/>
    <s v="dtorres2"/>
    <x v="60"/>
    <s v="1. Falta de exigibilidad por parte de la Interventoría frente a los ensayos técnicos aplicables al acero de refuerzo_x000a_2. El contratista de obra se limita a los certificados de calidad del proveedor del acero"/>
    <x v="571"/>
    <s v="Informe mensual de interventoría de los meses abril, mayo y junio de 2023"/>
    <n v="3"/>
    <n v="11.111111111111111"/>
    <d v="2023-03-23T00:00:00"/>
    <d v="2023-08-30T00:00:00"/>
    <n v="40"/>
    <x v="42"/>
    <e v="#VALUE!"/>
    <m/>
    <m/>
    <m/>
    <m/>
    <s v="El grupo DP 1 modificó fecha fin de la actividad del 30 julio al 30 agosto de 2023. Corte a junio 2023 no reporta avance."/>
    <m/>
    <m/>
    <n v="0"/>
    <n v="0"/>
  </r>
  <r>
    <n v="699"/>
    <s v="Auditorias Internas ACI"/>
    <x v="56"/>
    <s v="Observación 3. Incumplimiento en temas ambientales, orden y aseo en obra ERON Pereira._x000a_En visita de campo al proyecto Establecimiento Penitenciario ERON Pereira, el auditor encontró deficiencias relacionadas con el componente ambiental y del SG-SST (Sistema de Gestión de Seguridad y Salud en el Trabajo) en cuanto a:_x000a_1. Disposición y orden del material de obra, específicamente el acero que se encuentra dispuesto en el suelo y disperso por la obra._x000a_2. Señalización perimetral de áreas de trabajo con barras de acero y sin las 3 líneas con cinta preventiva ni los soportes tubulares._x000a_3. No se identifican acopios de material, ya que este se encuentra disperso por la obra._x000a_4. Las excavaciones para las redes no se encuentran señalizadas. _x000a_5. La formaleta metálica se ha venido retirando, pero se encuentra dispersa por la obra_x000a_6. En las fachadas parcialmente terminadas se encuentran elementos metálicos salientes que constituyen riesgo de accidente._x000a_7. Contaminación del suelo, subsuelo y aguas subterráneas con restos de pintura"/>
    <d v="2023-04-12T00:00:00"/>
    <x v="0"/>
    <s v="Observación"/>
    <s v="CORRECTIVA"/>
    <s v="dtorres2"/>
    <x v="60"/>
    <s v="1. Inobservancia del contratista de obra a los requerimientos del interventor_x000a_2. No se priorizan en la obra los controles sobre los impactos ambientales que genera la obra, ni los riesgos del personal operativo."/>
    <x v="572"/>
    <s v="Oficio radicado en Enterritorio"/>
    <n v="1"/>
    <n v="11.111111111111111"/>
    <d v="2023-03-23T00:00:00"/>
    <d v="2023-08-30T00:00:00"/>
    <n v="40"/>
    <x v="42"/>
    <m/>
    <m/>
    <m/>
    <m/>
    <m/>
    <s v="El grupo DP 1 modificó fecha fin de la actividad del 30 abril al 30 agosto de 2023. Corte a junio 2023 no reporta avance."/>
    <m/>
    <m/>
    <n v="0"/>
    <n v="0"/>
  </r>
  <r>
    <n v="700"/>
    <s v="Auditorias Internas ACI"/>
    <x v="56"/>
    <s v="Observación 4.  Programación de obra desactualizada e inconsistente con la ejecución._x000a_En visita a la obra Eron Pereira el 21 de febrero y validado en informe semanal de interventoría no. 88 del 2 de marzo de 2023, el cronograma / programación de obra presenta las siguientes condiciones: a) se encuentra desactualizado y sus actividades no coinciden con las que se están ejecutando en la obra, b) no dispone del porcentaje real de avance de obra y los datos asociados al avance físico que reporta la interventoría muestran un atraso acumulado del 46,69% (Programado: 70.32% Vs ejecutado 23,64%); esta condición representa un atraso irrecuperable si se tiene en cuenta que el plazo contractual de terminación de la obra es el 25 de junio de 2023. El contratista de obra no ha formulado la nueva programación y el interventor no lo ha conminado para su cumplimiento"/>
    <d v="2023-04-12T00:00:00"/>
    <x v="0"/>
    <s v="Observación"/>
    <s v="CORRECTIVA"/>
    <s v="ariano"/>
    <x v="60"/>
    <s v="1. Falta de previsión de los tiempos reales y la metodología de ejecución de las actividades asociadas al licenciamiento ambiental (tala, remoción de capa vegetal, ahuyentamiento, entre otras)"/>
    <x v="573"/>
    <s v="Programacion de obra ajustada"/>
    <n v="1"/>
    <n v="11.111111111111111"/>
    <d v="2023-03-23T00:00:00"/>
    <d v="2023-08-30T00:00:00"/>
    <n v="40"/>
    <x v="42"/>
    <m/>
    <m/>
    <m/>
    <m/>
    <m/>
    <s v="El grupo DP 1 modificó fecha fin de la actividad del 30 abril al 30 agosto de 2023. Corte a junio 2023 no reporta avance."/>
    <m/>
    <m/>
    <n v="0"/>
    <n v="0"/>
  </r>
  <r>
    <n v="700"/>
    <s v="Auditorias Internas ACI"/>
    <x v="56"/>
    <s v="Observación 4.  Programación de obra desactualizada e inconsistente con la ejecución._x000a_En visita a la obra Eron Pereira el 21 de febrero y validado en informe semanal de interventoría no. 88 del 2 de marzo de 2023, el cronograma / programación de obra presenta las siguientes condiciones: a) se encuentra desactualizado y sus actividades no coinciden con las que se están ejecutando en la obra, b) no dispone del porcentaje real de avance de obra y los datos asociados al avance físico que reporta la interventoría muestran un atraso acumulado del 46,69% (Programado: 70.32% Vs ejecutado 23,64%); esta condición representa un atraso irrecuperable si se tiene en cuenta que el plazo contractual de terminación de la obra es el 25 de junio de 2023. El contratista de obra no ha formulado la nueva programación y el interventor no lo ha conminado para su cumplimiento"/>
    <d v="2023-04-12T00:00:00"/>
    <x v="0"/>
    <s v="Observación"/>
    <s v="CORRECTIVA"/>
    <s v="ariano"/>
    <x v="60"/>
    <s v="1. Falta de previsión de los tiempos reales y la metodología de ejecución de las actividades asociadas al licenciamiento ambiental (tala, remoción de capa vegetal, ahuyentamiento, entre otras)"/>
    <x v="574"/>
    <s v="Oficio y/o acta de seguimiento y control._x000a__x000a_"/>
    <n v="1"/>
    <n v="11.111111111111111"/>
    <d v="2023-03-23T00:00:00"/>
    <d v="2023-08-30T00:00:00"/>
    <n v="40"/>
    <x v="42"/>
    <m/>
    <m/>
    <m/>
    <m/>
    <m/>
    <s v="El grupo DP 1 modificó fecha fin de la actividad del 30 abril al 30 agosto de 2023. Corte a junio 2023 no reporta avance."/>
    <m/>
    <m/>
    <n v="0"/>
    <n v="0"/>
  </r>
  <r>
    <n v="701"/>
    <s v="Auditorias Internas ACI"/>
    <x v="56"/>
    <s v="Observación 5.  Pagos que no aplican del personal de interventoría de acuerdo con la realidad de ejecución del proyecto._x000a_En las actas de la Nº 7 a la 15 de pago del contrato de interventoría 2190239 (correspondientes desde enero hasta septiembre de 2022) se identificaron tres perfiles profesionales pagados, lo cual no aplica según la realidad de la ejecución del proyecto, a pesar de que la planeación de pagos que relaciona el personal de interventoría y la forma de pago (novedad 544) lo permitiría. La realidad de la ejecución contractual representa el pago $161.351.559 que no aplican con el estado actual del proyecto, discriminado así:_x000a_- Residente eléctrico: 9 meses por valor total de $64.066.060 _x000a_- Residente inst. voz y datos seg control: 5 meses, $47.456.341_x000a_- Residente de bioclimática: 7 meses, $49.829.158"/>
    <d v="2023-04-12T00:00:00"/>
    <x v="0"/>
    <s v="Observación"/>
    <s v="CORRECTIVA"/>
    <s v="ariano"/>
    <x v="60"/>
    <s v="1. Inoportunidad en las alertas presentadas por la Interventoría a Enterritorio_x000a_2. Deficiencias y/o vacios en la formulación de las cláusulas que condicionen la forma de pago de la interventoría con la realidad del proyecto_x000a_3. Falta de análisis del Supervisor en la aprobación de las actas de pago según la realidad de la ejecución contractual"/>
    <x v="575"/>
    <s v="Oficio dirigido al interventor_x000a_Respuesta formal del interventor"/>
    <n v="1"/>
    <n v="11.111111111111111"/>
    <d v="2023-03-23T00:00:00"/>
    <d v="2023-08-30T00:00:00"/>
    <n v="40"/>
    <x v="42"/>
    <e v="#VALUE!"/>
    <m/>
    <m/>
    <m/>
    <m/>
    <s v="El grupo DP 1 modificó fecha fin de la actividad del 30 junio al 30 agosto de 2023. Corte a junio 2023 no reporta avance."/>
    <m/>
    <m/>
    <n v="0"/>
    <n v="0"/>
  </r>
  <r>
    <n v="701"/>
    <s v="Auditorias Internas ACI"/>
    <x v="56"/>
    <s v="Observación 5.  Pagos que no aplican del personal de interventoría de acuerdo con la realidad de ejecución del proyecto._x000a_En las actas de la Nº 7 a la 15 de pago del contrato de interventoría 2190239 (correspondientes desde enero hasta septiembre de 2022) se identificaron tres perfiles profesionales pagados, lo cual no aplica según la realidad de la ejecución del proyecto, a pesar de que la planeación de pagos que relaciona el personal de interventoría y la forma de pago (novedad 544) lo permitiría. La realidad de la ejecución contractual representa el pago $161.351.559 que no aplican con el estado actual del proyecto, discriminado así:_x000a_- Residente eléctrico: 9 meses por valor total de $64.066.060 _x000a_- Residente inst. voz y datos seg control: 5 meses, $47.456.341_x000a_- Residente de bioclimática: 7 meses, $49.829.158"/>
    <d v="2023-04-12T00:00:00"/>
    <x v="0"/>
    <s v="Observación"/>
    <s v="CORRECTIVA"/>
    <s v="dtorres2"/>
    <x v="60"/>
    <s v="1. Inoportunidad en las alertas presentadas por la Interventoría a Enterritorio_x000a_2. Deficiencias y/o vacios en la formulación de las cláusulas que condicionen la forma de pago de la interventoría con la realidad del proyecto_x000a_3. Falta de análisis del Supervisor en la aprobación de las actas de pago según la realidad de la ejecución contractual"/>
    <x v="576"/>
    <s v="Comunicado de la interventoría"/>
    <n v="1"/>
    <n v="11.111111111111111"/>
    <d v="2023-03-23T00:00:00"/>
    <d v="2023-08-30T00:00:00"/>
    <n v="40"/>
    <x v="42"/>
    <m/>
    <m/>
    <m/>
    <m/>
    <m/>
    <s v="El grupo DP 1 modificó fecha fin de la actividad del 30 junio al 30 agosto de 2023. Corte a junio 2023 no reporta avance."/>
    <m/>
    <m/>
    <n v="0"/>
    <n v="0"/>
  </r>
  <r>
    <n v="685"/>
    <s v="Auditorias Internas ACI"/>
    <x v="57"/>
    <s v="Observación No. 1. Publicación inoportuna de los  Estados Financieros 2022 y sus notas_x000a__x000a_Con corte a 15  marzo de 2023 no se encuentran publicados los estados financieros con sus notas a diciembre de 2022 en la página web de Enterritorio, lo cual impide a los usuarios finales de la información conocer las revelaciones de las transacciones de mayor impacto en la entidad, particularmente en lo referente a la conformación y valoración del portafolio que tienen una participación del 32% frente a los activos corrientes y del 27% de los activos totales."/>
    <d v="2023-04-04T00:00:00"/>
    <x v="3"/>
    <s v="Observación"/>
    <s v="PREVENTIVA"/>
    <s v="csanchez2"/>
    <x v="62"/>
    <s v="Ausencia de controles para la publicación de información contable."/>
    <x v="577"/>
    <s v="Print evidencia de EEFF publicados en la WEB."/>
    <n v="4"/>
    <n v="20"/>
    <d v="2023-05-03T00:00:00"/>
    <d v="2024-03-31T00:00:00"/>
    <n v="83.25"/>
    <x v="50"/>
    <m/>
    <m/>
    <m/>
    <m/>
    <m/>
    <s v="Se adjunta print evidencia EEFF publicados al corte del mes de marzo de 2023"/>
    <n v="1"/>
    <d v="2023-06-13T00:00:00"/>
    <n v="0.25"/>
    <n v="5"/>
  </r>
  <r>
    <n v="683"/>
    <s v="Auditorias Internas ACI"/>
    <x v="57"/>
    <s v="Observación No. 2. Desactualización de directrices de vinculación en el Manual de Operaciones de Tesoreria. _x000a__x000a_Desactualización del MANUAL DE OPERACIONES DE TESORERÍA ya que no se encuentra en concordancia con las políticas de vinculación de la Entidad establecidas en el Manual SARLAFT vigente de Enterritorio, en lo referente a los formularios de vinculación solicitados a las contrapartes con las cuales se cierran operaciones. Las Entidades sometidas a la inspección y vigilancia de la Superintendencia Financiera de Colombia se encuentran exceptuadas  de presentar el formato de Solicitud de vinculación ante otras vigiladas."/>
    <d v="2023-04-04T00:00:00"/>
    <x v="3"/>
    <s v="Observación"/>
    <s v="CORRECTIVA"/>
    <s v="enieves"/>
    <x v="63"/>
    <s v="Falta de revisión periódica y consolidación de actualización normativa."/>
    <x v="578"/>
    <s v="Manual actualizado y publicado "/>
    <n v="1"/>
    <n v="20"/>
    <d v="2023-05-03T00:00:00"/>
    <d v="2023-05-31T00:00:00"/>
    <n v="7"/>
    <x v="51"/>
    <m/>
    <m/>
    <m/>
    <m/>
    <m/>
    <s v="Actualización del Manual de Operaciones de Tesorería - M-FI-01:_x000a__x000a_• Normatividad en diferentes numerales_x000a_• Códigos de documentos pertenecientes al Sistema Integrado de Gestión de la entidad_x000a_• Modificación del nombre del Comité Integral de Riesgos por Comité Interno de Riesgos_x000a_• Se relaciona en la segunda directriz del numeral 8.1.2 el numeral 15.4 excepciones del M-RI-02 Manual para el Control y Prevención del Lavado de Activos y la Financiación del Terrorismo_x000a__x000a_tiene menú contextual"/>
    <n v="1"/>
    <d v="2023-06-21T00:00:00"/>
    <n v="1"/>
    <n v="20"/>
  </r>
  <r>
    <n v="696"/>
    <s v="Auditorias Internas ACI"/>
    <x v="57"/>
    <s v="Observación No. 3. Desviación significativa en la ejecución y cumplimiento de los flujos de caja proyectados por los grupos misionales en las líneas de Negocio de la Entidad en 2022_x000a__x000a_Diferencias significativas en el flujo de caja promedio acumulado absoluto de enero a diciembre de 2022 correspondiente al 35.87% entre lo proyectado y lo ejecutado, aumentando en un 13,49% frente al año 2021 cuya desviación acumulada fue de 22,38%. Estas desviaciones afectaron la planeación de las operaciones de inversión del grupo de tesorería y el costo de oportunidad por falta de inversión de excedentes de liquidez."/>
    <d v="2023-05-03T00:00:00"/>
    <x v="0"/>
    <s v="Observación"/>
    <s v="CORRECTIVA"/>
    <s v="lgonzalez2"/>
    <x v="64"/>
    <s v="Falta de controles al monitoreo y cumplimeinto efectivo a la ejecución del flujo de caja por parte de las áreas misionales"/>
    <x v="579"/>
    <s v="(2) Mesas de trabajo  (Propuestas) 1 mensual._x000a__x000a_Resultado del Indicador del mes de agosto de 2023"/>
    <n v="3"/>
    <n v="15"/>
    <d v="2023-05-02T00:00:00"/>
    <d v="2023-11-30T00:00:00"/>
    <n v="53"/>
    <x v="52"/>
    <m/>
    <m/>
    <m/>
    <m/>
    <m/>
    <m/>
    <m/>
    <m/>
    <n v="0"/>
    <n v="0"/>
  </r>
  <r>
    <n v="696"/>
    <s v="Auditorias Internas ACI"/>
    <x v="57"/>
    <s v="Observación No. 3. Desviación significativa en la ejecución y cumplimiento de los flujos de caja proyectados por los grupos misionales en las líneas de Negocio de la Entidad en 2022_x000a__x000a_Diferencias significativas en el flujo de caja promedio acumulado absoluto de enero a diciembre de 2022 correspondiente al 35.87% entre lo proyectado y lo ejecutado, aumentando en un 13,49% frente al año 2021 cuya desviación acumulada fue de 22,38%. Estas desviaciones afectaron la planeación de las operaciones de inversión del grupo de tesorería y el costo de oportunidad por falta de inversión de excedentes de liquidez."/>
    <d v="2023-05-03T00:00:00"/>
    <x v="0"/>
    <s v="Observación"/>
    <s v="CORRECTIVA"/>
    <s v="lgonzalez2"/>
    <x v="64"/>
    <s v="Falta de controles al monitoreo y cumplimeinto efectivo a la ejecución del flujo de caja por parte de las áreas misionales"/>
    <x v="580"/>
    <s v="Documento con la proyeccion de la política "/>
    <n v="1"/>
    <n v="15"/>
    <d v="2023-05-02T00:00:00"/>
    <d v="2023-08-30T00:00:00"/>
    <n v="30"/>
    <x v="52"/>
    <m/>
    <m/>
    <m/>
    <m/>
    <m/>
    <m/>
    <m/>
    <m/>
    <n v="0"/>
    <n v="0"/>
  </r>
  <r>
    <n v="696"/>
    <s v="Auditorias Internas ACI"/>
    <x v="57"/>
    <s v="Observación No. 3. Desviación significativa en la ejecución y cumplimiento de los flujos de caja proyectados por los grupos misionales en las líneas de Negocio de la Entidad en 2022_x000a__x000a_Diferencias significativas en el flujo de caja promedio acumulado absoluto de enero a diciembre de 2022 correspondiente al 35.87% entre lo proyectado y lo ejecutado, aumentando en un 13,49% frente al año 2021 cuya desviación acumulada fue de 22,38%. Estas desviaciones afectaron la planeación de las operaciones de inversión del grupo de tesorería y el costo de oportunidad por falta de inversión de excedentes de liquidez."/>
    <d v="2023-05-03T00:00:00"/>
    <x v="0"/>
    <s v="Observación"/>
    <s v="CORRECTIVA"/>
    <s v="lgonzalez2"/>
    <x v="64"/>
    <s v="Falta de controles al monitoreo y cumplimeinto efectivo a la ejecución del flujo de caja por parte de las áreas misionales"/>
    <x v="581"/>
    <s v="Correo electrónico de la SDP al Grupo de Planeación y Control Financiero con el modelo de planificación (programación) de flujo de caja."/>
    <n v="1"/>
    <n v="15"/>
    <d v="2023-05-02T00:00:00"/>
    <d v="2023-09-30T00:00:00"/>
    <n v="37.75"/>
    <x v="52"/>
    <m/>
    <m/>
    <m/>
    <m/>
    <m/>
    <m/>
    <m/>
    <m/>
    <n v="0"/>
    <n v="0"/>
  </r>
  <r>
    <n v="696"/>
    <s v="Auditorias Internas ACI"/>
    <x v="57"/>
    <s v="Observación No. 3. Desviación significativa en la ejecución y cumplimiento de los flujos de caja proyectados por los grupos misionales en las líneas de Negocio de la Entidad en 2022_x000a__x000a_Diferencias significativas en el flujo de caja promedio acumulado absoluto de enero a diciembre de 2022 correspondiente al 35.87% entre lo proyectado y lo ejecutado, aumentando en un 13,49% frente al año 2021 cuya desviación acumulada fue de 22,38%. Estas desviaciones afectaron la planeación de las operaciones de inversión del grupo de tesorería y el costo de oportunidad por falta de inversión de excedentes de liquidez."/>
    <d v="2023-05-03T00:00:00"/>
    <x v="3"/>
    <s v="Observación"/>
    <s v="CORRECTIVA"/>
    <s v="lgonzalez2"/>
    <x v="65"/>
    <s v="Falta de controles al monitoreo y cumplimeinto efectivo a la ejecución del flujo de caja por parte de las áreas misionales"/>
    <x v="582"/>
    <s v="Procedimiento actualizado con el anexo del modelo de planificación (programación) de flujo de caja en la SDP"/>
    <n v="1"/>
    <n v="15"/>
    <d v="2023-05-02T00:00:00"/>
    <d v="2023-12-15T00:00:00"/>
    <n v="56.75"/>
    <x v="53"/>
    <m/>
    <m/>
    <m/>
    <m/>
    <m/>
    <m/>
    <m/>
    <m/>
    <n v="0"/>
    <n v="0"/>
  </r>
  <r>
    <n v="687"/>
    <s v="Auditorias Internas ACI"/>
    <x v="58"/>
    <s v="Observación No. 1 Afectación de la rentabilidad de los convenios por la distribución en los costos indirectos _x000a_Frente a los costos indirectos proyectados en el costeo del negocio de los convenios se evidenció que en el estado de resultados de  7 de los convenios terminados y/o  liquidados en todas las líneas de negocio, los costos indirectos tenían una ejecución superior al 100%,justificada por la distribución de los costos  y gastos de funcionamiento con efecto en la disminución de la utilidad estimada o genera pérdidas según se relaciona a continuación:_x000a__x000a_Convenio                 % Desviación del costo indirecto        % disminución y/o pérdida                  _x000a_220001                                       271%                                                   5%   _x000a_220008                                       621%                                                  81%_x000a_221008                                       140%                                               -393%                _x000a_219142                                       684%                                              - 172% _x000a_221003                                       204%                                                 - 8%  _x000a_219057                                       231%                                                   6%    _x000a_221002                                       431%                                                   -7%                                    "/>
    <d v="2023-06-26T00:00:00"/>
    <x v="14"/>
    <s v="Observación"/>
    <s v="CORRECTIVA"/>
    <s v="lgonzalez2"/>
    <x v="66"/>
    <s v="• Subregistro del reporte de las actividades por parte de los convenios que afecta la distribución de los costos indirectos_x0009__x000a_*Debilidades en el control para el cargue de las actividades ejecutadas por convenio. "/>
    <x v="583"/>
    <s v="Lista de asistencia y acta de reunión."/>
    <n v="1"/>
    <n v="0.09"/>
    <d v="2023-06-26T00:00:00"/>
    <d v="2023-12-15T00:00:00"/>
    <n v="43"/>
    <x v="54"/>
    <m/>
    <m/>
    <m/>
    <m/>
    <m/>
    <m/>
    <m/>
    <m/>
    <n v="0"/>
    <n v="0"/>
  </r>
  <r>
    <n v="687"/>
    <s v="Auditorias Internas ACI"/>
    <x v="58"/>
    <s v="Observación No. 1 Afectación de la rentabilidad de los convenios por la distribución en los costos indirectos _x000a_Frente a los costos indirectos proyectados en el costeo del negocio de los convenios se evidenció que en el estado de resultados de  7 de los convenios terminados y/o  liquidados en todas las líneas de negocio, los costos indirectos tenían una ejecución superior al 100%,justificada por la distribución de los costos  y gastos de funcionamiento con efecto en la disminución de la utilidad estimada o genera pérdidas según se relaciona a continuación:_x000a__x000a_Convenio                 % Desviación del costo indirecto        % disminución y/o pérdida                  _x000a_220001                                       271%                                                   5%   _x000a_220008                                       621%                                                  81%_x000a_221008                                       140%                                               -393%                _x000a_219142                                       684%                                              - 172% _x000a_221003                                       204%                                                 - 8%  _x000a_219057                                       231%                                                   6%    _x000a_221002                                       431%                                                   -7%                                    "/>
    <d v="2023-06-26T00:00:00"/>
    <x v="14"/>
    <s v="Observación"/>
    <s v="PREVENTIVA"/>
    <s v="lgonzalez2"/>
    <x v="66"/>
    <s v="• Subregistro del reporte de las actividades por parte de los convenios que afecta la distribución de los costos indirectos_x0009__x000a_*Debilidades en el control para el cargue de las actividades ejecutadas por convenio. "/>
    <x v="584"/>
    <s v="Propuesta de modelo de costeo de analisis de costos indirectos de la SEP"/>
    <n v="1"/>
    <n v="0.1"/>
    <d v="2023-06-26T00:00:00"/>
    <d v="2023-12-15T00:00:00"/>
    <n v="43"/>
    <x v="54"/>
    <m/>
    <m/>
    <m/>
    <m/>
    <m/>
    <m/>
    <m/>
    <m/>
    <n v="0"/>
    <n v="0"/>
  </r>
  <r>
    <n v="689"/>
    <s v="Auditorias Internas ACI"/>
    <x v="58"/>
    <s v="Observación No. 1 Afectación de la rentabilidad de los convenios por la distribución en los costos indirectos _x000a_Frente a los costos indirectos proyectados en el costeo del negocio de los convenios se evidenció que en el estado de resultados de  7 de los convenios terminados y/o  liquidados en todas las líneas de negocio, los costos indirectos tenían una ejecución superior al 100%,justificada por la distribución de los costos  y gastos de funcionamiento con efecto en la disminución de la utilidad estimada o genera pérdidas según se relaciona a continuación:_x000a__x000a_Convenio                 % Desviación del costo indirecto        % disminución y/o pérdida                  _x000a_220001                                       271%                                                   5%   _x000a_220008                                       621%                                                  81%_x000a_221008                                       140%                                               -393%                _x000a_219142                                       684%                                              - 172% _x000a_221003                                       204%                                                 - 8%  _x000a_219057                                       231%                                                   6%    _x000a_221002                                       431%                                                   -7%                                    "/>
    <d v="2023-06-26T00:00:00"/>
    <x v="0"/>
    <s v="Observación"/>
    <s v="CORRECTIVA"/>
    <s v="csanchez2"/>
    <x v="64"/>
    <s v="• Subregistro del reporte de las actividades por parte de los convenios que afecta la distribución de los costos indirectos_x0009__x000a_*Debilidades en el control para el cargue de las actividades ejecutadas por convenio. "/>
    <x v="585"/>
    <s v="Acta de reunión y/o control de asistencia"/>
    <n v="5"/>
    <n v="0.09"/>
    <d v="2023-06-26T00:00:00"/>
    <d v="2023-09-30T00:00:00"/>
    <n v="24"/>
    <x v="52"/>
    <m/>
    <m/>
    <m/>
    <m/>
    <m/>
    <m/>
    <m/>
    <m/>
    <n v="0"/>
    <n v="0"/>
  </r>
  <r>
    <n v="688"/>
    <s v="Auditorias Internas ACI"/>
    <x v="58"/>
    <s v="Observación No. 2 Incumplimiento en el registro de las actividades que afecta el estado de  resultados de los convenios_x000a_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
    <d v="2023-06-26T00:00:00"/>
    <x v="14"/>
    <s v="Observación"/>
    <s v="CORRECTIVA"/>
    <s v="lgonzalez2"/>
    <x v="66"/>
    <s v="•_x0009_Alta rotación de los profesionales de los grupos de trabajo encargados del reporte de las actividades.  _x000a_•_x0009_Baja priorización en la responsabilidad del reporte de información en cumplimiento a la circular._x000a_•_x0009_Deficiente capacidad operativa de las Gerencias de proyectos. _x000a_•_x0009_Falta de customización por línea de negocio para mejorar la eficacia de las capacitaciones"/>
    <x v="586"/>
    <s v="Memorando Interno"/>
    <n v="1"/>
    <n v="0.09"/>
    <d v="2023-06-26T00:00:00"/>
    <d v="2023-08-30T00:00:00"/>
    <n v="16.25"/>
    <x v="54"/>
    <m/>
    <m/>
    <m/>
    <m/>
    <m/>
    <m/>
    <m/>
    <m/>
    <n v="0"/>
    <n v="0"/>
  </r>
  <r>
    <n v="688"/>
    <s v="Auditorias Internas ACI"/>
    <x v="58"/>
    <s v="Observación No. 2 Incumplimiento en el registro de las actividades que afecta el estado de  resultados de los convenios_x000a_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
    <d v="2023-06-26T00:00:00"/>
    <x v="14"/>
    <s v="Observación"/>
    <s v="PREVENTIVA"/>
    <s v="lgonzalez2"/>
    <x v="66"/>
    <s v="•_x0009_Alta rotación de los profesionales de los grupos de trabajo encargados del reporte de las actividades.  _x000a_•_x0009_Baja priorización en la responsabilidad del reporte de información en cumplimiento a la circular._x000a_•_x0009_Deficiente capacidad operativa de las Gerencias de proyectos. _x000a_•_x0009_Falta de customización por línea de negocio para mejorar la eficacia de las capacitaciones"/>
    <x v="587"/>
    <s v="Matriz de consolidación de los aplicativos y reporte del personal"/>
    <n v="1"/>
    <n v="0.09"/>
    <d v="2023-06-26T00:00:00"/>
    <d v="2023-08-30T00:00:00"/>
    <n v="16.25"/>
    <x v="54"/>
    <m/>
    <m/>
    <m/>
    <m/>
    <m/>
    <m/>
    <m/>
    <m/>
    <n v="0"/>
    <n v="0"/>
  </r>
  <r>
    <n v="690"/>
    <s v="Auditorias Internas ACI"/>
    <x v="58"/>
    <s v="Observación No. 2 Incumplimiento en el registro de las actividades que afecta el estado de  resultados de los convenios_x000a_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
    <d v="2023-06-26T00:00:00"/>
    <x v="0"/>
    <s v="Observación"/>
    <s v="CORRECTIVA"/>
    <s v="enieves"/>
    <x v="64"/>
    <s v="•_x0009_Alta rotación de los profesionales de los grupos de trabajo encargados del reporte de las actividades.  _x000a_•_x0009_Baja priorización en la responsabilidad del reporte de información en cumplimiento a la circular._x000a_•_x0009_Deficiente capacidad operativa de las Gerencias de proyectos. _x000a_•_x0009_Falta de customización por línea de negocio para mejorar la eficacia de las capacitaciones"/>
    <x v="588"/>
    <s v="Correo electrónico de solicitud al grupo de Planeación y control financiero y su respuesta respectiva."/>
    <n v="2"/>
    <n v="0.09"/>
    <d v="2023-06-26T00:00:00"/>
    <d v="2023-07-15T00:00:00"/>
    <n v="4.75"/>
    <x v="52"/>
    <m/>
    <m/>
    <m/>
    <m/>
    <m/>
    <m/>
    <m/>
    <m/>
    <n v="0"/>
    <n v="0"/>
  </r>
  <r>
    <n v="690"/>
    <s v="Auditorias Internas ACI"/>
    <x v="58"/>
    <s v="Observación No. 2 Incumplimiento en el registro de las actividades que afecta el estado de  resultados de los convenios_x000a_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
    <d v="2023-06-26T00:00:00"/>
    <x v="0"/>
    <s v="Observación"/>
    <s v="CORRECTIVA"/>
    <s v="enieves"/>
    <x v="64"/>
    <s v="•_x0009_Alta rotación de los profesionales de los grupos de trabajo encargados del reporte de las actividades.  _x000a_•_x0009_Baja priorización en la responsabilidad del reporte de información en cumplimiento a la circular._x000a_•_x0009_Deficiente capacidad operativa de las Gerencias de proyectos. _x000a_•_x0009_Falta de customización por línea de negocio para mejorar la eficacia de las capacitaciones"/>
    <x v="589"/>
    <s v="Reporte de aleramiento mensual para cada grupo de la Subgerencia."/>
    <n v="10"/>
    <n v="0.09"/>
    <d v="2023-06-26T00:00:00"/>
    <d v="2023-10-31T00:00:00"/>
    <n v="31.75"/>
    <x v="52"/>
    <m/>
    <m/>
    <m/>
    <m/>
    <m/>
    <m/>
    <m/>
    <m/>
    <n v="0"/>
    <n v="0"/>
  </r>
  <r>
    <n v="694"/>
    <s v="Auditorias Internas ACI"/>
    <x v="58"/>
    <s v="Observación No. 2 Incumplimiento en el registro de las actividades que afecta el estado de  resultados de los convenios_x000a_Para el primer cuatrimestre de 2023, de los 266 usuarios habilitados en el aplicativo Hub de proyectos, 125 usuarios (47%) no cumplieron con el cargue de actividades ejecutadas en el marco de los convenios; distribuido así: enero 110 (41%), febrero 133 (50%), marzo 120(45%) y abril 135(51%), para los convenios que no realizan el cargue adecuado de las actividades no se les aplica la distribución transversal de los costos indirectos de funcionamiento y por tanto presentan una mayor rentabilidad.  "/>
    <d v="2023-06-26T00:00:00"/>
    <x v="3"/>
    <s v="Observación"/>
    <s v="CORRECTIVA"/>
    <s v="enieves"/>
    <x v="67"/>
    <s v="•_x0009_Alta rotación de los profesionales de los grupos de trabajo encargados del reporte de las actividades.  _x000a_•_x0009_Baja priorización en la responsabilidad del reporte de información en cumplimiento a la circular._x000a_•_x0009_Deficiente capacidad operativa de las Gerencias de proyectos. _x000a_•_x0009_Falta de customización por línea de negocio para mejorar la eficacia de las capacitaciones"/>
    <x v="590"/>
    <s v="Capacitaciones por grupo misiona  y planilla de control de asistencia a cada una de las capacitaciones"/>
    <n v="4"/>
    <n v="0.09"/>
    <d v="2023-06-26T00:00:00"/>
    <d v="2023-11-15T00:00:00"/>
    <n v="35.5"/>
    <x v="48"/>
    <m/>
    <m/>
    <m/>
    <m/>
    <m/>
    <m/>
    <m/>
    <m/>
    <n v="0"/>
    <n v="0"/>
  </r>
  <r>
    <n v="691"/>
    <s v="Auditorias Internas ACI"/>
    <x v="58"/>
    <s v="Observación No. 3 Error en los ingresos registrados en el acta de liquidación del convenio 220001_x000a_Para el convenio 220001 se presenta diferencia en los ingresos recibidos, en estados financieros se registra ingresos por valor de  $3.547.702.179 y en el acta de liquidación del contrato el valor de los ingresos recibidos fue de $3.545.702.179 ($2.979.581.663 + iva de $566.120.516), la diferencia de $2.000.000 corresponde a un menor valor reportado en el diligenciamiento del acta de liquidación en la información del comprobante de ingreso 4721 del 27 de noviembre de 2020."/>
    <d v="2023-06-26T00:00:00"/>
    <x v="2"/>
    <s v="Observación"/>
    <s v="CORRECTIVA"/>
    <s v="aocampo"/>
    <x v="66"/>
    <s v="• Debilidad en los controles de revisión de la información en los documentos definitivos."/>
    <x v="591"/>
    <s v="F-DO-01-  Comunicación Externa"/>
    <n v="1"/>
    <n v="0.09"/>
    <d v="2023-06-26T00:00:00"/>
    <d v="2023-07-30T00:00:00"/>
    <n v="8.5"/>
    <x v="38"/>
    <m/>
    <m/>
    <m/>
    <m/>
    <m/>
    <m/>
    <m/>
    <m/>
    <n v="0"/>
    <n v="0"/>
  </r>
  <r>
    <n v="691"/>
    <s v="Auditorias Internas ACI"/>
    <x v="58"/>
    <s v="Observación No. 3 Error en los ingresos registrados en el acta de liquidación del convenio 220001_x000a_Para el convenio 220001 se presenta diferencia en los ingresos recibidos, en estados financieros se registra ingresos por valor de  $3.547.702.179 y en el acta de liquidación del contrato el valor de los ingresos recibidos fue de $3.545.702.179 ($2.979.581.663 + iva de $566.120.516), la diferencia de $2.000.000 corresponde a un menor valor reportado en el diligenciamiento del acta de liquidación en la información del comprobante de ingreso 4721 del 27 de noviembre de 2020."/>
    <d v="2023-06-26T00:00:00"/>
    <x v="2"/>
    <s v="Observación"/>
    <s v="CORRECTIVA"/>
    <s v="aocampo"/>
    <x v="66"/>
    <s v="• Debilidad en los controles de revisión de la información en los documentos definitivos."/>
    <x v="592"/>
    <s v=" correo electrónico mensual _x000a_y/o F-DO-01- Comunicación externa_x000a_ y/o F-DO-03- memorando_x000a_ y/o F-GG-41- acta de comité_x000a_ y/o F-DO-06- acta de reunión_x000a_"/>
    <n v="5"/>
    <n v="0.09"/>
    <d v="2023-06-26T00:00:00"/>
    <d v="2023-12-15T00:00:00"/>
    <n v="43"/>
    <x v="38"/>
    <m/>
    <m/>
    <m/>
    <m/>
    <m/>
    <m/>
    <m/>
    <m/>
    <n v="0"/>
    <n v="0"/>
  </r>
  <r>
    <n v="694"/>
    <s v="Auditorias Internas ACI"/>
    <x v="58"/>
    <s v="Observación No. 3 Error en los ingresos registrados en el acta de liquidación del convenio 220001_x000a_Para el convenio 220001 se presenta diferencia en los ingresos recibidos, en estados financieros se registra ingresos por valor de  $3.547.702.179 y en el acta de liquidación del contrato el valor de los ingresos recibidos fue de $3.545.702.179 ($2.979.581.663 + iva de $566.120.516), la diferencia de $2.000.000 corresponde a un menor valor reportado en el diligenciamiento del acta de liquidación en la información del comprobante de ingreso 4721 del 27 de noviembre de 2020."/>
    <d v="2023-06-26T00:00:00"/>
    <x v="2"/>
    <s v="Observación"/>
    <s v="CORRECTIVA"/>
    <s v="aocampo"/>
    <x v="68"/>
    <s v="• Debilidad en los controles de revisión de la información en los documentos definitivos."/>
    <x v="593"/>
    <s v="F-DO-06- Acta de reunión_x000a_y/o acta de liquidación ajustada"/>
    <n v="1"/>
    <n v="0.09"/>
    <d v="2023-06-26T00:00:00"/>
    <d v="2023-12-15T00:00:00"/>
    <n v="43"/>
    <x v="48"/>
    <m/>
    <m/>
    <m/>
    <m/>
    <m/>
    <m/>
    <m/>
    <m/>
    <n v="0"/>
    <n v="0"/>
  </r>
  <r>
    <n v="678"/>
    <s v="Auditorias Internas"/>
    <x v="59"/>
    <s v="Observación No.1: Incumplimiento de Enterritorio de una obligación administrativa no aplicable Incumplimiento por parte de Enterritorio de una obligación administrativa no ejecutable tal cual esta descrita en los términos contractuales relativa al seguimiento semanal detallado a cantidades de obra y presupuesto ejecutado del contrato de prestación de servicios 221014. La obligación no aplica de acuerdo con la tipología y alcance de los contratos de obra que son llave en mano o por producto ejecutado."/>
    <d v="2023-05-31T16:26:00"/>
    <x v="15"/>
    <m/>
    <s v="Acción detectiva"/>
    <s v="dossa"/>
    <x v="45"/>
    <s v="1.Debilidades en la revisión de los documentos precontractuales y en la validación de las condiciones técnicas establecidas 2.Premura por parte de Enterritorio para la legalización del contrato 3. Información primaria o secundaria inconsistente entregada por el cliente"/>
    <x v="594"/>
    <s v="Acta de reunión con el Ministerio y/o con el cliente."/>
    <n v="1"/>
    <n v="12.5"/>
    <d v="2023-06-01T00:00:00"/>
    <d v="2023-08-31T00:00:00"/>
    <n v="2"/>
    <x v="38"/>
    <m/>
    <m/>
    <m/>
    <m/>
    <m/>
    <s v="Se reformula en plazos para el 31/08/2023"/>
    <m/>
    <m/>
    <n v="0"/>
    <n v="0"/>
  </r>
  <r>
    <n v="678"/>
    <s v="Auditorias Internas"/>
    <x v="59"/>
    <s v="Observación No.1: Incumplimiento de Enterritorio de una obligación administrativa no aplicable Incumplimiento por parte de Enterritorio de una obligación administrativa no ejecutable tal cual esta descrita en los términos contractuales relativa al seguimiento semanal detallado a cantidades de obra y presupuesto ejecutado del contrato de prestación de servicios 221014. La obligación no aplica de acuerdo con la tipología y alcance de los contratos de obra que son llave en mano o por producto ejecutado."/>
    <d v="2023-05-31T16:26:00"/>
    <x v="15"/>
    <m/>
    <s v="Acción detectiva"/>
    <s v="dossa"/>
    <x v="45"/>
    <s v="1.Debilidades en la revisión de los documentos precontractuales y en la validación de las condiciones técnicas establecidas 2.Premura por parte de Enterritorio para la legalización del contrato 3. Información primaria o secundaria inconsistente entregada por el cliente"/>
    <x v="595"/>
    <s v="Matriz de ejecución financiera y coreo electrónico enviado al cliente"/>
    <n v="12"/>
    <n v="12.5"/>
    <d v="2023-06-06T00:00:00"/>
    <d v="2023-09-15T00:00:00"/>
    <n v="14"/>
    <x v="38"/>
    <m/>
    <m/>
    <m/>
    <m/>
    <m/>
    <m/>
    <m/>
    <m/>
    <n v="0"/>
    <n v="0"/>
  </r>
  <r>
    <n v="679"/>
    <s v="Auditorias Internas"/>
    <x v="59"/>
    <s v="Observación No.2: Diagnósticos Integrales de 60 viviendas sin el capítulo de Integrantes del hogar El formato GPV-F- 73, Diagnóstico Integral V-1 (06082021) establecido por el Min vivienda y utilizado para las 60 soluciones de vivienda verificadas, no contiene el Capitulo II. COMPOSICION DEL HOGAR - 1. INTEGRANTES DEL HOGAR (Datos como: Nombre, Apellidos, documento, fecha de nacimiento, edad, sexo, discapacidad, parentesco) requeridos en la Guía de diagnóstico integral y estructuración técnica, julio 2021."/>
    <d v="2023-05-31T16:27:00"/>
    <x v="15"/>
    <m/>
    <s v="Acción detectiva"/>
    <s v="dossa"/>
    <x v="45"/>
    <s v="Falta de retroalimentación por parte de Enterritorio frente a los formatos entregados por el MVCT"/>
    <x v="596"/>
    <s v="F-DO-01 COMUNICACIÓN EXTERNA"/>
    <n v="1"/>
    <n v="12.5"/>
    <d v="2023-06-06T00:00:00"/>
    <d v="2023-06-15T00:00:00"/>
    <n v="1"/>
    <x v="38"/>
    <m/>
    <m/>
    <m/>
    <m/>
    <m/>
    <s v="Se cumple con la actividad, mediante el envío del oficio N 20232400094671, al comité técnico del MVCT, en el cual se le solicita revisar la posibilidad de actualizar la guía de diagnóstico y/o ajustar el formato GPV-F- 73 Diagnóstico Integral V-1.para que sea incluido el Capitulo II. COMPOSICION DEL HOGAR - 1. INTEGRANTES DEL HOGAR (Datos como: Nombre, Apellidos, documento, fecha de nacimiento, edad, sexo, discapacidad, parentesco)"/>
    <n v="1"/>
    <d v="2023-06-08T00:00:00"/>
    <n v="1"/>
    <n v="12.5"/>
  </r>
  <r>
    <n v="679"/>
    <s v="Auditorias Internas"/>
    <x v="59"/>
    <s v="Observación No.2: Diagnósticos Integrales de 60 viviendas sin el capítulo de Integrantes del hogar El formato GPV-F- 73, Diagnóstico Integral V-1 (06082021) establecido por el Min vivienda y utilizado para las 60 soluciones de vivienda verificadas, no contiene el Capitulo II. COMPOSICION DEL HOGAR - 1. INTEGRANTES DEL HOGAR (Datos como: Nombre, Apellidos, documento, fecha de nacimiento, edad, sexo, discapacidad, parentesco) requeridos en la Guía de diagnóstico integral y estructuración técnica, julio 2021."/>
    <d v="2023-05-31T16:27:00"/>
    <x v="15"/>
    <m/>
    <s v="Acción detectiva"/>
    <s v="dossa"/>
    <x v="45"/>
    <s v="Falta de retroalimentación por parte de Enterritorio frente a los formatos entregados por el MVCT"/>
    <x v="597"/>
    <s v="Acta de reunión con el Ministerio y/o con el cliente."/>
    <n v="1"/>
    <n v="12.5"/>
    <d v="2023-06-06T00:00:00"/>
    <d v="2023-08-31T00:00:00"/>
    <n v="1"/>
    <x v="38"/>
    <m/>
    <m/>
    <m/>
    <m/>
    <m/>
    <s v="Se reformula en plazos para el 31/08/2023"/>
    <m/>
    <m/>
    <n v="0"/>
    <n v="0"/>
  </r>
  <r>
    <n v="680"/>
    <s v="Auditorias Internas"/>
    <x v="59"/>
    <s v="Observación 3: Inconsistencia en la trazabilidad documental de la información para 13 soluciones de vivienda Se identificaron las siguientes inconsistencias en la documentación integral de los subsidios de vivienda rural: 1. Para 12 viviendas del municipio de Montelíbano -Córdoba, para un mismo ítem registra información diferente en dos formatos: el ítem de INSTALACIONES ELÉCTRICAS E HIDROSANITARIAS, literal b. Acceso al agua apta para consumo humano en el Certificado de existencia yo habitabilidad y recibo de obras en el campo ejecutado reporta NA, mientras que, en el Acta de recibo a satisfacción beneficiario SFVR registra 100% 2. La vivienda con Acta recibo a satisfacción beneficiario SFVR No. ENT-2022-684 registra fecha de entrega el 23dic2022 y el Certificado de existencia yo habitabilidad se suscribió con fecha posterior (4ene2023) que no es consistente con el flujo cronológico."/>
    <d v="2023-05-31T16:27:00"/>
    <x v="15"/>
    <m/>
    <s v="Acción detectiva"/>
    <s v="cgonzal1"/>
    <x v="45"/>
    <s v="1. Falencias por parte de la supervisión en la revisión de los formatos entregados por la interventoría 2. Falta de claridad en el flujo de la recolección de firmas en los formatos de certificación y entrega de las viviendas"/>
    <x v="598"/>
    <s v="1.Lista de chequeo por contrato de obra 2. Acta F-DO-06 Acta de reunión interna con los resultados de las validaciones"/>
    <n v="2"/>
    <n v="12.5"/>
    <d v="2023-06-06T00:00:00"/>
    <d v="2023-08-15T00:00:00"/>
    <n v="10"/>
    <x v="38"/>
    <m/>
    <m/>
    <m/>
    <m/>
    <m/>
    <m/>
    <m/>
    <m/>
    <n v="0"/>
    <n v="0"/>
  </r>
  <r>
    <n v="680"/>
    <s v="Auditorias Internas"/>
    <x v="59"/>
    <s v="Observación 3: Inconsistencia en la trazabilidad documental de la información para 13 soluciones de vivienda Se identificaron las siguientes inconsistencias en la documentación integral de los subsidios de vivienda rural: 1. Para 12 viviendas del municipio de Montelíbano -Córdoba, para un mismo ítem registra información diferente en dos formatos: el ítem de INSTALACIONES ELÉCTRICAS E HIDROSANITARIAS, literal b. Acceso al agua apta para consumo humano en el Certificado de existencia yo habitabilidad y recibo de obras en el campo ejecutado reporta NA, mientras que, en el Acta de recibo a satisfacción beneficiario SFVR registra 100% 2. La vivienda con Acta recibo a satisfacción beneficiario SFVR No. ENT-2022-684 registra fecha de entrega el 23dic2022 y el Certificado de existencia yo habitabilidad se suscribió con fecha posterior (4ene2023) que no es consistente con el flujo cronológico."/>
    <d v="2023-05-31T16:27:00"/>
    <x v="15"/>
    <m/>
    <s v="Acción detectiva"/>
    <s v="cgonzal1"/>
    <x v="45"/>
    <s v="1. Falencias por parte de la supervisión en la revisión de los formatos entregados por la interventoría 2. Falta de claridad en el flujo de la recolección de firmas en los formatos de certificación y entrega de las viviendas"/>
    <x v="599"/>
    <s v="F-DO-01 COMUNICACIÓN EXTERNA"/>
    <n v="2"/>
    <n v="12.5"/>
    <d v="2023-06-06T00:00:00"/>
    <d v="2023-06-15T00:00:00"/>
    <n v="1"/>
    <x v="38"/>
    <m/>
    <m/>
    <m/>
    <m/>
    <m/>
    <s v=" Se da cumplimiento a la actividad, mediante el envío del oficio N 20232400094711, a la empresa CONSORCIO COLOMBIA RURAL y oficio N 20232400094761, a la empresa CONSORCIO PRO-VIVIENDA RURAL, donde se les solicitó tomar las medidas necesarias para garantizar que la información diligenciada en los formatos de Certificado de existencia y/o habitabilidad y recibo de obra a satisfacción del beneficiario sea coherente, oportuna y de calidad. Esto como resultado del plan de mejora a la auditoría interna realizada al CI 221014."/>
    <n v="2"/>
    <d v="2023-06-08T00:00:00"/>
    <n v="1"/>
    <n v="12.5"/>
  </r>
  <r>
    <n v="680"/>
    <s v="Auditorias Internas"/>
    <x v="59"/>
    <s v="Observación 3: Inconsistencia en la trazabilidad documental de la información para 13 soluciones de vivienda Se identificaron las siguientes inconsistencias en la documentación integral de los subsidios de vivienda rural: 1. Para 12 viviendas del municipio de Montelíbano -Córdoba, para un mismo ítem registra información diferente en dos formatos: el ítem de INSTALACIONES ELÉCTRICAS E HIDROSANITARIAS, literal b. Acceso al agua apta para consumo humano en el Certificado de existencia yo habitabilidad y recibo de obras en el campo ejecutado reporta NA, mientras que, en el Acta de recibo a satisfacción beneficiario SFVR registra 100% 2. La vivienda con Acta recibo a satisfacción beneficiario SFVR No. ENT-2022-684 registra fecha de entrega el 23dic2022 y el Certificado de existencia yo habitabilidad se suscribió con fecha posterior (4ene2023) que no es consistente con el flujo cronológico."/>
    <d v="2023-05-31T16:27:00"/>
    <x v="15"/>
    <m/>
    <s v="Acción detectiva"/>
    <s v="cgonzal1"/>
    <x v="45"/>
    <s v="1. Falencias por parte de la supervisión en la revisión de los formatos entregados por la interventoría 2. Falta de claridad en el flujo de la recolección de firmas en los formatos de certificación y entrega de las viviendas"/>
    <x v="600"/>
    <s v="F-DO-06 ACTA DE REUNIÓN"/>
    <n v="1"/>
    <n v="12.5"/>
    <d v="2023-06-06T00:00:00"/>
    <d v="2023-07-30T00:00:00"/>
    <n v="7"/>
    <x v="38"/>
    <m/>
    <m/>
    <m/>
    <m/>
    <m/>
    <m/>
    <m/>
    <m/>
    <n v="0"/>
    <n v="0"/>
  </r>
  <r>
    <n v="680"/>
    <s v="Auditorias Internas"/>
    <x v="59"/>
    <s v="Observación 3: Inconsistencia en la trazabilidad documental de la información para 13 soluciones de vivienda Se identificaron las siguientes inconsistencias en la documentación integral de los subsidios de vivienda rural: 1. Para 12 viviendas del municipio de Montelíbano -Córdoba, para un mismo ítem registra información diferente en dos formatos: el ítem de INSTALACIONES ELÉCTRICAS E HIDROSANITARIAS, literal b. Acceso al agua apta para consumo humano en el Certificado de existencia yo habitabilidad y recibo de obras en el campo ejecutado reporta NA, mientras que, en el Acta de recibo a satisfacción beneficiario SFVR registra 100% 2. La vivienda con Acta recibo a satisfacción beneficiario SFVR No. ENT-2022-684 registra fecha de entrega el 23dic2022 y el Certificado de existencia yo habitabilidad se suscribió con fecha posterior (4ene2023) que no es consistente con el flujo cronológico."/>
    <d v="2023-05-31T16:27:00"/>
    <x v="15"/>
    <m/>
    <s v="Acción detectiva"/>
    <s v="cgonzal1"/>
    <x v="45"/>
    <s v="1. Falencias por parte de la supervisión en la revisión de los formatos entregados por la interventoría 2. Falta de claridad en el flujo de la recolección de firmas en los formatos de certificación y entrega de las viviendas"/>
    <x v="601"/>
    <s v="F-GG-41 ACTA DE REUNIÓN (Acta de comité operativo y/o seguimiento a contrato)."/>
    <n v="2"/>
    <n v="12.5"/>
    <d v="2023-06-06T00:00:00"/>
    <d v="2023-07-30T00:00:00"/>
    <n v="7"/>
    <x v="38"/>
    <m/>
    <m/>
    <m/>
    <m/>
    <m/>
    <m/>
    <m/>
    <m/>
    <n v="0"/>
    <n v="0"/>
  </r>
  <r>
    <n v="677"/>
    <s v="Auditorias Internas ACI"/>
    <x v="60"/>
    <s v="Observación No. 1. Ejecución de actividad no prevista sin modificación contractual_x000a__x000a_Para los proyectos de Buenaventura en los barrios de Unión de Vivienda y Nueva Granada (interventoría 2182449 y contratista de obra 1.320-12.13-0106) se dio inicio a la ejecución de la actividad de mantenimiento de filtros con aprobación de la interventoría desde el 05 de marzo de 2023 justificado en que el inicio de la actividad era necesaria para continuar con la  adecuación de las canchas; no obstante, solo hasta el 18 de abril de 2023 mediante otrosí número 2 se generó la respectiva adición de recursos para la mencionada actividad no prevista. _x000a_"/>
    <d v="2023-05-23T00:00:00"/>
    <x v="0"/>
    <s v="Observación"/>
    <s v="PREVENTIVA"/>
    <s v="valvarez"/>
    <x v="69"/>
    <s v="1._x0009_Desconocimiento de la prohibición por parte de la interventoría establecida en el manual de interventoría y supervisión de ENTerritorio_x000a__x000a_2. Falta de seguimiento y verificación de los informes semanales por parte de la supervisión_x000a__x000a_3. Deficiencias en la revisión y ajustes de diseños"/>
    <x v="602"/>
    <s v="Comunicación remitida a la interventoria"/>
    <n v="1"/>
    <n v="25"/>
    <d v="2023-05-29T00:00:00"/>
    <d v="2023-07-31T00:00:00"/>
    <n v="15.75"/>
    <x v="20"/>
    <m/>
    <m/>
    <m/>
    <m/>
    <m/>
    <s v="Mediante radicado No.20232700106581 del 8 de julio de 2023, se realiza Llamado de atención a la interventoría por Incumplimiento en las obligaciones contractuales observación auditoria de control interno ENTerritorio"/>
    <n v="1"/>
    <d v="2023-07-08T00:00:00"/>
    <n v="1"/>
    <n v="25"/>
  </r>
  <r>
    <n v="677"/>
    <s v="Auditorias Internas ACI"/>
    <x v="60"/>
    <s v="Observación No. 1. Ejecución de actividad no prevista sin modificación contractual_x000a__x000a_Para los proyectos de Buenaventura en los barrios de Unión de Vivienda y Nueva Granada (interventoría 2182449 y contratista de obra 1.320-12.13-0106) se dio inicio a la ejecución de la actividad de mantenimiento de filtros con aprobación de la interventoría desde el 05 de marzo de 2023 justificado en que el inicio de la actividad era necesaria para continuar con la  adecuación de las canchas; no obstante, solo hasta el 18 de abril de 2023 mediante otrosí número 2 se generó la respectiva adición de recursos para la mencionada actividad no prevista. _x000a_"/>
    <d v="2023-05-23T00:00:00"/>
    <x v="0"/>
    <s v="Observación"/>
    <s v="PREVENTIVA"/>
    <s v="mmancipe"/>
    <x v="69"/>
    <s v="1._x0009_Desconocimiento de la prohibición por parte de la interventoría establecida en el manual de interventoría y supervisión de ENTerritorio_x000a__x000a_2. Falta de seguimiento y verificación de los informes semanales por parte de la supervisión_x000a__x000a_3. Deficiencias en la revisión y ajustes de diseños"/>
    <x v="603"/>
    <s v=" Actas de reunión"/>
    <n v="4"/>
    <n v="25"/>
    <d v="2023-05-29T00:00:00"/>
    <d v="2023-07-31T00:00:00"/>
    <n v="15.75"/>
    <x v="20"/>
    <m/>
    <m/>
    <m/>
    <m/>
    <m/>
    <m/>
    <m/>
    <m/>
    <n v="0"/>
    <n v="0"/>
  </r>
  <r>
    <n v="676"/>
    <s v="Auditorias Internas ACI"/>
    <x v="60"/>
    <s v="Observación No. 2. Plan de manejo de tránsito PMT implementado y no autorizado_x000a__x000a_En visita de obra el auditor solicitó el documento de aprobación que emite la entidad de Tránsito y Transporte del  Distrito de Riohacha al plan de manejo de tránsito propuesto e implementado por el contratista de obra por lo cual la circulación vial se encuentra restringida y obstruida para vehículos y peatones respectivamente. Este permiso debía estar disponible antes del inicio de la etapa de obra para su oportuna implementación, no siendo este documento aportado por la interventoría (220463) ni por el contratista de obra (LP-008-2021). Esta información se trasladó al supervisor quien manifestó que el permiso avalado por el Distrito de Riohacha se encontraba en trámite de aprobación y no ha sido autorizado al 9 de mayo de 2023."/>
    <d v="2023-05-23T00:00:00"/>
    <x v="0"/>
    <s v="Observación"/>
    <s v="CORRECTIVA"/>
    <s v="ariano"/>
    <x v="69"/>
    <s v="1. Falta de validación del interventor y supervisor de los permisos requeridos previo inicio de la fase de ejecución"/>
    <x v="604"/>
    <s v="Ayuda de memoria reunion"/>
    <n v="2"/>
    <n v="25"/>
    <d v="2023-05-29T00:00:00"/>
    <d v="2023-06-30T00:00:00"/>
    <n v="8"/>
    <x v="20"/>
    <m/>
    <m/>
    <m/>
    <m/>
    <m/>
    <s v="Se adjuntan dos actas de reunion en las que participaron: Contratista de obra, interventoría, ENTerritorio y Distrito de Riohacha. en una de estas reunions se abordó el tema relacionado con planes de mejoramiento."/>
    <n v="2"/>
    <d v="2023-06-30T00:00:00"/>
    <n v="1"/>
    <n v="25"/>
  </r>
  <r>
    <n v="676"/>
    <s v="Auditorias Internas ACI"/>
    <x v="60"/>
    <s v="Observación No. 2. Plan de manejo de tránsito PMT implementado y no autorizado_x000a__x000a_En visita de obra el auditor solicitó el documento de aprobación que emite la entidad de Tránsito y Transporte del  Distrito de Riohacha al plan de manejo de tránsito propuesto e implementado por el contratista de obra por lo cual la circulación vial se encuentra restringida y obstruida para vehículos y peatones respectivamente. Este permiso debía estar disponible antes del inicio de la etapa de obra para su oportuna implementación, no siendo este documento aportado por la interventoría (220463) ni por el contratista de obra (LP-008-2021). Esta información se trasladó al supervisor quien manifestó que el permiso avalado por el Distrito de Riohacha se encontraba en trámite de aprobación y no ha sido autorizado al 9 de mayo de 2023."/>
    <d v="2023-05-23T00:00:00"/>
    <x v="0"/>
    <s v="Observación"/>
    <s v="CORRECTIVA"/>
    <s v="dtorres2"/>
    <x v="69"/>
    <s v="1. Falta de validación del interventor y supervisor de los permisos requeridos previo inicio de la fase de ejecución"/>
    <x v="605"/>
    <s v="Plan de manejo de tránsito PMT autorizado"/>
    <n v="1"/>
    <n v="25"/>
    <d v="2023-05-29T00:00:00"/>
    <d v="2023-07-30T00:00:00"/>
    <n v="15.5"/>
    <x v="20"/>
    <m/>
    <m/>
    <m/>
    <m/>
    <m/>
    <s v="Se allegó el 30 de junio de 2023 la resolución 0821 del 23 de junio de 2023 emitida por el Instituto de Transito y Trasnporte de Riohacha INSTRAMD, por medio de la cual se aprueba el Plan de Manejo de Transito propuesto para el proyecto de CONSTRUCCIÓN DE UN PUESNTE SOBRE LA DESEMBOCADURA DEL RIO RANCHERIA, AVENIDA PRIMERA EN EL DISTRITO DE RIOHACHA"/>
    <n v="1"/>
    <d v="2023-06-30T00:00:00"/>
    <n v="1"/>
    <n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A6C258-E25E-49F6-9748-CFEB794B4290}" name="TablaDinámica1" cacheId="1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5" firstHeaderRow="1" firstDataRow="1" firstDataCol="1" rowPageCount="1" colPageCount="1"/>
  <pivotFields count="29">
    <pivotField showAll="0"/>
    <pivotField showAll="0"/>
    <pivotField axis="axisRow" showAll="0">
      <items count="62">
        <item x="60"/>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x="36"/>
        <item x="39"/>
        <item x="40"/>
        <item x="37"/>
        <item x="38"/>
        <item x="42"/>
        <item x="41"/>
        <item x="43"/>
        <item x="44"/>
        <item x="45"/>
        <item x="46"/>
        <item x="47"/>
        <item x="48"/>
        <item x="49"/>
        <item x="50"/>
        <item x="51"/>
        <item x="54"/>
        <item x="53"/>
        <item x="52"/>
        <item x="55"/>
        <item x="56"/>
        <item x="57"/>
        <item x="58"/>
        <item x="59"/>
        <item t="default"/>
      </items>
    </pivotField>
    <pivotField showAll="0"/>
    <pivotField showAll="0"/>
    <pivotField axis="axisPage" showAll="0">
      <items count="17">
        <item x="10"/>
        <item x="14"/>
        <item x="11"/>
        <item x="15"/>
        <item x="0"/>
        <item x="4"/>
        <item x="9"/>
        <item x="6"/>
        <item x="5"/>
        <item x="13"/>
        <item x="2"/>
        <item x="1"/>
        <item x="8"/>
        <item x="12"/>
        <item x="3"/>
        <item x="7"/>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numFmtId="9" showAll="0"/>
    <pivotField dataField="1" showAll="0"/>
  </pivotFields>
  <rowFields count="1">
    <field x="2"/>
  </rowFields>
  <rowItems count="6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t="grand">
      <x/>
    </i>
  </rowItems>
  <colItems count="1">
    <i/>
  </colItems>
  <pageFields count="1">
    <pageField fld="5" hier="-1"/>
  </pageFields>
  <dataFields count="1">
    <dataField name="Suma de Avance por peso" fld="28" baseField="0" baseItem="0"/>
  </dataFields>
  <formats count="2">
    <format dxfId="14">
      <pivotArea collapsedLevelsAreSubtotals="1" fieldPosition="0">
        <references count="1">
          <reference field="2" count="1">
            <x v="54"/>
          </reference>
        </references>
      </pivotArea>
    </format>
    <format dxfId="13">
      <pivotArea collapsedLevelsAreSubtotals="1" fieldPosition="0">
        <references count="1">
          <reference field="2" count="1">
            <x v="5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71CFFC6-0A4B-4F59-9C27-ACD05218DEEB}" name="TablaDinámica1" cacheId="1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678" firstHeaderRow="1" firstDataRow="1" firstDataCol="1" rowPageCount="3" colPageCount="1"/>
  <pivotFields count="29">
    <pivotField showAll="0"/>
    <pivotField showAll="0"/>
    <pivotField axis="axisRow" showAll="0">
      <items count="62">
        <item x="60"/>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x="36"/>
        <item x="39"/>
        <item x="40"/>
        <item x="37"/>
        <item x="38"/>
        <item x="42"/>
        <item x="41"/>
        <item x="43"/>
        <item x="44"/>
        <item x="45"/>
        <item x="46"/>
        <item x="47"/>
        <item x="48"/>
        <item x="49"/>
        <item x="50"/>
        <item x="51"/>
        <item x="54"/>
        <item x="53"/>
        <item x="52"/>
        <item x="55"/>
        <item x="56"/>
        <item x="57"/>
        <item x="58"/>
        <item x="59"/>
        <item t="default"/>
      </items>
    </pivotField>
    <pivotField showAll="0"/>
    <pivotField showAll="0"/>
    <pivotField axis="axisPage" showAll="0">
      <items count="17">
        <item x="10"/>
        <item x="14"/>
        <item x="11"/>
        <item x="15"/>
        <item x="0"/>
        <item x="4"/>
        <item x="9"/>
        <item x="6"/>
        <item x="5"/>
        <item x="13"/>
        <item x="2"/>
        <item x="1"/>
        <item x="8"/>
        <item x="12"/>
        <item x="3"/>
        <item x="7"/>
        <item t="default"/>
      </items>
    </pivotField>
    <pivotField showAll="0"/>
    <pivotField showAll="0"/>
    <pivotField showAll="0"/>
    <pivotField axis="axisPage" showAll="0">
      <items count="71">
        <item x="1"/>
        <item x="47"/>
        <item x="9"/>
        <item x="35"/>
        <item x="3"/>
        <item x="28"/>
        <item x="21"/>
        <item x="13"/>
        <item x="7"/>
        <item x="59"/>
        <item x="11"/>
        <item x="37"/>
        <item x="52"/>
        <item x="24"/>
        <item x="38"/>
        <item x="43"/>
        <item x="31"/>
        <item x="60"/>
        <item x="15"/>
        <item x="30"/>
        <item x="16"/>
        <item x="57"/>
        <item x="54"/>
        <item x="26"/>
        <item x="49"/>
        <item x="53"/>
        <item x="33"/>
        <item x="8"/>
        <item x="10"/>
        <item x="62"/>
        <item x="63"/>
        <item x="69"/>
        <item x="44"/>
        <item x="17"/>
        <item x="19"/>
        <item x="23"/>
        <item x="56"/>
        <item x="45"/>
        <item x="4"/>
        <item x="14"/>
        <item x="25"/>
        <item x="58"/>
        <item x="40"/>
        <item x="12"/>
        <item x="20"/>
        <item x="48"/>
        <item x="55"/>
        <item x="5"/>
        <item x="42"/>
        <item x="29"/>
        <item x="27"/>
        <item x="50"/>
        <item x="2"/>
        <item x="41"/>
        <item x="46"/>
        <item x="61"/>
        <item x="65"/>
        <item x="51"/>
        <item x="39"/>
        <item x="32"/>
        <item x="18"/>
        <item x="34"/>
        <item x="36"/>
        <item x="22"/>
        <item x="64"/>
        <item x="66"/>
        <item x="68"/>
        <item x="67"/>
        <item x="6"/>
        <item x="0"/>
        <item t="default"/>
      </items>
    </pivotField>
    <pivotField showAll="0"/>
    <pivotField axis="axisRow" showAll="0">
      <items count="607">
        <item x="473"/>
        <item x="430"/>
        <item x="472"/>
        <item x="512"/>
        <item x="476"/>
        <item x="463"/>
        <item x="565"/>
        <item x="465"/>
        <item x="199"/>
        <item x="566"/>
        <item x="564"/>
        <item x="87"/>
        <item x="89"/>
        <item x="567"/>
        <item x="90"/>
        <item x="92"/>
        <item x="86"/>
        <item x="407"/>
        <item x="2"/>
        <item x="3"/>
        <item x="343"/>
        <item x="339"/>
        <item x="581"/>
        <item x="440"/>
        <item x="147"/>
        <item x="185"/>
        <item x="148"/>
        <item x="191"/>
        <item x="237"/>
        <item x="13"/>
        <item x="60"/>
        <item x="227"/>
        <item x="32"/>
        <item x="142"/>
        <item x="113"/>
        <item x="114"/>
        <item x="347"/>
        <item x="349"/>
        <item x="344"/>
        <item x="392"/>
        <item x="251"/>
        <item x="11"/>
        <item x="144"/>
        <item x="327"/>
        <item x="364"/>
        <item x="363"/>
        <item x="300"/>
        <item x="127"/>
        <item x="1"/>
        <item x="66"/>
        <item x="543"/>
        <item x="54"/>
        <item x="380"/>
        <item x="253"/>
        <item x="196"/>
        <item x="470"/>
        <item x="573"/>
        <item x="198"/>
        <item x="362"/>
        <item x="342"/>
        <item x="302"/>
        <item x="26"/>
        <item x="576"/>
        <item x="405"/>
        <item x="551"/>
        <item x="254"/>
        <item x="297"/>
        <item x="206"/>
        <item x="582"/>
        <item x="469"/>
        <item x="556"/>
        <item x="589"/>
        <item x="168"/>
        <item x="389"/>
        <item x="361"/>
        <item x="360"/>
        <item x="351"/>
        <item x="448"/>
        <item x="453"/>
        <item x="524"/>
        <item x="212"/>
        <item x="159"/>
        <item x="274"/>
        <item x="260"/>
        <item x="289"/>
        <item x="38"/>
        <item x="102"/>
        <item x="135"/>
        <item x="207"/>
        <item x="218"/>
        <item x="27"/>
        <item x="533"/>
        <item x="355"/>
        <item x="417"/>
        <item x="35"/>
        <item x="508"/>
        <item x="69"/>
        <item x="482"/>
        <item x="494"/>
        <item x="462"/>
        <item x="561"/>
        <item x="47"/>
        <item x="219"/>
        <item x="58"/>
        <item x="398"/>
        <item x="394"/>
        <item x="391"/>
        <item x="78"/>
        <item x="584"/>
        <item x="56"/>
        <item x="256"/>
        <item x="33"/>
        <item x="162"/>
        <item x="31"/>
        <item x="160"/>
        <item x="317"/>
        <item x="459"/>
        <item x="177"/>
        <item x="100"/>
        <item x="121"/>
        <item x="98"/>
        <item x="350"/>
        <item x="117"/>
        <item x="209"/>
        <item x="432"/>
        <item x="395"/>
        <item x="396"/>
        <item x="386"/>
        <item x="171"/>
        <item x="18"/>
        <item x="514"/>
        <item x="149"/>
        <item x="48"/>
        <item x="205"/>
        <item x="103"/>
        <item x="110"/>
        <item x="24"/>
        <item x="23"/>
        <item x="172"/>
        <item x="368"/>
        <item x="502"/>
        <item x="464"/>
        <item x="321"/>
        <item x="70"/>
        <item x="320"/>
        <item x="352"/>
        <item x="132"/>
        <item x="511"/>
        <item x="449"/>
        <item x="295"/>
        <item x="575"/>
        <item x="468"/>
        <item x="401"/>
        <item x="397"/>
        <item x="404"/>
        <item x="388"/>
        <item x="194"/>
        <item x="282"/>
        <item x="278"/>
        <item x="189"/>
        <item x="232"/>
        <item x="537"/>
        <item x="538"/>
        <item x="22"/>
        <item x="283"/>
        <item x="366"/>
        <item x="367"/>
        <item x="318"/>
        <item x="141"/>
        <item x="193"/>
        <item x="298"/>
        <item x="136"/>
        <item x="224"/>
        <item x="225"/>
        <item x="354"/>
        <item x="323"/>
        <item x="335"/>
        <item x="311"/>
        <item x="192"/>
        <item x="116"/>
        <item x="294"/>
        <item x="375"/>
        <item x="279"/>
        <item x="203"/>
        <item x="277"/>
        <item x="281"/>
        <item x="426"/>
        <item x="356"/>
        <item x="252"/>
        <item x="243"/>
        <item x="413"/>
        <item x="138"/>
        <item x="156"/>
        <item x="369"/>
        <item x="157"/>
        <item x="422"/>
        <item x="418"/>
        <item x="489"/>
        <item x="421"/>
        <item x="63"/>
        <item x="503"/>
        <item x="547"/>
        <item x="183"/>
        <item x="510"/>
        <item x="34"/>
        <item x="210"/>
        <item x="580"/>
        <item x="526"/>
        <item x="45"/>
        <item x="381"/>
        <item x="51"/>
        <item x="316"/>
        <item x="587"/>
        <item x="181"/>
        <item x="178"/>
        <item x="559"/>
        <item x="88"/>
        <item x="68"/>
        <item x="213"/>
        <item x="408"/>
        <item x="412"/>
        <item x="122"/>
        <item x="439"/>
        <item x="170"/>
        <item x="358"/>
        <item x="204"/>
        <item x="569"/>
        <item x="153"/>
        <item x="596"/>
        <item x="214"/>
        <item x="161"/>
        <item x="163"/>
        <item x="29"/>
        <item x="44"/>
        <item x="20"/>
        <item x="28"/>
        <item x="76"/>
        <item x="519"/>
        <item x="231"/>
        <item x="94"/>
        <item x="545"/>
        <item x="101"/>
        <item x="105"/>
        <item x="120"/>
        <item x="109"/>
        <item x="480"/>
        <item x="574"/>
        <item x="25"/>
        <item x="61"/>
        <item x="467"/>
        <item x="479"/>
        <item x="605"/>
        <item x="164"/>
        <item x="37"/>
        <item x="19"/>
        <item x="36"/>
        <item x="365"/>
        <item x="155"/>
        <item x="483"/>
        <item x="484"/>
        <item x="15"/>
        <item x="481"/>
        <item x="255"/>
        <item x="346"/>
        <item x="62"/>
        <item x="423"/>
        <item x="447"/>
        <item x="52"/>
        <item x="307"/>
        <item x="399"/>
        <item x="532"/>
        <item x="498"/>
        <item x="496"/>
        <item x="71"/>
        <item x="133"/>
        <item x="230"/>
        <item x="460"/>
        <item x="577"/>
        <item x="81"/>
        <item x="83"/>
        <item x="549"/>
        <item x="338"/>
        <item x="337"/>
        <item x="276"/>
        <item x="438"/>
        <item x="91"/>
        <item x="275"/>
        <item x="326"/>
        <item x="454"/>
        <item x="334"/>
        <item x="370"/>
        <item x="509"/>
        <item x="72"/>
        <item x="184"/>
        <item x="131"/>
        <item x="507"/>
        <item x="513"/>
        <item x="80"/>
        <item x="79"/>
        <item x="179"/>
        <item x="242"/>
        <item x="244"/>
        <item x="154"/>
        <item x="379"/>
        <item x="309"/>
        <item x="287"/>
        <item x="99"/>
        <item x="115"/>
        <item x="119"/>
        <item x="118"/>
        <item x="41"/>
        <item x="521"/>
        <item x="265"/>
        <item x="267"/>
        <item x="328"/>
        <item x="385"/>
        <item x="126"/>
        <item x="21"/>
        <item x="586"/>
        <item x="563"/>
        <item x="340"/>
        <item x="150"/>
        <item x="583"/>
        <item x="518"/>
        <item x="517"/>
        <item x="425"/>
        <item x="505"/>
        <item x="578"/>
        <item x="65"/>
        <item x="292"/>
        <item x="384"/>
        <item x="599"/>
        <item x="471"/>
        <item x="591"/>
        <item x="325"/>
        <item x="377"/>
        <item x="562"/>
        <item x="572"/>
        <item x="8"/>
        <item x="5"/>
        <item x="293"/>
        <item x="303"/>
        <item x="301"/>
        <item x="299"/>
        <item x="296"/>
        <item x="403"/>
        <item x="402"/>
        <item x="406"/>
        <item x="10"/>
        <item x="382"/>
        <item x="310"/>
        <item x="195"/>
        <item x="67"/>
        <item x="372"/>
        <item x="222"/>
        <item x="336"/>
        <item x="59"/>
        <item x="55"/>
        <item x="140"/>
        <item x="97"/>
        <item x="306"/>
        <item x="353"/>
        <item x="108"/>
        <item x="268"/>
        <item x="272"/>
        <item x="312"/>
        <item x="374"/>
        <item x="373"/>
        <item x="104"/>
        <item x="95"/>
        <item x="234"/>
        <item x="236"/>
        <item x="197"/>
        <item x="506"/>
        <item x="151"/>
        <item x="152"/>
        <item x="478"/>
        <item x="146"/>
        <item x="488"/>
        <item x="357"/>
        <item x="603"/>
        <item x="590"/>
        <item x="331"/>
        <item x="446"/>
        <item x="12"/>
        <item x="291"/>
        <item x="0"/>
        <item x="579"/>
        <item x="176"/>
        <item x="541"/>
        <item x="548"/>
        <item x="376"/>
        <item x="271"/>
        <item x="106"/>
        <item x="111"/>
        <item x="492"/>
        <item x="602"/>
        <item x="319"/>
        <item x="410"/>
        <item x="540"/>
        <item x="554"/>
        <item x="604"/>
        <item x="594"/>
        <item x="597"/>
        <item x="593"/>
        <item x="167"/>
        <item x="215"/>
        <item x="137"/>
        <item x="534"/>
        <item x="263"/>
        <item x="50"/>
        <item x="550"/>
        <item x="486"/>
        <item x="522"/>
        <item x="261"/>
        <item x="77"/>
        <item x="542"/>
        <item x="123"/>
        <item x="112"/>
        <item x="539"/>
        <item x="314"/>
        <item x="74"/>
        <item x="383"/>
        <item x="188"/>
        <item x="39"/>
        <item x="40"/>
        <item x="75"/>
        <item x="490"/>
        <item x="531"/>
        <item x="585"/>
        <item x="601"/>
        <item x="600"/>
        <item x="415"/>
        <item x="187"/>
        <item x="400"/>
        <item x="393"/>
        <item x="387"/>
        <item x="485"/>
        <item x="592"/>
        <item x="143"/>
        <item x="378"/>
        <item x="229"/>
        <item x="477"/>
        <item x="264"/>
        <item x="228"/>
        <item x="285"/>
        <item x="239"/>
        <item x="322"/>
        <item x="329"/>
        <item x="49"/>
        <item x="53"/>
        <item x="414"/>
        <item x="46"/>
        <item x="211"/>
        <item x="456"/>
        <item x="457"/>
        <item x="455"/>
        <item x="595"/>
        <item x="348"/>
        <item x="57"/>
        <item x="515"/>
        <item x="598"/>
        <item x="570"/>
        <item x="324"/>
        <item x="202"/>
        <item x="134"/>
        <item x="450"/>
        <item x="525"/>
        <item x="6"/>
        <item x="7"/>
        <item x="82"/>
        <item x="504"/>
        <item x="190"/>
        <item x="107"/>
        <item x="436"/>
        <item x="158"/>
        <item x="437"/>
        <item x="409"/>
        <item x="173"/>
        <item x="333"/>
        <item x="332"/>
        <item x="435"/>
        <item x="452"/>
        <item x="411"/>
        <item x="487"/>
        <item x="371"/>
        <item x="9"/>
        <item x="84"/>
        <item x="93"/>
        <item x="130"/>
        <item x="128"/>
        <item x="528"/>
        <item x="544"/>
        <item x="557"/>
        <item x="416"/>
        <item x="270"/>
        <item x="30"/>
        <item x="552"/>
        <item x="262"/>
        <item x="527"/>
        <item x="269"/>
        <item x="273"/>
        <item x="530"/>
        <item x="73"/>
        <item x="220"/>
        <item x="125"/>
        <item x="226"/>
        <item x="216"/>
        <item x="444"/>
        <item x="442"/>
        <item x="390"/>
        <item x="17"/>
        <item x="443"/>
        <item x="223"/>
        <item x="221"/>
        <item x="266"/>
        <item x="85"/>
        <item x="14"/>
        <item x="493"/>
        <item x="500"/>
        <item x="499"/>
        <item x="248"/>
        <item x="341"/>
        <item x="420"/>
        <item x="516"/>
        <item x="546"/>
        <item x="280"/>
        <item x="431"/>
        <item x="466"/>
        <item x="145"/>
        <item x="520"/>
        <item x="64"/>
        <item x="461"/>
        <item x="433"/>
        <item x="235"/>
        <item x="182"/>
        <item x="186"/>
        <item x="429"/>
        <item x="427"/>
        <item x="441"/>
        <item x="208"/>
        <item x="345"/>
        <item x="180"/>
        <item x="424"/>
        <item x="523"/>
        <item x="434"/>
        <item x="428"/>
        <item x="560"/>
        <item x="475"/>
        <item x="474"/>
        <item x="571"/>
        <item x="553"/>
        <item x="568"/>
        <item x="241"/>
        <item x="246"/>
        <item x="238"/>
        <item x="175"/>
        <item x="458"/>
        <item x="129"/>
        <item x="290"/>
        <item x="200"/>
        <item x="304"/>
        <item x="233"/>
        <item x="445"/>
        <item x="555"/>
        <item x="16"/>
        <item x="588"/>
        <item x="124"/>
        <item x="359"/>
        <item x="42"/>
        <item x="535"/>
        <item x="288"/>
        <item x="305"/>
        <item x="330"/>
        <item x="258"/>
        <item x="313"/>
        <item x="308"/>
        <item x="259"/>
        <item x="419"/>
        <item x="286"/>
        <item x="96"/>
        <item x="501"/>
        <item x="247"/>
        <item x="249"/>
        <item x="250"/>
        <item x="245"/>
        <item x="451"/>
        <item x="174"/>
        <item x="166"/>
        <item x="315"/>
        <item x="165"/>
        <item x="201"/>
        <item x="536"/>
        <item x="240"/>
        <item x="558"/>
        <item x="529"/>
        <item x="43"/>
        <item x="139"/>
        <item x="169"/>
        <item x="217"/>
        <item x="4"/>
        <item x="284"/>
        <item x="257"/>
        <item x="497"/>
        <item x="491"/>
        <item x="495"/>
        <item t="default"/>
      </items>
    </pivotField>
    <pivotField showAll="0"/>
    <pivotField showAll="0"/>
    <pivotField showAll="0"/>
    <pivotField showAll="0"/>
    <pivotField numFmtId="14" showAll="0"/>
    <pivotField showAll="0"/>
    <pivotField axis="axisPage" showAll="0">
      <items count="56">
        <item x="31"/>
        <item x="1"/>
        <item x="0"/>
        <item x="53"/>
        <item x="30"/>
        <item x="3"/>
        <item x="26"/>
        <item x="43"/>
        <item x="37"/>
        <item x="32"/>
        <item x="40"/>
        <item x="9"/>
        <item x="10"/>
        <item x="11"/>
        <item x="12"/>
        <item x="13"/>
        <item x="14"/>
        <item x="15"/>
        <item x="48"/>
        <item x="46"/>
        <item x="42"/>
        <item x="7"/>
        <item x="41"/>
        <item x="16"/>
        <item x="17"/>
        <item x="45"/>
        <item x="38"/>
        <item x="52"/>
        <item x="4"/>
        <item x="5"/>
        <item x="49"/>
        <item x="18"/>
        <item x="47"/>
        <item x="19"/>
        <item x="20"/>
        <item x="21"/>
        <item x="22"/>
        <item x="8"/>
        <item x="23"/>
        <item x="24"/>
        <item x="25"/>
        <item x="2"/>
        <item x="50"/>
        <item x="35"/>
        <item x="34"/>
        <item x="39"/>
        <item x="54"/>
        <item x="33"/>
        <item x="27"/>
        <item x="6"/>
        <item x="28"/>
        <item x="29"/>
        <item x="51"/>
        <item x="44"/>
        <item x="36"/>
        <item t="default"/>
      </items>
    </pivotField>
    <pivotField showAll="0"/>
    <pivotField showAll="0"/>
    <pivotField showAll="0"/>
    <pivotField showAll="0"/>
    <pivotField showAll="0"/>
    <pivotField showAll="0"/>
    <pivotField showAll="0"/>
    <pivotField showAll="0"/>
    <pivotField numFmtId="9" showAll="0"/>
    <pivotField dataField="1" showAll="0"/>
  </pivotFields>
  <rowFields count="2">
    <field x="2"/>
    <field x="11"/>
  </rowFields>
  <rowItems count="673">
    <i>
      <x/>
    </i>
    <i r="1">
      <x v="251"/>
    </i>
    <i r="1">
      <x v="380"/>
    </i>
    <i r="1">
      <x v="396"/>
    </i>
    <i r="1">
      <x v="401"/>
    </i>
    <i>
      <x v="1"/>
    </i>
    <i r="1">
      <x v="11"/>
    </i>
    <i r="1">
      <x v="12"/>
    </i>
    <i r="1">
      <x v="14"/>
    </i>
    <i r="1">
      <x v="15"/>
    </i>
    <i r="1">
      <x v="16"/>
    </i>
    <i r="1">
      <x v="216"/>
    </i>
    <i r="1">
      <x v="285"/>
    </i>
    <i>
      <x v="2"/>
    </i>
    <i r="1">
      <x v="516"/>
    </i>
    <i>
      <x v="3"/>
    </i>
    <i r="1">
      <x v="27"/>
    </i>
    <i r="1">
      <x v="54"/>
    </i>
    <i r="1">
      <x v="57"/>
    </i>
    <i r="1">
      <x v="156"/>
    </i>
    <i r="1">
      <x v="169"/>
    </i>
    <i r="1">
      <x v="178"/>
    </i>
    <i r="1">
      <x v="351"/>
    </i>
    <i r="1">
      <x v="372"/>
    </i>
    <i>
      <x v="4"/>
    </i>
    <i r="1">
      <x v="28"/>
    </i>
    <i r="1">
      <x v="34"/>
    </i>
    <i r="1">
      <x v="35"/>
    </i>
    <i r="1">
      <x v="65"/>
    </i>
    <i r="1">
      <x v="86"/>
    </i>
    <i r="1">
      <x v="118"/>
    </i>
    <i r="1">
      <x v="119"/>
    </i>
    <i r="1">
      <x v="120"/>
    </i>
    <i r="1">
      <x v="122"/>
    </i>
    <i r="1">
      <x v="134"/>
    </i>
    <i r="1">
      <x v="135"/>
    </i>
    <i r="1">
      <x v="179"/>
    </i>
    <i r="1">
      <x v="205"/>
    </i>
    <i r="1">
      <x v="221"/>
    </i>
    <i r="1">
      <x v="241"/>
    </i>
    <i r="1">
      <x v="242"/>
    </i>
    <i r="1">
      <x v="243"/>
    </i>
    <i r="1">
      <x v="244"/>
    </i>
    <i r="1">
      <x v="297"/>
    </i>
    <i r="1">
      <x v="298"/>
    </i>
    <i r="1">
      <x v="306"/>
    </i>
    <i r="1">
      <x v="307"/>
    </i>
    <i r="1">
      <x v="308"/>
    </i>
    <i r="1">
      <x v="309"/>
    </i>
    <i r="1">
      <x v="359"/>
    </i>
    <i r="1">
      <x v="362"/>
    </i>
    <i r="1">
      <x v="368"/>
    </i>
    <i r="1">
      <x v="393"/>
    </i>
    <i r="1">
      <x v="394"/>
    </i>
    <i r="1">
      <x v="418"/>
    </i>
    <i r="1">
      <x v="473"/>
    </i>
    <i>
      <x v="5"/>
    </i>
    <i r="1">
      <x v="25"/>
    </i>
    <i r="1">
      <x v="107"/>
    </i>
    <i r="1">
      <x v="117"/>
    </i>
    <i r="1">
      <x v="202"/>
    </i>
    <i r="1">
      <x v="213"/>
    </i>
    <i r="1">
      <x v="214"/>
    </i>
    <i r="1">
      <x v="236"/>
    </i>
    <i r="1">
      <x v="293"/>
    </i>
    <i r="1">
      <x v="299"/>
    </i>
    <i r="1">
      <x v="415"/>
    </i>
    <i r="1">
      <x v="433"/>
    </i>
    <i r="1">
      <x v="535"/>
    </i>
    <i r="1">
      <x v="536"/>
    </i>
    <i r="1">
      <x v="542"/>
    </i>
    <i>
      <x v="6"/>
    </i>
    <i r="1">
      <x v="80"/>
    </i>
    <i r="1">
      <x v="218"/>
    </i>
    <i r="1">
      <x v="229"/>
    </i>
    <i r="1">
      <x v="374"/>
    </i>
    <i r="1">
      <x v="375"/>
    </i>
    <i r="1">
      <x v="406"/>
    </i>
    <i r="1">
      <x v="453"/>
    </i>
    <i r="1">
      <x v="517"/>
    </i>
    <i>
      <x v="7"/>
    </i>
    <i r="1">
      <x v="40"/>
    </i>
    <i r="1">
      <x v="189"/>
    </i>
    <i r="1">
      <x v="300"/>
    </i>
    <i r="1">
      <x v="301"/>
    </i>
    <i r="1">
      <x v="446"/>
    </i>
    <i r="1">
      <x v="521"/>
    </i>
    <i r="1">
      <x v="553"/>
    </i>
    <i r="1">
      <x v="554"/>
    </i>
    <i r="1">
      <x v="555"/>
    </i>
    <i r="1">
      <x v="582"/>
    </i>
    <i r="1">
      <x v="583"/>
    </i>
    <i r="1">
      <x v="584"/>
    </i>
    <i r="1">
      <x v="585"/>
    </i>
    <i r="1">
      <x v="593"/>
    </i>
    <i>
      <x v="8"/>
    </i>
    <i r="1">
      <x v="29"/>
    </i>
    <i r="1">
      <x v="32"/>
    </i>
    <i r="1">
      <x v="53"/>
    </i>
    <i r="1">
      <x v="61"/>
    </i>
    <i r="1">
      <x v="85"/>
    </i>
    <i r="1">
      <x v="90"/>
    </i>
    <i r="1">
      <x v="94"/>
    </i>
    <i r="1">
      <x v="111"/>
    </i>
    <i r="1">
      <x v="113"/>
    </i>
    <i r="1">
      <x v="129"/>
    </i>
    <i r="1">
      <x v="136"/>
    </i>
    <i r="1">
      <x v="137"/>
    </i>
    <i r="1">
      <x v="163"/>
    </i>
    <i r="1">
      <x v="204"/>
    </i>
    <i r="1">
      <x v="232"/>
    </i>
    <i r="1">
      <x v="234"/>
    </i>
    <i r="1">
      <x v="235"/>
    </i>
    <i r="1">
      <x v="247"/>
    </i>
    <i r="1">
      <x v="253"/>
    </i>
    <i r="1">
      <x v="254"/>
    </i>
    <i r="1">
      <x v="255"/>
    </i>
    <i r="1">
      <x v="260"/>
    </i>
    <i r="1">
      <x v="317"/>
    </i>
    <i r="1">
      <x v="496"/>
    </i>
    <i r="1">
      <x v="511"/>
    </i>
    <i r="1">
      <x v="565"/>
    </i>
    <i>
      <x v="9"/>
    </i>
    <i r="1">
      <x v="41"/>
    </i>
    <i r="1">
      <x v="110"/>
    </i>
    <i r="1">
      <x v="123"/>
    </i>
    <i r="1">
      <x v="143"/>
    </i>
    <i r="1">
      <x v="146"/>
    </i>
    <i r="1">
      <x v="159"/>
    </i>
    <i r="1">
      <x v="160"/>
    </i>
    <i r="1">
      <x v="239"/>
    </i>
    <i r="1">
      <x v="262"/>
    </i>
    <i r="1">
      <x v="274"/>
    </i>
    <i r="1">
      <x v="292"/>
    </i>
    <i r="1">
      <x v="294"/>
    </i>
    <i r="1">
      <x v="369"/>
    </i>
    <i r="1">
      <x v="370"/>
    </i>
    <i r="1">
      <x v="371"/>
    </i>
    <i r="1">
      <x v="421"/>
    </i>
    <i r="1">
      <x v="423"/>
    </i>
    <i r="1">
      <x v="424"/>
    </i>
    <i r="1">
      <x v="425"/>
    </i>
    <i r="1">
      <x v="426"/>
    </i>
    <i r="1">
      <x v="465"/>
    </i>
    <i r="1">
      <x v="472"/>
    </i>
    <i r="1">
      <x v="503"/>
    </i>
    <i r="1">
      <x v="534"/>
    </i>
    <i r="1">
      <x v="540"/>
    </i>
    <i r="1">
      <x v="562"/>
    </i>
    <i>
      <x v="10"/>
    </i>
    <i r="1">
      <x v="81"/>
    </i>
    <i r="1">
      <x v="192"/>
    </i>
    <i r="1">
      <x v="194"/>
    </i>
    <i r="1">
      <x v="257"/>
    </i>
    <i r="1">
      <x v="264"/>
    </i>
    <i r="1">
      <x v="273"/>
    </i>
    <i r="1">
      <x v="302"/>
    </i>
    <i r="1">
      <x v="475"/>
    </i>
    <i r="1">
      <x v="489"/>
    </i>
    <i r="1">
      <x v="558"/>
    </i>
    <i>
      <x v="11"/>
    </i>
    <i r="1">
      <x v="18"/>
    </i>
    <i r="1">
      <x v="19"/>
    </i>
    <i r="1">
      <x v="48"/>
    </i>
    <i r="1">
      <x v="338"/>
    </i>
    <i r="1">
      <x v="339"/>
    </i>
    <i r="1">
      <x v="348"/>
    </i>
    <i r="1">
      <x v="386"/>
    </i>
    <i r="1">
      <x v="468"/>
    </i>
    <i r="1">
      <x v="469"/>
    </i>
    <i r="1">
      <x v="486"/>
    </i>
    <i r="1">
      <x v="600"/>
    </i>
    <i>
      <x v="12"/>
    </i>
    <i r="1">
      <x v="30"/>
    </i>
    <i r="1">
      <x v="33"/>
    </i>
    <i r="1">
      <x v="41"/>
    </i>
    <i r="1">
      <x v="42"/>
    </i>
    <i r="1">
      <x v="51"/>
    </i>
    <i r="1">
      <x v="87"/>
    </i>
    <i r="1">
      <x v="103"/>
    </i>
    <i r="1">
      <x v="109"/>
    </i>
    <i r="1">
      <x v="168"/>
    </i>
    <i r="1">
      <x v="171"/>
    </i>
    <i r="1">
      <x v="188"/>
    </i>
    <i r="1">
      <x v="191"/>
    </i>
    <i r="1">
      <x v="227"/>
    </i>
    <i r="1">
      <x v="248"/>
    </i>
    <i r="1">
      <x v="356"/>
    </i>
    <i r="1">
      <x v="357"/>
    </i>
    <i r="1">
      <x v="358"/>
    </i>
    <i r="1">
      <x v="384"/>
    </i>
    <i r="1">
      <x v="407"/>
    </i>
    <i r="1">
      <x v="439"/>
    </i>
    <i r="1">
      <x v="459"/>
    </i>
    <i r="1">
      <x v="597"/>
    </i>
    <i>
      <x v="13"/>
    </i>
    <i r="1">
      <x v="41"/>
    </i>
    <i r="1">
      <x v="67"/>
    </i>
    <i r="1">
      <x v="88"/>
    </i>
    <i r="1">
      <x v="101"/>
    </i>
    <i r="1">
      <x v="132"/>
    </i>
    <i r="1">
      <x v="133"/>
    </i>
    <i r="1">
      <x v="183"/>
    </i>
    <i r="1">
      <x v="210"/>
    </i>
    <i r="1">
      <x v="225"/>
    </i>
    <i r="1">
      <x v="238"/>
    </i>
    <i r="1">
      <x v="267"/>
    </i>
    <i r="1">
      <x v="275"/>
    </i>
    <i r="1">
      <x v="384"/>
    </i>
    <i r="1">
      <x v="388"/>
    </i>
    <i r="1">
      <x v="410"/>
    </i>
    <i r="1">
      <x v="441"/>
    </i>
    <i r="1">
      <x v="449"/>
    </i>
    <i r="1">
      <x v="450"/>
    </i>
    <i r="1">
      <x v="464"/>
    </i>
    <i r="1">
      <x v="556"/>
    </i>
    <i>
      <x v="14"/>
    </i>
    <i r="1">
      <x v="72"/>
    </i>
    <i r="1">
      <x v="128"/>
    </i>
    <i r="1">
      <x v="138"/>
    </i>
    <i r="1">
      <x v="223"/>
    </i>
    <i r="1">
      <x v="384"/>
    </i>
    <i r="1">
      <x v="478"/>
    </i>
    <i r="1">
      <x v="587"/>
    </i>
    <i r="1">
      <x v="598"/>
    </i>
    <i>
      <x v="15"/>
    </i>
    <i r="1">
      <x v="112"/>
    </i>
    <i r="1">
      <x v="230"/>
    </i>
    <i r="1">
      <x v="231"/>
    </i>
    <i r="1">
      <x v="252"/>
    </i>
    <i r="1">
      <x v="278"/>
    </i>
    <i r="1">
      <x v="279"/>
    </i>
    <i r="1">
      <x v="405"/>
    </i>
    <i r="1">
      <x v="444"/>
    </i>
    <i r="1">
      <x v="470"/>
    </i>
    <i r="1">
      <x v="487"/>
    </i>
    <i r="1">
      <x v="488"/>
    </i>
    <i r="1">
      <x v="588"/>
    </i>
    <i r="1">
      <x v="590"/>
    </i>
    <i>
      <x v="16"/>
    </i>
    <i r="1">
      <x v="47"/>
    </i>
    <i r="1">
      <x v="49"/>
    </i>
    <i r="1">
      <x v="316"/>
    </i>
    <i r="1">
      <x v="417"/>
    </i>
    <i r="1">
      <x v="490"/>
    </i>
    <i r="1">
      <x v="505"/>
    </i>
    <i r="1">
      <x v="560"/>
    </i>
    <i r="1">
      <x v="567"/>
    </i>
    <i r="1">
      <x v="591"/>
    </i>
    <i>
      <x v="17"/>
    </i>
    <i r="1">
      <x v="31"/>
    </i>
    <i r="1">
      <x v="89"/>
    </i>
    <i r="1">
      <x v="96"/>
    </i>
    <i r="1">
      <x v="102"/>
    </i>
    <i r="1">
      <x v="172"/>
    </i>
    <i r="1">
      <x v="173"/>
    </i>
    <i r="1">
      <x v="217"/>
    </i>
    <i r="1">
      <x v="352"/>
    </i>
    <i r="1">
      <x v="354"/>
    </i>
    <i r="1">
      <x v="504"/>
    </i>
    <i r="1">
      <x v="506"/>
    </i>
    <i r="1">
      <x v="507"/>
    </i>
    <i r="1">
      <x v="513"/>
    </i>
    <i r="1">
      <x v="514"/>
    </i>
    <i r="1">
      <x v="599"/>
    </i>
    <i>
      <x v="18"/>
    </i>
    <i r="1">
      <x v="208"/>
    </i>
    <i r="1">
      <x v="233"/>
    </i>
    <i r="1">
      <x v="452"/>
    </i>
    <i r="1">
      <x v="596"/>
    </i>
    <i>
      <x v="19"/>
    </i>
    <i r="1">
      <x v="8"/>
    </i>
    <i r="1">
      <x v="114"/>
    </i>
    <i r="1">
      <x v="580"/>
    </i>
    <i>
      <x v="20"/>
    </i>
    <i r="1">
      <x v="24"/>
    </i>
    <i r="1">
      <x v="26"/>
    </i>
    <i r="1">
      <x v="131"/>
    </i>
    <i r="1">
      <x v="199"/>
    </i>
    <i r="1">
      <x v="310"/>
    </i>
    <i r="1">
      <x v="321"/>
    </i>
    <i r="1">
      <x v="328"/>
    </i>
    <i r="1">
      <x v="377"/>
    </i>
    <i r="1">
      <x v="425"/>
    </i>
    <i r="1">
      <x v="529"/>
    </i>
    <i r="1">
      <x v="531"/>
    </i>
    <i r="1">
      <x v="569"/>
    </i>
    <i>
      <x v="21"/>
    </i>
    <i r="1">
      <x v="82"/>
    </i>
    <i r="1">
      <x v="83"/>
    </i>
    <i r="1">
      <x v="283"/>
    </i>
    <i r="1">
      <x v="286"/>
    </i>
    <i r="1">
      <x v="312"/>
    </i>
    <i r="1">
      <x v="313"/>
    </i>
    <i r="1">
      <x v="363"/>
    </i>
    <i r="1">
      <x v="364"/>
    </i>
    <i r="1">
      <x v="392"/>
    </i>
    <i r="1">
      <x v="409"/>
    </i>
    <i r="1">
      <x v="414"/>
    </i>
    <i r="1">
      <x v="443"/>
    </i>
    <i r="1">
      <x v="495"/>
    </i>
    <i r="1">
      <x v="498"/>
    </i>
    <i r="1">
      <x v="500"/>
    </i>
    <i r="1">
      <x v="501"/>
    </i>
    <i r="1">
      <x v="515"/>
    </i>
    <i r="1">
      <x v="574"/>
    </i>
    <i r="1">
      <x v="577"/>
    </i>
    <i r="1">
      <x v="602"/>
    </i>
    <i>
      <x v="22"/>
    </i>
    <i r="1">
      <x v="157"/>
    </i>
    <i r="1">
      <x v="158"/>
    </i>
    <i r="1">
      <x v="164"/>
    </i>
    <i r="1">
      <x v="182"/>
    </i>
    <i r="1">
      <x v="184"/>
    </i>
    <i r="1">
      <x v="185"/>
    </i>
    <i r="1">
      <x v="526"/>
    </i>
    <i>
      <x v="23"/>
    </i>
    <i r="1">
      <x v="84"/>
    </i>
    <i r="1">
      <x v="305"/>
    </i>
    <i r="1">
      <x v="329"/>
    </i>
    <i r="1">
      <x v="385"/>
    </i>
    <i r="1">
      <x v="445"/>
    </i>
    <i r="1">
      <x v="559"/>
    </i>
    <i r="1">
      <x v="571"/>
    </i>
    <i r="1">
      <x v="579"/>
    </i>
    <i r="1">
      <x v="601"/>
    </i>
    <i>
      <x v="24"/>
    </i>
    <i r="1">
      <x v="46"/>
    </i>
    <i r="1">
      <x v="60"/>
    </i>
    <i r="1">
      <x v="66"/>
    </i>
    <i r="1">
      <x v="149"/>
    </i>
    <i r="1">
      <x v="170"/>
    </i>
    <i r="1">
      <x v="180"/>
    </i>
    <i r="1">
      <x v="340"/>
    </i>
    <i r="1">
      <x v="341"/>
    </i>
    <i r="1">
      <x v="342"/>
    </i>
    <i r="1">
      <x v="343"/>
    </i>
    <i r="1">
      <x v="344"/>
    </i>
    <i>
      <x v="25"/>
    </i>
    <i r="1">
      <x v="115"/>
    </i>
    <i r="1">
      <x v="167"/>
    </i>
    <i r="1">
      <x v="177"/>
    </i>
    <i r="1">
      <x v="211"/>
    </i>
    <i r="1">
      <x v="268"/>
    </i>
    <i r="1">
      <x v="304"/>
    </i>
    <i r="1">
      <x v="350"/>
    </i>
    <i r="1">
      <x v="360"/>
    </i>
    <i r="1">
      <x v="365"/>
    </i>
    <i r="1">
      <x v="420"/>
    </i>
    <i r="1">
      <x v="561"/>
    </i>
    <i r="1">
      <x v="572"/>
    </i>
    <i r="1">
      <x v="575"/>
    </i>
    <i r="1">
      <x v="576"/>
    </i>
    <i r="1">
      <x v="589"/>
    </i>
    <i>
      <x v="26"/>
    </i>
    <i r="1">
      <x v="142"/>
    </i>
    <i r="1">
      <x v="144"/>
    </i>
    <i r="1">
      <x v="397"/>
    </i>
    <i>
      <x v="27"/>
    </i>
    <i r="1">
      <x v="43"/>
    </i>
    <i r="1">
      <x v="175"/>
    </i>
    <i r="1">
      <x v="176"/>
    </i>
    <i r="1">
      <x v="281"/>
    </i>
    <i r="1">
      <x v="282"/>
    </i>
    <i r="1">
      <x v="287"/>
    </i>
    <i r="1">
      <x v="289"/>
    </i>
    <i r="1">
      <x v="314"/>
    </i>
    <i r="1">
      <x v="334"/>
    </i>
    <i r="1">
      <x v="355"/>
    </i>
    <i r="1">
      <x v="382"/>
    </i>
    <i r="1">
      <x v="447"/>
    </i>
    <i r="1">
      <x v="448"/>
    </i>
    <i r="1">
      <x v="463"/>
    </i>
    <i r="1">
      <x v="479"/>
    </i>
    <i r="1">
      <x v="480"/>
    </i>
    <i r="1">
      <x v="573"/>
    </i>
    <i>
      <x v="28"/>
    </i>
    <i r="1">
      <x v="20"/>
    </i>
    <i r="1">
      <x v="21"/>
    </i>
    <i r="1">
      <x v="59"/>
    </i>
    <i r="1">
      <x v="320"/>
    </i>
    <i r="1">
      <x v="522"/>
    </i>
    <i>
      <x v="29"/>
    </i>
    <i r="1">
      <x v="36"/>
    </i>
    <i r="1">
      <x v="37"/>
    </i>
    <i r="1">
      <x v="38"/>
    </i>
    <i r="1">
      <x v="76"/>
    </i>
    <i r="1">
      <x v="121"/>
    </i>
    <i r="1">
      <x v="145"/>
    </i>
    <i r="1">
      <x v="263"/>
    </i>
    <i r="1">
      <x v="458"/>
    </i>
    <i r="1">
      <x v="541"/>
    </i>
    <i>
      <x v="30"/>
    </i>
    <i r="1">
      <x v="74"/>
    </i>
    <i r="1">
      <x v="75"/>
    </i>
    <i r="1">
      <x v="92"/>
    </i>
    <i r="1">
      <x v="174"/>
    </i>
    <i r="1">
      <x v="187"/>
    </i>
    <i r="1">
      <x v="224"/>
    </i>
    <i r="1">
      <x v="361"/>
    </i>
    <i r="1">
      <x v="379"/>
    </i>
    <i r="1">
      <x v="568"/>
    </i>
    <i>
      <x v="31"/>
    </i>
    <i r="1">
      <x v="44"/>
    </i>
    <i r="1">
      <x v="45"/>
    </i>
    <i r="1">
      <x v="58"/>
    </i>
    <i>
      <x v="32"/>
    </i>
    <i r="1">
      <x v="139"/>
    </i>
    <i r="1">
      <x v="165"/>
    </i>
    <i r="1">
      <x v="166"/>
    </i>
    <i r="1">
      <x v="193"/>
    </i>
    <i r="1">
      <x v="256"/>
    </i>
    <i r="1">
      <x v="290"/>
    </i>
    <i>
      <x v="33"/>
    </i>
    <i r="1">
      <x v="181"/>
    </i>
    <i r="1">
      <x v="353"/>
    </i>
    <i r="1">
      <x v="366"/>
    </i>
    <i r="1">
      <x v="367"/>
    </i>
    <i r="1">
      <x v="391"/>
    </i>
    <i r="1">
      <x v="485"/>
    </i>
    <i>
      <x v="34"/>
    </i>
    <i r="1">
      <x v="52"/>
    </i>
    <i r="1">
      <x v="303"/>
    </i>
    <i r="1">
      <x v="335"/>
    </i>
    <i r="1">
      <x v="440"/>
    </i>
    <i>
      <x v="35"/>
    </i>
    <i r="1">
      <x v="209"/>
    </i>
    <i r="1">
      <x v="315"/>
    </i>
    <i r="1">
      <x v="330"/>
    </i>
    <i r="1">
      <x v="349"/>
    </i>
    <i r="1">
      <x v="422"/>
    </i>
    <i>
      <x v="36"/>
    </i>
    <i r="1">
      <x v="17"/>
    </i>
    <i r="1">
      <x v="39"/>
    </i>
    <i r="1">
      <x v="63"/>
    </i>
    <i r="1">
      <x v="73"/>
    </i>
    <i r="1">
      <x v="104"/>
    </i>
    <i r="1">
      <x v="105"/>
    </i>
    <i r="1">
      <x v="106"/>
    </i>
    <i r="1">
      <x v="125"/>
    </i>
    <i r="1">
      <x v="126"/>
    </i>
    <i r="1">
      <x v="127"/>
    </i>
    <i r="1">
      <x v="152"/>
    </i>
    <i r="1">
      <x v="153"/>
    </i>
    <i r="1">
      <x v="154"/>
    </i>
    <i r="1">
      <x v="155"/>
    </i>
    <i r="1">
      <x v="269"/>
    </i>
    <i r="1">
      <x v="345"/>
    </i>
    <i r="1">
      <x v="346"/>
    </i>
    <i r="1">
      <x v="347"/>
    </i>
    <i r="1">
      <x v="434"/>
    </i>
    <i r="1">
      <x v="435"/>
    </i>
    <i r="1">
      <x v="436"/>
    </i>
    <i r="1">
      <x v="510"/>
    </i>
    <i>
      <x v="37"/>
    </i>
    <i r="1">
      <x v="93"/>
    </i>
    <i r="1">
      <x v="190"/>
    </i>
    <i r="1">
      <x v="219"/>
    </i>
    <i r="1">
      <x v="220"/>
    </i>
    <i r="1">
      <x v="398"/>
    </i>
    <i r="1">
      <x v="432"/>
    </i>
    <i r="1">
      <x v="451"/>
    </i>
    <i r="1">
      <x v="477"/>
    </i>
    <i r="1">
      <x v="483"/>
    </i>
    <i r="1">
      <x v="494"/>
    </i>
    <i>
      <x v="38"/>
    </i>
    <i r="1">
      <x v="23"/>
    </i>
    <i r="1">
      <x v="508"/>
    </i>
    <i r="1">
      <x v="509"/>
    </i>
    <i r="1">
      <x v="512"/>
    </i>
    <i r="1">
      <x v="539"/>
    </i>
    <i>
      <x v="39"/>
    </i>
    <i r="1">
      <x v="266"/>
    </i>
    <i r="1">
      <x v="383"/>
    </i>
    <i r="1">
      <x v="563"/>
    </i>
    <i>
      <x v="40"/>
    </i>
    <i r="1">
      <x v="195"/>
    </i>
    <i r="1">
      <x v="196"/>
    </i>
    <i r="1">
      <x v="198"/>
    </i>
    <i r="1">
      <x v="265"/>
    </i>
    <i r="1">
      <x v="325"/>
    </i>
    <i r="1">
      <x v="523"/>
    </i>
    <i r="1">
      <x v="543"/>
    </i>
    <i r="1">
      <x v="578"/>
    </i>
    <i>
      <x v="41"/>
    </i>
    <i r="1">
      <x v="1"/>
    </i>
    <i r="1">
      <x v="124"/>
    </i>
    <i r="1">
      <x v="186"/>
    </i>
    <i r="1">
      <x v="222"/>
    </i>
    <i r="1">
      <x v="284"/>
    </i>
    <i r="1">
      <x v="474"/>
    </i>
    <i r="1">
      <x v="476"/>
    </i>
    <i r="1">
      <x v="481"/>
    </i>
    <i r="1">
      <x v="527"/>
    </i>
    <i r="1">
      <x v="533"/>
    </i>
    <i r="1">
      <x v="537"/>
    </i>
    <i r="1">
      <x v="538"/>
    </i>
    <i r="1">
      <x v="545"/>
    </i>
    <i r="1">
      <x v="546"/>
    </i>
    <i>
      <x v="42"/>
    </i>
    <i r="1">
      <x v="116"/>
    </i>
    <i r="1">
      <x v="288"/>
    </i>
    <i r="1">
      <x v="454"/>
    </i>
    <i r="1">
      <x v="455"/>
    </i>
    <i r="1">
      <x v="456"/>
    </i>
    <i r="1">
      <x v="557"/>
    </i>
    <i>
      <x v="43"/>
    </i>
    <i r="1">
      <x v="77"/>
    </i>
    <i r="1">
      <x v="78"/>
    </i>
    <i r="1">
      <x v="148"/>
    </i>
    <i r="1">
      <x v="466"/>
    </i>
    <i r="1">
      <x v="482"/>
    </i>
    <i r="1">
      <x v="586"/>
    </i>
    <i>
      <x v="44"/>
    </i>
    <i r="1">
      <x v="5"/>
    </i>
    <i r="1">
      <x v="7"/>
    </i>
    <i r="1">
      <x v="99"/>
    </i>
    <i r="1">
      <x v="141"/>
    </i>
    <i r="1">
      <x v="249"/>
    </i>
    <i r="1">
      <x v="276"/>
    </i>
    <i r="1">
      <x v="528"/>
    </i>
    <i r="1">
      <x v="532"/>
    </i>
    <i>
      <x v="45"/>
    </i>
    <i r="1">
      <x/>
    </i>
    <i r="1">
      <x v="2"/>
    </i>
    <i r="1">
      <x v="4"/>
    </i>
    <i r="1">
      <x v="55"/>
    </i>
    <i r="1">
      <x v="69"/>
    </i>
    <i r="1">
      <x v="151"/>
    </i>
    <i r="1">
      <x v="332"/>
    </i>
    <i r="1">
      <x v="548"/>
    </i>
    <i r="1">
      <x v="549"/>
    </i>
    <i>
      <x v="46"/>
    </i>
    <i r="1">
      <x v="97"/>
    </i>
    <i r="1">
      <x v="197"/>
    </i>
    <i r="1">
      <x v="245"/>
    </i>
    <i r="1">
      <x v="250"/>
    </i>
    <i r="1">
      <x v="258"/>
    </i>
    <i r="1">
      <x v="259"/>
    </i>
    <i r="1">
      <x v="261"/>
    </i>
    <i r="1">
      <x v="376"/>
    </i>
    <i r="1">
      <x v="378"/>
    </i>
    <i r="1">
      <x v="412"/>
    </i>
    <i r="1">
      <x v="437"/>
    </i>
    <i r="1">
      <x v="442"/>
    </i>
    <i r="1">
      <x v="484"/>
    </i>
    <i>
      <x v="47"/>
    </i>
    <i r="1">
      <x v="395"/>
    </i>
    <i r="1">
      <x v="427"/>
    </i>
    <i r="1">
      <x v="604"/>
    </i>
    <i>
      <x v="48"/>
    </i>
    <i r="1">
      <x v="98"/>
    </i>
    <i r="1">
      <x v="140"/>
    </i>
    <i r="1">
      <x v="200"/>
    </i>
    <i r="1">
      <x v="271"/>
    </i>
    <i r="1">
      <x v="272"/>
    </i>
    <i r="1">
      <x v="471"/>
    </i>
    <i r="1">
      <x v="518"/>
    </i>
    <i r="1">
      <x v="519"/>
    </i>
    <i r="1">
      <x v="520"/>
    </i>
    <i r="1">
      <x v="581"/>
    </i>
    <i r="1">
      <x v="603"/>
    </i>
    <i r="1">
      <x v="605"/>
    </i>
    <i>
      <x v="49"/>
    </i>
    <i r="1">
      <x v="3"/>
    </i>
    <i r="1">
      <x v="95"/>
    </i>
    <i r="1">
      <x v="147"/>
    </i>
    <i r="1">
      <x v="203"/>
    </i>
    <i r="1">
      <x v="291"/>
    </i>
    <i r="1">
      <x v="295"/>
    </i>
    <i r="1">
      <x v="296"/>
    </i>
    <i r="1">
      <x v="326"/>
    </i>
    <i r="1">
      <x v="373"/>
    </i>
    <i>
      <x v="50"/>
    </i>
    <i r="1">
      <x v="130"/>
    </i>
    <i r="1">
      <x v="460"/>
    </i>
    <i>
      <x v="51"/>
    </i>
    <i r="1">
      <x v="79"/>
    </i>
    <i r="1">
      <x v="207"/>
    </i>
    <i r="1">
      <x v="237"/>
    </i>
    <i r="1">
      <x v="270"/>
    </i>
    <i r="1">
      <x v="311"/>
    </i>
    <i r="1">
      <x v="323"/>
    </i>
    <i r="1">
      <x v="324"/>
    </i>
    <i r="1">
      <x v="413"/>
    </i>
    <i r="1">
      <x v="428"/>
    </i>
    <i r="1">
      <x v="467"/>
    </i>
    <i r="1">
      <x v="491"/>
    </i>
    <i r="1">
      <x v="499"/>
    </i>
    <i r="1">
      <x v="502"/>
    </i>
    <i r="1">
      <x v="524"/>
    </i>
    <i r="1">
      <x v="530"/>
    </i>
    <i r="1">
      <x v="544"/>
    </i>
    <i r="1">
      <x v="595"/>
    </i>
    <i>
      <x v="52"/>
    </i>
    <i r="1">
      <x v="91"/>
    </i>
    <i r="1">
      <x v="161"/>
    </i>
    <i r="1">
      <x v="162"/>
    </i>
    <i r="1">
      <x v="389"/>
    </i>
    <i r="1">
      <x v="399"/>
    </i>
    <i r="1">
      <x v="408"/>
    </i>
    <i r="1">
      <x v="416"/>
    </i>
    <i r="1">
      <x v="419"/>
    </i>
    <i r="1">
      <x v="570"/>
    </i>
    <i r="1">
      <x v="592"/>
    </i>
    <i>
      <x v="53"/>
    </i>
    <i r="1">
      <x v="100"/>
    </i>
    <i r="1">
      <x v="319"/>
    </i>
    <i r="1">
      <x v="336"/>
    </i>
    <i>
      <x v="54"/>
    </i>
    <i r="1">
      <x v="64"/>
    </i>
    <i r="1">
      <x v="70"/>
    </i>
    <i r="1">
      <x v="215"/>
    </i>
    <i r="1">
      <x v="280"/>
    </i>
    <i r="1">
      <x v="390"/>
    </i>
    <i r="1">
      <x v="400"/>
    </i>
    <i r="1">
      <x v="411"/>
    </i>
    <i r="1">
      <x v="493"/>
    </i>
    <i r="1">
      <x v="497"/>
    </i>
    <i r="1">
      <x v="547"/>
    </i>
    <i r="1">
      <x v="551"/>
    </i>
    <i r="1">
      <x v="564"/>
    </i>
    <i r="1">
      <x v="594"/>
    </i>
    <i>
      <x v="55"/>
    </i>
    <i r="1">
      <x v="50"/>
    </i>
    <i r="1">
      <x v="201"/>
    </i>
    <i r="1">
      <x v="240"/>
    </i>
    <i r="1">
      <x v="492"/>
    </i>
    <i r="1">
      <x v="525"/>
    </i>
    <i>
      <x v="56"/>
    </i>
    <i r="1">
      <x v="6"/>
    </i>
    <i r="1">
      <x v="9"/>
    </i>
    <i r="1">
      <x v="10"/>
    </i>
    <i r="1">
      <x v="13"/>
    </i>
    <i>
      <x v="57"/>
    </i>
    <i r="1">
      <x v="56"/>
    </i>
    <i r="1">
      <x v="62"/>
    </i>
    <i r="1">
      <x v="150"/>
    </i>
    <i r="1">
      <x v="226"/>
    </i>
    <i r="1">
      <x v="246"/>
    </i>
    <i r="1">
      <x v="337"/>
    </i>
    <i r="1">
      <x v="462"/>
    </i>
    <i r="1">
      <x v="550"/>
    </i>
    <i r="1">
      <x v="552"/>
    </i>
    <i>
      <x v="58"/>
    </i>
    <i r="1">
      <x v="22"/>
    </i>
    <i r="1">
      <x v="68"/>
    </i>
    <i r="1">
      <x v="206"/>
    </i>
    <i r="1">
      <x v="277"/>
    </i>
    <i r="1">
      <x v="327"/>
    </i>
    <i r="1">
      <x v="387"/>
    </i>
    <i>
      <x v="59"/>
    </i>
    <i r="1">
      <x v="71"/>
    </i>
    <i r="1">
      <x v="108"/>
    </i>
    <i r="1">
      <x v="212"/>
    </i>
    <i r="1">
      <x v="318"/>
    </i>
    <i r="1">
      <x v="322"/>
    </i>
    <i r="1">
      <x v="333"/>
    </i>
    <i r="1">
      <x v="381"/>
    </i>
    <i r="1">
      <x v="404"/>
    </i>
    <i r="1">
      <x v="429"/>
    </i>
    <i r="1">
      <x v="438"/>
    </i>
    <i r="1">
      <x v="566"/>
    </i>
    <i>
      <x v="60"/>
    </i>
    <i r="1">
      <x v="228"/>
    </i>
    <i r="1">
      <x v="331"/>
    </i>
    <i r="1">
      <x v="402"/>
    </i>
    <i r="1">
      <x v="403"/>
    </i>
    <i r="1">
      <x v="430"/>
    </i>
    <i r="1">
      <x v="431"/>
    </i>
    <i r="1">
      <x v="457"/>
    </i>
    <i r="1">
      <x v="461"/>
    </i>
    <i t="grand">
      <x/>
    </i>
  </rowItems>
  <colItems count="1">
    <i/>
  </colItems>
  <pageFields count="3">
    <pageField fld="5" hier="-1"/>
    <pageField fld="18" hier="-1"/>
    <pageField fld="9" hier="-1"/>
  </pageFields>
  <dataFields count="1">
    <dataField name="Suma de Avance por peso" fld="28" baseField="0" baseItem="0" numFmtId="1"/>
  </dataFields>
  <formats count="3">
    <format dxfId="12">
      <pivotArea collapsedLevelsAreSubtotals="1" fieldPosition="0">
        <references count="1">
          <reference field="2" count="1">
            <x v="54"/>
          </reference>
        </references>
      </pivotArea>
    </format>
    <format dxfId="11">
      <pivotArea collapsedLevelsAreSubtotals="1" fieldPosition="0">
        <references count="1">
          <reference field="2" count="1">
            <x v="53"/>
          </reference>
        </references>
      </pivotArea>
    </format>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23"/>
  <sheetViews>
    <sheetView showGridLines="0" topLeftCell="M1" zoomScale="55" zoomScaleNormal="55" zoomScaleSheetLayoutView="82" workbookViewId="0">
      <selection activeCell="AB1" sqref="AB1"/>
    </sheetView>
  </sheetViews>
  <sheetFormatPr baseColWidth="10" defaultColWidth="11.5546875" defaultRowHeight="14.4"/>
  <cols>
    <col min="1" max="1" width="13.33203125" style="42" customWidth="1"/>
    <col min="2" max="2" width="15.6640625" style="42" customWidth="1"/>
    <col min="3" max="3" width="18.33203125" style="42" customWidth="1"/>
    <col min="4" max="4" width="39.33203125" style="42" customWidth="1"/>
    <col min="5" max="5" width="18" style="121" customWidth="1"/>
    <col min="6" max="6" width="31.6640625" style="183" customWidth="1"/>
    <col min="7" max="7" width="17.44140625" style="42" customWidth="1"/>
    <col min="8" max="8" width="20.33203125" style="42" customWidth="1"/>
    <col min="9" max="9" width="17.33203125" style="121" customWidth="1"/>
    <col min="10" max="10" width="25.33203125" style="116" customWidth="1"/>
    <col min="11" max="11" width="43" style="42" customWidth="1"/>
    <col min="12" max="12" width="43.6640625" style="116" customWidth="1"/>
    <col min="13" max="13" width="35.6640625" style="42" customWidth="1"/>
    <col min="14" max="14" width="11.6640625" style="42" customWidth="1"/>
    <col min="15" max="15" width="12.44140625" style="42" customWidth="1"/>
    <col min="16" max="16" width="13.6640625" style="121" customWidth="1"/>
    <col min="17" max="17" width="15.6640625" style="42" customWidth="1"/>
    <col min="18" max="18" width="13.6640625" style="121" bestFit="1" customWidth="1"/>
    <col min="19" max="19" width="29.33203125" style="121" customWidth="1"/>
    <col min="20" max="20" width="8.6640625" style="42" hidden="1" customWidth="1"/>
    <col min="21" max="21" width="19.6640625" style="42" hidden="1" customWidth="1"/>
    <col min="22" max="22" width="25.33203125" style="42" hidden="1" customWidth="1"/>
    <col min="23" max="23" width="10.44140625" style="42" hidden="1" customWidth="1"/>
    <col min="24" max="24" width="14.44140625" style="42" hidden="1" customWidth="1"/>
    <col min="25" max="25" width="61.44140625" style="42" customWidth="1"/>
    <col min="26" max="26" width="13.6640625" style="42" customWidth="1"/>
    <col min="27" max="27" width="19.44140625" style="42" customWidth="1"/>
    <col min="28" max="28" width="13.6640625" style="42" bestFit="1" customWidth="1"/>
    <col min="29" max="29" width="11.5546875" style="42"/>
    <col min="30" max="31" width="41.6640625" style="116" customWidth="1"/>
    <col min="32" max="16384" width="11.5546875" style="42"/>
  </cols>
  <sheetData>
    <row r="1" spans="1:31" ht="28.8">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130" t="s">
        <v>16</v>
      </c>
      <c r="R1" s="2" t="s">
        <v>17</v>
      </c>
      <c r="S1" s="2" t="s">
        <v>18</v>
      </c>
      <c r="T1" s="2" t="s">
        <v>19</v>
      </c>
      <c r="U1" s="2" t="s">
        <v>20</v>
      </c>
      <c r="V1" s="2" t="s">
        <v>21</v>
      </c>
      <c r="W1" s="2" t="s">
        <v>15</v>
      </c>
      <c r="X1" s="2" t="s">
        <v>16</v>
      </c>
      <c r="Y1" s="2" t="s">
        <v>22</v>
      </c>
      <c r="Z1" s="2" t="s">
        <v>23</v>
      </c>
      <c r="AA1" s="3" t="s">
        <v>24</v>
      </c>
      <c r="AB1" s="129" t="s">
        <v>1686</v>
      </c>
      <c r="AC1" s="128" t="s">
        <v>1687</v>
      </c>
      <c r="AD1" s="4"/>
      <c r="AE1" s="182"/>
    </row>
    <row r="2" spans="1:31" ht="172.8">
      <c r="A2" s="38">
        <v>1</v>
      </c>
      <c r="B2" s="5" t="s">
        <v>25</v>
      </c>
      <c r="C2" s="5" t="s">
        <v>26</v>
      </c>
      <c r="D2" s="5" t="s">
        <v>27</v>
      </c>
      <c r="E2" s="39">
        <v>43571</v>
      </c>
      <c r="F2" s="5" t="s">
        <v>28</v>
      </c>
      <c r="G2" s="5" t="s">
        <v>29</v>
      </c>
      <c r="H2" s="5" t="s">
        <v>30</v>
      </c>
      <c r="I2" s="5" t="s">
        <v>31</v>
      </c>
      <c r="J2" s="5" t="s">
        <v>32</v>
      </c>
      <c r="K2" s="5" t="s">
        <v>33</v>
      </c>
      <c r="L2" s="5" t="s">
        <v>34</v>
      </c>
      <c r="M2" s="5" t="s">
        <v>35</v>
      </c>
      <c r="N2" s="5">
        <v>4</v>
      </c>
      <c r="O2" s="5">
        <v>9</v>
      </c>
      <c r="P2" s="40">
        <v>43571</v>
      </c>
      <c r="Q2" s="40">
        <v>44196</v>
      </c>
      <c r="R2" s="5">
        <v>89</v>
      </c>
      <c r="S2" s="5" t="s">
        <v>36</v>
      </c>
      <c r="T2" s="5" t="s">
        <v>37</v>
      </c>
      <c r="U2" s="5"/>
      <c r="V2" s="5"/>
      <c r="W2" s="5"/>
      <c r="X2" s="5"/>
      <c r="Y2" s="5" t="s">
        <v>38</v>
      </c>
      <c r="Z2" s="5">
        <v>4</v>
      </c>
      <c r="AA2" s="211">
        <v>44196.047222222223</v>
      </c>
      <c r="AB2" s="212">
        <f>Z2/N2</f>
        <v>1</v>
      </c>
      <c r="AC2" s="41">
        <f>AB2*O2</f>
        <v>9</v>
      </c>
      <c r="AD2" s="41"/>
      <c r="AE2" s="175"/>
    </row>
    <row r="3" spans="1:31" ht="138.75" customHeight="1">
      <c r="A3" s="38">
        <v>1</v>
      </c>
      <c r="B3" s="5" t="s">
        <v>25</v>
      </c>
      <c r="C3" s="5" t="s">
        <v>26</v>
      </c>
      <c r="D3" s="5" t="s">
        <v>27</v>
      </c>
      <c r="E3" s="39">
        <v>43571</v>
      </c>
      <c r="F3" s="213" t="s">
        <v>28</v>
      </c>
      <c r="G3" s="5" t="s">
        <v>29</v>
      </c>
      <c r="H3" s="5" t="s">
        <v>30</v>
      </c>
      <c r="I3" s="5" t="s">
        <v>31</v>
      </c>
      <c r="J3" s="5" t="s">
        <v>32</v>
      </c>
      <c r="K3" s="5" t="s">
        <v>33</v>
      </c>
      <c r="L3" s="5" t="s">
        <v>39</v>
      </c>
      <c r="M3" s="5" t="s">
        <v>40</v>
      </c>
      <c r="N3" s="5">
        <v>4</v>
      </c>
      <c r="O3" s="5">
        <v>9</v>
      </c>
      <c r="P3" s="40">
        <v>43571</v>
      </c>
      <c r="Q3" s="40">
        <v>44196</v>
      </c>
      <c r="R3" s="5">
        <v>89</v>
      </c>
      <c r="S3" s="5" t="s">
        <v>36</v>
      </c>
      <c r="T3" s="5" t="s">
        <v>37</v>
      </c>
      <c r="U3" s="5"/>
      <c r="V3" s="5"/>
      <c r="W3" s="5"/>
      <c r="X3" s="5"/>
      <c r="Y3" s="5" t="s">
        <v>41</v>
      </c>
      <c r="Z3" s="5">
        <v>4</v>
      </c>
      <c r="AA3" s="211">
        <v>44195.80972222222</v>
      </c>
      <c r="AB3" s="212">
        <f t="shared" ref="AB3:AB66" si="0">Z3/N3</f>
        <v>1</v>
      </c>
      <c r="AC3" s="41">
        <f t="shared" ref="AC3:AC66" si="1">AB3*O3</f>
        <v>9</v>
      </c>
      <c r="AD3" s="41"/>
      <c r="AE3" s="175"/>
    </row>
    <row r="4" spans="1:31" ht="100.8">
      <c r="A4" s="38">
        <v>2</v>
      </c>
      <c r="B4" s="5" t="s">
        <v>25</v>
      </c>
      <c r="C4" s="5" t="s">
        <v>26</v>
      </c>
      <c r="D4" s="5" t="s">
        <v>42</v>
      </c>
      <c r="E4" s="39">
        <v>43571</v>
      </c>
      <c r="F4" s="5" t="s">
        <v>28</v>
      </c>
      <c r="G4" s="5" t="s">
        <v>29</v>
      </c>
      <c r="H4" s="5" t="s">
        <v>30</v>
      </c>
      <c r="I4" s="5" t="s">
        <v>31</v>
      </c>
      <c r="J4" s="5" t="s">
        <v>32</v>
      </c>
      <c r="K4" s="5" t="s">
        <v>43</v>
      </c>
      <c r="L4" s="5" t="s">
        <v>44</v>
      </c>
      <c r="M4" s="5" t="s">
        <v>45</v>
      </c>
      <c r="N4" s="5">
        <v>4</v>
      </c>
      <c r="O4" s="5">
        <v>9</v>
      </c>
      <c r="P4" s="40">
        <v>43571</v>
      </c>
      <c r="Q4" s="40">
        <v>44196</v>
      </c>
      <c r="R4" s="5">
        <v>89</v>
      </c>
      <c r="S4" s="5" t="s">
        <v>36</v>
      </c>
      <c r="T4" s="5" t="s">
        <v>37</v>
      </c>
      <c r="U4" s="5"/>
      <c r="V4" s="5"/>
      <c r="W4" s="5"/>
      <c r="X4" s="5"/>
      <c r="Y4" s="5" t="s">
        <v>1752</v>
      </c>
      <c r="Z4" s="5">
        <v>4</v>
      </c>
      <c r="AA4" s="211">
        <v>44195.925000000003</v>
      </c>
      <c r="AB4" s="212">
        <f t="shared" si="0"/>
        <v>1</v>
      </c>
      <c r="AC4" s="41">
        <f t="shared" si="1"/>
        <v>9</v>
      </c>
      <c r="AD4" s="41" t="s">
        <v>1750</v>
      </c>
      <c r="AE4" s="175"/>
    </row>
    <row r="5" spans="1:31" ht="115.2">
      <c r="A5" s="38">
        <v>3</v>
      </c>
      <c r="B5" s="5" t="s">
        <v>25</v>
      </c>
      <c r="C5" s="5" t="s">
        <v>26</v>
      </c>
      <c r="D5" s="5" t="s">
        <v>42</v>
      </c>
      <c r="E5" s="39">
        <v>43571</v>
      </c>
      <c r="F5" s="5" t="s">
        <v>28</v>
      </c>
      <c r="G5" s="5" t="s">
        <v>29</v>
      </c>
      <c r="H5" s="5" t="s">
        <v>46</v>
      </c>
      <c r="I5" s="5" t="s">
        <v>31</v>
      </c>
      <c r="J5" s="5" t="s">
        <v>32</v>
      </c>
      <c r="K5" s="5" t="s">
        <v>43</v>
      </c>
      <c r="L5" s="5" t="s">
        <v>47</v>
      </c>
      <c r="M5" s="5" t="s">
        <v>48</v>
      </c>
      <c r="N5" s="5">
        <v>2</v>
      </c>
      <c r="O5" s="5">
        <v>9</v>
      </c>
      <c r="P5" s="40">
        <v>43571</v>
      </c>
      <c r="Q5" s="40">
        <v>43830</v>
      </c>
      <c r="R5" s="5">
        <v>37</v>
      </c>
      <c r="S5" s="5" t="s">
        <v>36</v>
      </c>
      <c r="T5" s="5" t="s">
        <v>37</v>
      </c>
      <c r="U5" s="5"/>
      <c r="V5" s="5"/>
      <c r="W5" s="5"/>
      <c r="X5" s="5"/>
      <c r="Y5" s="5" t="s">
        <v>49</v>
      </c>
      <c r="Z5" s="5">
        <v>2</v>
      </c>
      <c r="AA5" s="211">
        <v>44012</v>
      </c>
      <c r="AB5" s="212">
        <f t="shared" si="0"/>
        <v>1</v>
      </c>
      <c r="AC5" s="41">
        <f t="shared" si="1"/>
        <v>9</v>
      </c>
      <c r="AD5" s="41"/>
      <c r="AE5" s="175"/>
    </row>
    <row r="6" spans="1:31" ht="244.8">
      <c r="A6" s="38">
        <v>4</v>
      </c>
      <c r="B6" s="5" t="s">
        <v>25</v>
      </c>
      <c r="C6" s="5" t="s">
        <v>26</v>
      </c>
      <c r="D6" s="5" t="s">
        <v>50</v>
      </c>
      <c r="E6" s="39">
        <v>43571</v>
      </c>
      <c r="F6" s="5" t="s">
        <v>28</v>
      </c>
      <c r="G6" s="5" t="s">
        <v>29</v>
      </c>
      <c r="H6" s="5" t="s">
        <v>30</v>
      </c>
      <c r="I6" s="5" t="s">
        <v>31</v>
      </c>
      <c r="J6" s="5" t="s">
        <v>32</v>
      </c>
      <c r="K6" s="5" t="s">
        <v>51</v>
      </c>
      <c r="L6" s="5" t="s">
        <v>52</v>
      </c>
      <c r="M6" s="5" t="s">
        <v>53</v>
      </c>
      <c r="N6" s="5">
        <v>1</v>
      </c>
      <c r="O6" s="5">
        <v>9</v>
      </c>
      <c r="P6" s="40">
        <v>43571</v>
      </c>
      <c r="Q6" s="40">
        <v>43830</v>
      </c>
      <c r="R6" s="5">
        <v>37</v>
      </c>
      <c r="S6" s="5" t="s">
        <v>36</v>
      </c>
      <c r="T6" s="5" t="s">
        <v>37</v>
      </c>
      <c r="U6" s="5"/>
      <c r="V6" s="5"/>
      <c r="W6" s="5"/>
      <c r="X6" s="5"/>
      <c r="Y6" s="5" t="s">
        <v>54</v>
      </c>
      <c r="Z6" s="5">
        <v>1</v>
      </c>
      <c r="AA6" s="211">
        <v>44012</v>
      </c>
      <c r="AB6" s="212">
        <f t="shared" si="0"/>
        <v>1</v>
      </c>
      <c r="AC6" s="41">
        <f t="shared" si="1"/>
        <v>9</v>
      </c>
      <c r="AD6" s="41"/>
      <c r="AE6" s="175"/>
    </row>
    <row r="7" spans="1:31" ht="201.6">
      <c r="A7" s="38">
        <v>5</v>
      </c>
      <c r="B7" s="5" t="s">
        <v>25</v>
      </c>
      <c r="C7" s="5" t="s">
        <v>26</v>
      </c>
      <c r="D7" s="5" t="s">
        <v>55</v>
      </c>
      <c r="E7" s="39">
        <v>43571</v>
      </c>
      <c r="F7" s="5" t="s">
        <v>28</v>
      </c>
      <c r="G7" s="5" t="s">
        <v>29</v>
      </c>
      <c r="H7" s="5" t="s">
        <v>30</v>
      </c>
      <c r="I7" s="5" t="s">
        <v>31</v>
      </c>
      <c r="J7" s="5" t="s">
        <v>32</v>
      </c>
      <c r="K7" s="5" t="s">
        <v>56</v>
      </c>
      <c r="L7" s="5" t="s">
        <v>57</v>
      </c>
      <c r="M7" s="5" t="s">
        <v>58</v>
      </c>
      <c r="N7" s="5">
        <v>15</v>
      </c>
      <c r="O7" s="5">
        <v>10</v>
      </c>
      <c r="P7" s="40">
        <v>43571</v>
      </c>
      <c r="Q7" s="40">
        <v>43830</v>
      </c>
      <c r="R7" s="5">
        <v>37</v>
      </c>
      <c r="S7" s="5" t="s">
        <v>36</v>
      </c>
      <c r="T7" s="5" t="s">
        <v>37</v>
      </c>
      <c r="U7" s="5"/>
      <c r="V7" s="5"/>
      <c r="W7" s="5"/>
      <c r="X7" s="5"/>
      <c r="Y7" s="5" t="s">
        <v>59</v>
      </c>
      <c r="Z7" s="5">
        <v>15</v>
      </c>
      <c r="AA7" s="211">
        <v>44012</v>
      </c>
      <c r="AB7" s="212">
        <f t="shared" si="0"/>
        <v>1</v>
      </c>
      <c r="AC7" s="41">
        <f t="shared" si="1"/>
        <v>10</v>
      </c>
      <c r="AD7" s="41"/>
      <c r="AE7" s="175"/>
    </row>
    <row r="8" spans="1:31" ht="201.6">
      <c r="A8" s="38">
        <v>5</v>
      </c>
      <c r="B8" s="5" t="s">
        <v>25</v>
      </c>
      <c r="C8" s="5" t="s">
        <v>26</v>
      </c>
      <c r="D8" s="5" t="s">
        <v>55</v>
      </c>
      <c r="E8" s="39">
        <v>43571</v>
      </c>
      <c r="F8" s="5" t="s">
        <v>28</v>
      </c>
      <c r="G8" s="5" t="s">
        <v>29</v>
      </c>
      <c r="H8" s="5" t="s">
        <v>30</v>
      </c>
      <c r="I8" s="5" t="s">
        <v>31</v>
      </c>
      <c r="J8" s="5" t="s">
        <v>32</v>
      </c>
      <c r="K8" s="5" t="s">
        <v>60</v>
      </c>
      <c r="L8" s="5" t="s">
        <v>61</v>
      </c>
      <c r="M8" s="5" t="s">
        <v>62</v>
      </c>
      <c r="N8" s="5">
        <v>2</v>
      </c>
      <c r="O8" s="5">
        <v>9</v>
      </c>
      <c r="P8" s="40">
        <v>43571</v>
      </c>
      <c r="Q8" s="40">
        <v>43830</v>
      </c>
      <c r="R8" s="5">
        <v>37</v>
      </c>
      <c r="S8" s="5" t="s">
        <v>36</v>
      </c>
      <c r="T8" s="5" t="s">
        <v>37</v>
      </c>
      <c r="U8" s="5"/>
      <c r="V8" s="5"/>
      <c r="W8" s="5"/>
      <c r="X8" s="5"/>
      <c r="Y8" s="5" t="s">
        <v>63</v>
      </c>
      <c r="Z8" s="5">
        <v>2</v>
      </c>
      <c r="AA8" s="211">
        <v>44012</v>
      </c>
      <c r="AB8" s="212">
        <f t="shared" si="0"/>
        <v>1</v>
      </c>
      <c r="AC8" s="41">
        <f t="shared" si="1"/>
        <v>9</v>
      </c>
      <c r="AD8" s="41"/>
      <c r="AE8" s="175"/>
    </row>
    <row r="9" spans="1:31" ht="158.4">
      <c r="A9" s="38">
        <v>6</v>
      </c>
      <c r="B9" s="5" t="s">
        <v>25</v>
      </c>
      <c r="C9" s="5" t="s">
        <v>26</v>
      </c>
      <c r="D9" s="5" t="s">
        <v>64</v>
      </c>
      <c r="E9" s="39">
        <v>43571</v>
      </c>
      <c r="F9" s="5" t="s">
        <v>28</v>
      </c>
      <c r="G9" s="5" t="s">
        <v>29</v>
      </c>
      <c r="H9" s="5" t="s">
        <v>30</v>
      </c>
      <c r="I9" s="5" t="s">
        <v>31</v>
      </c>
      <c r="J9" s="5" t="s">
        <v>32</v>
      </c>
      <c r="K9" s="5" t="s">
        <v>65</v>
      </c>
      <c r="L9" s="5" t="s">
        <v>66</v>
      </c>
      <c r="M9" s="5" t="s">
        <v>67</v>
      </c>
      <c r="N9" s="5">
        <v>4</v>
      </c>
      <c r="O9" s="5">
        <v>9</v>
      </c>
      <c r="P9" s="40">
        <v>43571</v>
      </c>
      <c r="Q9" s="40">
        <v>44196</v>
      </c>
      <c r="R9" s="5">
        <v>89</v>
      </c>
      <c r="S9" s="5" t="s">
        <v>36</v>
      </c>
      <c r="T9" s="5" t="s">
        <v>37</v>
      </c>
      <c r="U9" s="5"/>
      <c r="V9" s="5"/>
      <c r="W9" s="5"/>
      <c r="X9" s="5"/>
      <c r="Y9" s="5" t="s">
        <v>68</v>
      </c>
      <c r="Z9" s="5">
        <v>4</v>
      </c>
      <c r="AA9" s="211">
        <v>44195.980555555558</v>
      </c>
      <c r="AB9" s="212">
        <f t="shared" si="0"/>
        <v>1</v>
      </c>
      <c r="AC9" s="41">
        <f t="shared" si="1"/>
        <v>9</v>
      </c>
      <c r="AD9" s="41"/>
      <c r="AE9" s="175"/>
    </row>
    <row r="10" spans="1:31" ht="158.4">
      <c r="A10" s="38">
        <v>6</v>
      </c>
      <c r="B10" s="5" t="s">
        <v>25</v>
      </c>
      <c r="C10" s="5" t="s">
        <v>26</v>
      </c>
      <c r="D10" s="5" t="s">
        <v>64</v>
      </c>
      <c r="E10" s="39">
        <v>43571</v>
      </c>
      <c r="F10" s="5" t="s">
        <v>28</v>
      </c>
      <c r="G10" s="5" t="s">
        <v>29</v>
      </c>
      <c r="H10" s="5" t="s">
        <v>30</v>
      </c>
      <c r="I10" s="5" t="s">
        <v>31</v>
      </c>
      <c r="J10" s="5" t="s">
        <v>32</v>
      </c>
      <c r="K10" s="5" t="s">
        <v>69</v>
      </c>
      <c r="L10" s="5" t="s">
        <v>70</v>
      </c>
      <c r="M10" s="5" t="s">
        <v>58</v>
      </c>
      <c r="N10" s="5">
        <v>15</v>
      </c>
      <c r="O10" s="5">
        <v>9</v>
      </c>
      <c r="P10" s="40">
        <v>43571</v>
      </c>
      <c r="Q10" s="40">
        <v>43830</v>
      </c>
      <c r="R10" s="5">
        <v>37</v>
      </c>
      <c r="S10" s="5" t="s">
        <v>36</v>
      </c>
      <c r="T10" s="5" t="s">
        <v>37</v>
      </c>
      <c r="U10" s="5"/>
      <c r="V10" s="5"/>
      <c r="W10" s="5"/>
      <c r="X10" s="5"/>
      <c r="Y10" s="5" t="s">
        <v>59</v>
      </c>
      <c r="Z10" s="5">
        <v>15</v>
      </c>
      <c r="AA10" s="211">
        <v>44012</v>
      </c>
      <c r="AB10" s="212">
        <f t="shared" si="0"/>
        <v>1</v>
      </c>
      <c r="AC10" s="41">
        <f t="shared" si="1"/>
        <v>9</v>
      </c>
      <c r="AD10" s="41"/>
      <c r="AE10" s="175"/>
    </row>
    <row r="11" spans="1:31" ht="158.4">
      <c r="A11" s="38">
        <v>6</v>
      </c>
      <c r="B11" s="5" t="s">
        <v>25</v>
      </c>
      <c r="C11" s="5" t="s">
        <v>26</v>
      </c>
      <c r="D11" s="5" t="s">
        <v>64</v>
      </c>
      <c r="E11" s="39">
        <v>43571</v>
      </c>
      <c r="F11" s="5" t="s">
        <v>28</v>
      </c>
      <c r="G11" s="5" t="s">
        <v>29</v>
      </c>
      <c r="H11" s="5" t="s">
        <v>30</v>
      </c>
      <c r="I11" s="5" t="s">
        <v>31</v>
      </c>
      <c r="J11" s="5" t="s">
        <v>32</v>
      </c>
      <c r="K11" s="5" t="s">
        <v>69</v>
      </c>
      <c r="L11" s="5" t="s">
        <v>71</v>
      </c>
      <c r="M11" s="5" t="s">
        <v>72</v>
      </c>
      <c r="N11" s="5">
        <v>4</v>
      </c>
      <c r="O11" s="5">
        <v>9</v>
      </c>
      <c r="P11" s="40">
        <v>43571</v>
      </c>
      <c r="Q11" s="40">
        <v>44196</v>
      </c>
      <c r="R11" s="5">
        <v>89</v>
      </c>
      <c r="S11" s="5" t="s">
        <v>36</v>
      </c>
      <c r="T11" s="5" t="s">
        <v>37</v>
      </c>
      <c r="U11" s="5"/>
      <c r="V11" s="5"/>
      <c r="W11" s="5"/>
      <c r="X11" s="5"/>
      <c r="Y11" s="5" t="s">
        <v>73</v>
      </c>
      <c r="Z11" s="5">
        <v>4</v>
      </c>
      <c r="AA11" s="211">
        <v>44196</v>
      </c>
      <c r="AB11" s="212">
        <f t="shared" si="0"/>
        <v>1</v>
      </c>
      <c r="AC11" s="41">
        <f t="shared" si="1"/>
        <v>9</v>
      </c>
      <c r="AD11" s="41"/>
      <c r="AE11" s="175"/>
    </row>
    <row r="12" spans="1:31" ht="144">
      <c r="A12" s="38">
        <v>7</v>
      </c>
      <c r="B12" s="5" t="s">
        <v>25</v>
      </c>
      <c r="C12" s="5" t="s">
        <v>26</v>
      </c>
      <c r="D12" s="5" t="s">
        <v>74</v>
      </c>
      <c r="E12" s="39">
        <v>43571</v>
      </c>
      <c r="F12" s="5" t="s">
        <v>75</v>
      </c>
      <c r="G12" s="5" t="s">
        <v>29</v>
      </c>
      <c r="H12" s="5" t="s">
        <v>30</v>
      </c>
      <c r="I12" s="5" t="s">
        <v>31</v>
      </c>
      <c r="J12" s="5" t="s">
        <v>32</v>
      </c>
      <c r="K12" s="5" t="s">
        <v>76</v>
      </c>
      <c r="L12" s="5" t="s">
        <v>77</v>
      </c>
      <c r="M12" s="5" t="s">
        <v>78</v>
      </c>
      <c r="N12" s="5">
        <v>1</v>
      </c>
      <c r="O12" s="5">
        <v>9</v>
      </c>
      <c r="P12" s="40">
        <v>43571</v>
      </c>
      <c r="Q12" s="40">
        <v>43830</v>
      </c>
      <c r="R12" s="5">
        <v>37</v>
      </c>
      <c r="S12" s="5" t="s">
        <v>36</v>
      </c>
      <c r="T12" s="5" t="s">
        <v>37</v>
      </c>
      <c r="U12" s="5"/>
      <c r="V12" s="5"/>
      <c r="W12" s="5"/>
      <c r="X12" s="5"/>
      <c r="Y12" s="5" t="s">
        <v>79</v>
      </c>
      <c r="Z12" s="5">
        <v>1</v>
      </c>
      <c r="AA12" s="211">
        <v>44012</v>
      </c>
      <c r="AB12" s="212">
        <f t="shared" si="0"/>
        <v>1</v>
      </c>
      <c r="AC12" s="41">
        <f t="shared" si="1"/>
        <v>9</v>
      </c>
      <c r="AD12" s="41"/>
      <c r="AE12" s="175"/>
    </row>
    <row r="13" spans="1:31" ht="115.2">
      <c r="A13" s="38">
        <v>8</v>
      </c>
      <c r="B13" s="5" t="s">
        <v>25</v>
      </c>
      <c r="C13" s="5" t="s">
        <v>80</v>
      </c>
      <c r="D13" s="5" t="s">
        <v>81</v>
      </c>
      <c r="E13" s="39">
        <v>43627</v>
      </c>
      <c r="F13" s="5" t="s">
        <v>75</v>
      </c>
      <c r="G13" s="5" t="s">
        <v>29</v>
      </c>
      <c r="H13" s="5" t="s">
        <v>46</v>
      </c>
      <c r="I13" s="5" t="s">
        <v>82</v>
      </c>
      <c r="J13" s="5" t="s">
        <v>83</v>
      </c>
      <c r="K13" s="5" t="s">
        <v>84</v>
      </c>
      <c r="L13" s="5" t="s">
        <v>85</v>
      </c>
      <c r="M13" s="5" t="s">
        <v>86</v>
      </c>
      <c r="N13" s="5">
        <v>1</v>
      </c>
      <c r="O13" s="5">
        <v>4</v>
      </c>
      <c r="P13" s="40">
        <v>43627</v>
      </c>
      <c r="Q13" s="40">
        <v>43830</v>
      </c>
      <c r="R13" s="5">
        <v>29</v>
      </c>
      <c r="S13" s="5" t="s">
        <v>83</v>
      </c>
      <c r="T13" s="5" t="s">
        <v>37</v>
      </c>
      <c r="U13" s="5"/>
      <c r="V13" s="5"/>
      <c r="W13" s="5"/>
      <c r="X13" s="5"/>
      <c r="Y13" s="5" t="s">
        <v>87</v>
      </c>
      <c r="Z13" s="5">
        <v>1</v>
      </c>
      <c r="AA13" s="211">
        <v>43920</v>
      </c>
      <c r="AB13" s="212">
        <f t="shared" si="0"/>
        <v>1</v>
      </c>
      <c r="AC13" s="41">
        <f t="shared" si="1"/>
        <v>4</v>
      </c>
      <c r="AD13" s="41"/>
      <c r="AE13" s="175"/>
    </row>
    <row r="14" spans="1:31" ht="115.2">
      <c r="A14" s="38">
        <v>8</v>
      </c>
      <c r="B14" s="5" t="s">
        <v>25</v>
      </c>
      <c r="C14" s="5" t="s">
        <v>80</v>
      </c>
      <c r="D14" s="5" t="s">
        <v>81</v>
      </c>
      <c r="E14" s="39">
        <v>43627</v>
      </c>
      <c r="F14" s="5" t="s">
        <v>75</v>
      </c>
      <c r="G14" s="5" t="s">
        <v>29</v>
      </c>
      <c r="H14" s="5" t="s">
        <v>46</v>
      </c>
      <c r="I14" s="5" t="s">
        <v>82</v>
      </c>
      <c r="J14" s="5" t="s">
        <v>83</v>
      </c>
      <c r="K14" s="5" t="s">
        <v>84</v>
      </c>
      <c r="L14" s="5" t="s">
        <v>88</v>
      </c>
      <c r="M14" s="5" t="s">
        <v>89</v>
      </c>
      <c r="N14" s="5">
        <v>9</v>
      </c>
      <c r="O14" s="5">
        <v>4</v>
      </c>
      <c r="P14" s="40">
        <v>43627</v>
      </c>
      <c r="Q14" s="40">
        <v>43814</v>
      </c>
      <c r="R14" s="5">
        <v>26</v>
      </c>
      <c r="S14" s="5" t="s">
        <v>83</v>
      </c>
      <c r="T14" s="5" t="s">
        <v>37</v>
      </c>
      <c r="U14" s="5"/>
      <c r="V14" s="5"/>
      <c r="W14" s="5"/>
      <c r="X14" s="5"/>
      <c r="Y14" s="5" t="s">
        <v>90</v>
      </c>
      <c r="Z14" s="5">
        <v>9</v>
      </c>
      <c r="AA14" s="211">
        <v>43920</v>
      </c>
      <c r="AB14" s="212">
        <f t="shared" si="0"/>
        <v>1</v>
      </c>
      <c r="AC14" s="41">
        <f t="shared" si="1"/>
        <v>4</v>
      </c>
      <c r="AD14" s="41"/>
      <c r="AE14" s="175"/>
    </row>
    <row r="15" spans="1:31" ht="129.6">
      <c r="A15" s="38">
        <v>9</v>
      </c>
      <c r="B15" s="5" t="s">
        <v>25</v>
      </c>
      <c r="C15" s="5" t="s">
        <v>91</v>
      </c>
      <c r="D15" s="5" t="s">
        <v>92</v>
      </c>
      <c r="E15" s="39">
        <v>43399</v>
      </c>
      <c r="F15" s="5" t="s">
        <v>75</v>
      </c>
      <c r="G15" s="5" t="s">
        <v>29</v>
      </c>
      <c r="H15" s="5" t="s">
        <v>30</v>
      </c>
      <c r="I15" s="5" t="s">
        <v>82</v>
      </c>
      <c r="J15" s="5" t="s">
        <v>83</v>
      </c>
      <c r="K15" s="5" t="s">
        <v>93</v>
      </c>
      <c r="L15" s="5" t="s">
        <v>94</v>
      </c>
      <c r="M15" s="5" t="s">
        <v>95</v>
      </c>
      <c r="N15" s="5">
        <v>1</v>
      </c>
      <c r="O15" s="5">
        <v>3</v>
      </c>
      <c r="P15" s="40">
        <v>43399</v>
      </c>
      <c r="Q15" s="40">
        <v>43465</v>
      </c>
      <c r="R15" s="5">
        <v>9</v>
      </c>
      <c r="S15" s="5" t="s">
        <v>83</v>
      </c>
      <c r="T15" s="5" t="s">
        <v>37</v>
      </c>
      <c r="U15" s="5"/>
      <c r="V15" s="5"/>
      <c r="W15" s="5"/>
      <c r="X15" s="5"/>
      <c r="Y15" s="5" t="s">
        <v>96</v>
      </c>
      <c r="Z15" s="5">
        <v>1</v>
      </c>
      <c r="AA15" s="211">
        <v>43920</v>
      </c>
      <c r="AB15" s="212">
        <f t="shared" si="0"/>
        <v>1</v>
      </c>
      <c r="AC15" s="41">
        <f t="shared" si="1"/>
        <v>3</v>
      </c>
      <c r="AD15" s="41"/>
      <c r="AE15" s="175"/>
    </row>
    <row r="16" spans="1:31" ht="316.8">
      <c r="A16" s="38">
        <v>10</v>
      </c>
      <c r="B16" s="5" t="s">
        <v>25</v>
      </c>
      <c r="C16" s="5" t="s">
        <v>97</v>
      </c>
      <c r="D16" s="5" t="s">
        <v>98</v>
      </c>
      <c r="E16" s="39">
        <v>43437</v>
      </c>
      <c r="F16" s="5" t="s">
        <v>99</v>
      </c>
      <c r="G16" s="5" t="s">
        <v>29</v>
      </c>
      <c r="H16" s="5" t="s">
        <v>46</v>
      </c>
      <c r="I16" s="5" t="s">
        <v>100</v>
      </c>
      <c r="J16" s="5" t="s">
        <v>101</v>
      </c>
      <c r="K16" s="5" t="s">
        <v>102</v>
      </c>
      <c r="L16" s="5" t="s">
        <v>103</v>
      </c>
      <c r="M16" s="5" t="s">
        <v>104</v>
      </c>
      <c r="N16" s="5">
        <v>1</v>
      </c>
      <c r="O16" s="5">
        <v>10</v>
      </c>
      <c r="P16" s="40">
        <v>43437</v>
      </c>
      <c r="Q16" s="40">
        <v>43460</v>
      </c>
      <c r="R16" s="5">
        <v>3</v>
      </c>
      <c r="S16" s="5" t="s">
        <v>101</v>
      </c>
      <c r="T16" s="5" t="s">
        <v>37</v>
      </c>
      <c r="U16" s="5"/>
      <c r="V16" s="5"/>
      <c r="W16" s="5"/>
      <c r="X16" s="5"/>
      <c r="Y16" s="5" t="s">
        <v>105</v>
      </c>
      <c r="Z16" s="5">
        <v>1</v>
      </c>
      <c r="AA16" s="211">
        <v>43920</v>
      </c>
      <c r="AB16" s="212">
        <f t="shared" si="0"/>
        <v>1</v>
      </c>
      <c r="AC16" s="41">
        <f t="shared" si="1"/>
        <v>10</v>
      </c>
      <c r="AD16" s="41"/>
      <c r="AE16" s="175"/>
    </row>
    <row r="17" spans="1:31" ht="244.8">
      <c r="A17" s="38">
        <v>11</v>
      </c>
      <c r="B17" s="5" t="s">
        <v>25</v>
      </c>
      <c r="C17" s="5" t="s">
        <v>91</v>
      </c>
      <c r="D17" s="5" t="s">
        <v>107</v>
      </c>
      <c r="E17" s="39">
        <v>43399</v>
      </c>
      <c r="F17" s="5" t="s">
        <v>28</v>
      </c>
      <c r="G17" s="5" t="s">
        <v>29</v>
      </c>
      <c r="H17" s="5" t="s">
        <v>46</v>
      </c>
      <c r="I17" s="5" t="s">
        <v>108</v>
      </c>
      <c r="J17" s="5" t="s">
        <v>109</v>
      </c>
      <c r="K17" s="5" t="s">
        <v>110</v>
      </c>
      <c r="L17" s="5" t="s">
        <v>111</v>
      </c>
      <c r="M17" s="5" t="s">
        <v>112</v>
      </c>
      <c r="N17" s="5">
        <v>1</v>
      </c>
      <c r="O17" s="5">
        <v>4</v>
      </c>
      <c r="P17" s="40">
        <v>43399</v>
      </c>
      <c r="Q17" s="40">
        <v>43448</v>
      </c>
      <c r="R17" s="5">
        <v>7</v>
      </c>
      <c r="S17" s="5" t="s">
        <v>109</v>
      </c>
      <c r="T17" s="5" t="s">
        <v>37</v>
      </c>
      <c r="U17" s="5"/>
      <c r="V17" s="5"/>
      <c r="W17" s="5"/>
      <c r="X17" s="5"/>
      <c r="Y17" s="5" t="s">
        <v>113</v>
      </c>
      <c r="Z17" s="5">
        <v>1</v>
      </c>
      <c r="AA17" s="211">
        <v>43920</v>
      </c>
      <c r="AB17" s="212">
        <f t="shared" si="0"/>
        <v>1</v>
      </c>
      <c r="AC17" s="41">
        <f t="shared" si="1"/>
        <v>4</v>
      </c>
      <c r="AD17" s="41"/>
      <c r="AE17" s="175"/>
    </row>
    <row r="18" spans="1:31" ht="230.4">
      <c r="A18" s="38">
        <v>12</v>
      </c>
      <c r="B18" s="5" t="s">
        <v>25</v>
      </c>
      <c r="C18" s="5" t="s">
        <v>91</v>
      </c>
      <c r="D18" s="5" t="s">
        <v>115</v>
      </c>
      <c r="E18" s="39">
        <v>43399</v>
      </c>
      <c r="F18" s="5" t="s">
        <v>28</v>
      </c>
      <c r="G18" s="5" t="s">
        <v>29</v>
      </c>
      <c r="H18" s="5" t="s">
        <v>46</v>
      </c>
      <c r="I18" s="5" t="s">
        <v>108</v>
      </c>
      <c r="J18" s="5" t="s">
        <v>109</v>
      </c>
      <c r="K18" s="5" t="s">
        <v>116</v>
      </c>
      <c r="L18" s="5" t="s">
        <v>117</v>
      </c>
      <c r="M18" s="5" t="s">
        <v>112</v>
      </c>
      <c r="N18" s="5">
        <v>1</v>
      </c>
      <c r="O18" s="5">
        <v>4</v>
      </c>
      <c r="P18" s="40">
        <v>43399</v>
      </c>
      <c r="Q18" s="40">
        <v>43448</v>
      </c>
      <c r="R18" s="5">
        <v>7</v>
      </c>
      <c r="S18" s="5" t="s">
        <v>109</v>
      </c>
      <c r="T18" s="5" t="s">
        <v>37</v>
      </c>
      <c r="U18" s="5"/>
      <c r="V18" s="5"/>
      <c r="W18" s="5"/>
      <c r="X18" s="5"/>
      <c r="Y18" s="5" t="s">
        <v>118</v>
      </c>
      <c r="Z18" s="5">
        <v>1</v>
      </c>
      <c r="AA18" s="211">
        <v>43920</v>
      </c>
      <c r="AB18" s="212">
        <f t="shared" si="0"/>
        <v>1</v>
      </c>
      <c r="AC18" s="41">
        <f t="shared" si="1"/>
        <v>4</v>
      </c>
      <c r="AD18" s="41"/>
      <c r="AE18" s="175"/>
    </row>
    <row r="19" spans="1:31" ht="216">
      <c r="A19" s="38">
        <v>13</v>
      </c>
      <c r="B19" s="5" t="s">
        <v>25</v>
      </c>
      <c r="C19" s="5" t="s">
        <v>91</v>
      </c>
      <c r="D19" s="5" t="s">
        <v>119</v>
      </c>
      <c r="E19" s="39">
        <v>43399</v>
      </c>
      <c r="F19" s="5" t="s">
        <v>28</v>
      </c>
      <c r="G19" s="5" t="s">
        <v>29</v>
      </c>
      <c r="H19" s="5" t="s">
        <v>46</v>
      </c>
      <c r="I19" s="5" t="s">
        <v>108</v>
      </c>
      <c r="J19" s="5" t="s">
        <v>109</v>
      </c>
      <c r="K19" s="5" t="s">
        <v>120</v>
      </c>
      <c r="L19" s="5" t="s">
        <v>121</v>
      </c>
      <c r="M19" s="5" t="s">
        <v>122</v>
      </c>
      <c r="N19" s="5">
        <v>1</v>
      </c>
      <c r="O19" s="5">
        <v>4</v>
      </c>
      <c r="P19" s="40">
        <v>43399</v>
      </c>
      <c r="Q19" s="40">
        <v>43465</v>
      </c>
      <c r="R19" s="5">
        <v>9</v>
      </c>
      <c r="S19" s="5" t="s">
        <v>109</v>
      </c>
      <c r="T19" s="5" t="s">
        <v>37</v>
      </c>
      <c r="U19" s="5"/>
      <c r="V19" s="5"/>
      <c r="W19" s="5"/>
      <c r="X19" s="5"/>
      <c r="Y19" s="5" t="s">
        <v>123</v>
      </c>
      <c r="Z19" s="5">
        <v>1</v>
      </c>
      <c r="AA19" s="211">
        <v>43920</v>
      </c>
      <c r="AB19" s="212">
        <f t="shared" si="0"/>
        <v>1</v>
      </c>
      <c r="AC19" s="41">
        <f t="shared" si="1"/>
        <v>4</v>
      </c>
      <c r="AD19" s="41"/>
      <c r="AE19" s="175"/>
    </row>
    <row r="20" spans="1:31" ht="216">
      <c r="A20" s="38">
        <v>14</v>
      </c>
      <c r="B20" s="5" t="s">
        <v>25</v>
      </c>
      <c r="C20" s="5" t="s">
        <v>91</v>
      </c>
      <c r="D20" s="5" t="s">
        <v>124</v>
      </c>
      <c r="E20" s="39">
        <v>43399</v>
      </c>
      <c r="F20" s="5" t="s">
        <v>28</v>
      </c>
      <c r="G20" s="5" t="s">
        <v>29</v>
      </c>
      <c r="H20" s="5" t="s">
        <v>46</v>
      </c>
      <c r="I20" s="5" t="s">
        <v>82</v>
      </c>
      <c r="J20" s="5" t="s">
        <v>125</v>
      </c>
      <c r="K20" s="5" t="s">
        <v>126</v>
      </c>
      <c r="L20" s="5" t="s">
        <v>127</v>
      </c>
      <c r="M20" s="5" t="s">
        <v>128</v>
      </c>
      <c r="N20" s="5">
        <v>1</v>
      </c>
      <c r="O20" s="5">
        <v>4</v>
      </c>
      <c r="P20" s="40">
        <v>43399</v>
      </c>
      <c r="Q20" s="214">
        <v>45230</v>
      </c>
      <c r="R20" s="5">
        <v>166</v>
      </c>
      <c r="S20" s="5" t="s">
        <v>125</v>
      </c>
      <c r="T20" s="5" t="s">
        <v>37</v>
      </c>
      <c r="U20" s="5"/>
      <c r="V20" s="5"/>
      <c r="W20" s="5"/>
      <c r="X20" s="5"/>
      <c r="Y20" s="210" t="s">
        <v>2768</v>
      </c>
      <c r="Z20" s="215">
        <v>0</v>
      </c>
      <c r="AA20" s="45">
        <v>45107</v>
      </c>
      <c r="AB20" s="212">
        <f t="shared" si="0"/>
        <v>0</v>
      </c>
      <c r="AC20" s="41">
        <f t="shared" si="1"/>
        <v>0</v>
      </c>
      <c r="AD20" s="41"/>
      <c r="AE20" s="175"/>
    </row>
    <row r="21" spans="1:31" ht="216">
      <c r="A21" s="38">
        <v>15</v>
      </c>
      <c r="B21" s="5" t="s">
        <v>25</v>
      </c>
      <c r="C21" s="5" t="s">
        <v>91</v>
      </c>
      <c r="D21" s="5" t="s">
        <v>124</v>
      </c>
      <c r="E21" s="39">
        <v>43399</v>
      </c>
      <c r="F21" s="5" t="s">
        <v>28</v>
      </c>
      <c r="G21" s="5" t="s">
        <v>29</v>
      </c>
      <c r="H21" s="5" t="s">
        <v>46</v>
      </c>
      <c r="I21" s="5" t="s">
        <v>82</v>
      </c>
      <c r="J21" s="5" t="s">
        <v>109</v>
      </c>
      <c r="K21" s="5" t="s">
        <v>126</v>
      </c>
      <c r="L21" s="5" t="s">
        <v>130</v>
      </c>
      <c r="M21" s="5" t="s">
        <v>131</v>
      </c>
      <c r="N21" s="5">
        <v>1</v>
      </c>
      <c r="O21" s="5">
        <v>4</v>
      </c>
      <c r="P21" s="40">
        <v>43399</v>
      </c>
      <c r="Q21" s="40">
        <v>44286</v>
      </c>
      <c r="R21" s="5">
        <v>126</v>
      </c>
      <c r="S21" s="5" t="s">
        <v>109</v>
      </c>
      <c r="T21" s="5" t="s">
        <v>37</v>
      </c>
      <c r="U21" s="5"/>
      <c r="V21" s="5"/>
      <c r="W21" s="5"/>
      <c r="X21" s="5"/>
      <c r="Y21" s="5" t="s">
        <v>132</v>
      </c>
      <c r="Z21" s="5">
        <v>1</v>
      </c>
      <c r="AA21" s="211">
        <v>44286.626388888886</v>
      </c>
      <c r="AB21" s="212">
        <f t="shared" si="0"/>
        <v>1</v>
      </c>
      <c r="AC21" s="41">
        <f t="shared" si="1"/>
        <v>4</v>
      </c>
      <c r="AD21" s="41"/>
      <c r="AE21" s="175"/>
    </row>
    <row r="22" spans="1:31" ht="345.6">
      <c r="A22" s="38">
        <v>16</v>
      </c>
      <c r="B22" s="5" t="s">
        <v>25</v>
      </c>
      <c r="C22" s="5" t="s">
        <v>91</v>
      </c>
      <c r="D22" s="5" t="s">
        <v>133</v>
      </c>
      <c r="E22" s="39">
        <v>43399</v>
      </c>
      <c r="F22" s="5" t="s">
        <v>28</v>
      </c>
      <c r="G22" s="5" t="s">
        <v>29</v>
      </c>
      <c r="H22" s="5" t="s">
        <v>46</v>
      </c>
      <c r="I22" s="5" t="s">
        <v>82</v>
      </c>
      <c r="J22" s="5" t="s">
        <v>109</v>
      </c>
      <c r="K22" s="5" t="s">
        <v>134</v>
      </c>
      <c r="L22" s="5" t="s">
        <v>135</v>
      </c>
      <c r="M22" s="5" t="s">
        <v>136</v>
      </c>
      <c r="N22" s="5">
        <v>10</v>
      </c>
      <c r="O22" s="5">
        <v>4</v>
      </c>
      <c r="P22" s="40">
        <v>43399</v>
      </c>
      <c r="Q22" s="40">
        <v>43738</v>
      </c>
      <c r="R22" s="5">
        <v>48</v>
      </c>
      <c r="S22" s="5" t="s">
        <v>109</v>
      </c>
      <c r="T22" s="5" t="s">
        <v>37</v>
      </c>
      <c r="U22" s="5"/>
      <c r="V22" s="5"/>
      <c r="W22" s="5"/>
      <c r="X22" s="5"/>
      <c r="Y22" s="5" t="s">
        <v>137</v>
      </c>
      <c r="Z22" s="5">
        <v>10</v>
      </c>
      <c r="AA22" s="211">
        <v>43920</v>
      </c>
      <c r="AB22" s="212">
        <f t="shared" si="0"/>
        <v>1</v>
      </c>
      <c r="AC22" s="41">
        <f t="shared" si="1"/>
        <v>4</v>
      </c>
      <c r="AD22" s="41"/>
      <c r="AE22" s="175"/>
    </row>
    <row r="23" spans="1:31" ht="345.6">
      <c r="A23" s="38">
        <v>17</v>
      </c>
      <c r="B23" s="5" t="s">
        <v>25</v>
      </c>
      <c r="C23" s="5" t="s">
        <v>91</v>
      </c>
      <c r="D23" s="5" t="s">
        <v>139</v>
      </c>
      <c r="E23" s="39">
        <v>43399</v>
      </c>
      <c r="F23" s="5" t="s">
        <v>28</v>
      </c>
      <c r="G23" s="5" t="s">
        <v>29</v>
      </c>
      <c r="H23" s="5" t="s">
        <v>46</v>
      </c>
      <c r="I23" s="5" t="s">
        <v>82</v>
      </c>
      <c r="J23" s="5" t="s">
        <v>140</v>
      </c>
      <c r="K23" s="5" t="s">
        <v>134</v>
      </c>
      <c r="L23" s="5" t="s">
        <v>141</v>
      </c>
      <c r="M23" s="5" t="s">
        <v>142</v>
      </c>
      <c r="N23" s="5">
        <v>1</v>
      </c>
      <c r="O23" s="5">
        <v>4</v>
      </c>
      <c r="P23" s="40">
        <v>43399</v>
      </c>
      <c r="Q23" s="40">
        <v>43448</v>
      </c>
      <c r="R23" s="5">
        <v>7</v>
      </c>
      <c r="S23" s="5" t="s">
        <v>143</v>
      </c>
      <c r="T23" s="5" t="s">
        <v>37</v>
      </c>
      <c r="U23" s="5"/>
      <c r="V23" s="5"/>
      <c r="W23" s="5"/>
      <c r="X23" s="5"/>
      <c r="Y23" s="5" t="s">
        <v>144</v>
      </c>
      <c r="Z23" s="5">
        <v>1</v>
      </c>
      <c r="AA23" s="211">
        <v>43920</v>
      </c>
      <c r="AB23" s="212">
        <f t="shared" si="0"/>
        <v>1</v>
      </c>
      <c r="AC23" s="41">
        <f t="shared" si="1"/>
        <v>4</v>
      </c>
      <c r="AD23" s="41"/>
      <c r="AE23" s="175"/>
    </row>
    <row r="24" spans="1:31" ht="345.6">
      <c r="A24" s="38">
        <v>18</v>
      </c>
      <c r="B24" s="5" t="s">
        <v>25</v>
      </c>
      <c r="C24" s="5" t="s">
        <v>91</v>
      </c>
      <c r="D24" s="5" t="s">
        <v>139</v>
      </c>
      <c r="E24" s="39">
        <v>43399</v>
      </c>
      <c r="F24" s="5" t="s">
        <v>28</v>
      </c>
      <c r="G24" s="5" t="s">
        <v>29</v>
      </c>
      <c r="H24" s="5" t="s">
        <v>46</v>
      </c>
      <c r="I24" s="5" t="s">
        <v>82</v>
      </c>
      <c r="J24" s="5" t="s">
        <v>145</v>
      </c>
      <c r="K24" s="5" t="s">
        <v>134</v>
      </c>
      <c r="L24" s="5" t="s">
        <v>146</v>
      </c>
      <c r="M24" s="5" t="s">
        <v>147</v>
      </c>
      <c r="N24" s="5">
        <v>1</v>
      </c>
      <c r="O24" s="5">
        <v>4</v>
      </c>
      <c r="P24" s="40">
        <v>43399</v>
      </c>
      <c r="Q24" s="40">
        <v>43738</v>
      </c>
      <c r="R24" s="5">
        <v>48</v>
      </c>
      <c r="S24" s="5" t="s">
        <v>148</v>
      </c>
      <c r="T24" s="5" t="s">
        <v>37</v>
      </c>
      <c r="U24" s="5"/>
      <c r="V24" s="5"/>
      <c r="W24" s="5"/>
      <c r="X24" s="5"/>
      <c r="Y24" s="5" t="s">
        <v>149</v>
      </c>
      <c r="Z24" s="5">
        <v>1</v>
      </c>
      <c r="AA24" s="211">
        <v>43920</v>
      </c>
      <c r="AB24" s="212">
        <f t="shared" si="0"/>
        <v>1</v>
      </c>
      <c r="AC24" s="41">
        <f t="shared" si="1"/>
        <v>4</v>
      </c>
      <c r="AD24" s="41"/>
      <c r="AE24" s="175"/>
    </row>
    <row r="25" spans="1:31" ht="144">
      <c r="A25" s="38">
        <v>19</v>
      </c>
      <c r="B25" s="5" t="s">
        <v>25</v>
      </c>
      <c r="C25" s="5" t="s">
        <v>91</v>
      </c>
      <c r="D25" s="5" t="s">
        <v>150</v>
      </c>
      <c r="E25" s="39">
        <v>43399</v>
      </c>
      <c r="F25" s="5" t="s">
        <v>28</v>
      </c>
      <c r="G25" s="5" t="s">
        <v>29</v>
      </c>
      <c r="H25" s="5" t="s">
        <v>46</v>
      </c>
      <c r="I25" s="5" t="s">
        <v>31</v>
      </c>
      <c r="J25" s="5" t="s">
        <v>151</v>
      </c>
      <c r="K25" s="5" t="s">
        <v>152</v>
      </c>
      <c r="L25" s="5" t="s">
        <v>153</v>
      </c>
      <c r="M25" s="5" t="s">
        <v>154</v>
      </c>
      <c r="N25" s="5">
        <v>1</v>
      </c>
      <c r="O25" s="5">
        <v>4</v>
      </c>
      <c r="P25" s="40">
        <v>43399</v>
      </c>
      <c r="Q25" s="40">
        <v>43465</v>
      </c>
      <c r="R25" s="5">
        <v>9</v>
      </c>
      <c r="S25" s="5" t="s">
        <v>109</v>
      </c>
      <c r="T25" s="5" t="s">
        <v>37</v>
      </c>
      <c r="U25" s="5"/>
      <c r="V25" s="5"/>
      <c r="W25" s="5"/>
      <c r="X25" s="5"/>
      <c r="Y25" s="5" t="s">
        <v>155</v>
      </c>
      <c r="Z25" s="5">
        <v>1</v>
      </c>
      <c r="AA25" s="211">
        <v>43920</v>
      </c>
      <c r="AB25" s="212">
        <f t="shared" si="0"/>
        <v>1</v>
      </c>
      <c r="AC25" s="41">
        <f t="shared" si="1"/>
        <v>4</v>
      </c>
      <c r="AD25" s="41"/>
      <c r="AE25" s="175"/>
    </row>
    <row r="26" spans="1:31" ht="144">
      <c r="A26" s="38">
        <v>19</v>
      </c>
      <c r="B26" s="5" t="s">
        <v>25</v>
      </c>
      <c r="C26" s="5" t="s">
        <v>91</v>
      </c>
      <c r="D26" s="5" t="s">
        <v>150</v>
      </c>
      <c r="E26" s="39">
        <v>43399</v>
      </c>
      <c r="F26" s="5" t="s">
        <v>28</v>
      </c>
      <c r="G26" s="5" t="s">
        <v>29</v>
      </c>
      <c r="H26" s="5" t="s">
        <v>46</v>
      </c>
      <c r="I26" s="5" t="s">
        <v>31</v>
      </c>
      <c r="J26" s="5" t="s">
        <v>151</v>
      </c>
      <c r="K26" s="5" t="s">
        <v>156</v>
      </c>
      <c r="L26" s="5" t="s">
        <v>157</v>
      </c>
      <c r="M26" s="5" t="s">
        <v>158</v>
      </c>
      <c r="N26" s="5">
        <v>1</v>
      </c>
      <c r="O26" s="5">
        <v>4</v>
      </c>
      <c r="P26" s="40">
        <v>43399</v>
      </c>
      <c r="Q26" s="40">
        <v>43433</v>
      </c>
      <c r="R26" s="5">
        <v>4</v>
      </c>
      <c r="S26" s="5" t="s">
        <v>109</v>
      </c>
      <c r="T26" s="5" t="s">
        <v>37</v>
      </c>
      <c r="U26" s="5"/>
      <c r="V26" s="5"/>
      <c r="W26" s="5"/>
      <c r="X26" s="5"/>
      <c r="Y26" s="5" t="s">
        <v>159</v>
      </c>
      <c r="Z26" s="5">
        <v>1</v>
      </c>
      <c r="AA26" s="211">
        <v>43920</v>
      </c>
      <c r="AB26" s="212">
        <f t="shared" si="0"/>
        <v>1</v>
      </c>
      <c r="AC26" s="41">
        <f t="shared" si="1"/>
        <v>4</v>
      </c>
      <c r="AD26" s="41"/>
      <c r="AE26" s="175"/>
    </row>
    <row r="27" spans="1:31" ht="57.6">
      <c r="A27" s="38">
        <v>20</v>
      </c>
      <c r="B27" s="5" t="s">
        <v>25</v>
      </c>
      <c r="C27" s="5" t="s">
        <v>91</v>
      </c>
      <c r="D27" s="5" t="s">
        <v>160</v>
      </c>
      <c r="E27" s="39">
        <v>43399</v>
      </c>
      <c r="F27" s="5" t="s">
        <v>28</v>
      </c>
      <c r="G27" s="5" t="s">
        <v>29</v>
      </c>
      <c r="H27" s="5" t="s">
        <v>46</v>
      </c>
      <c r="I27" s="5" t="s">
        <v>31</v>
      </c>
      <c r="J27" s="5" t="s">
        <v>151</v>
      </c>
      <c r="K27" s="5" t="s">
        <v>161</v>
      </c>
      <c r="L27" s="5" t="s">
        <v>162</v>
      </c>
      <c r="M27" s="5" t="s">
        <v>163</v>
      </c>
      <c r="N27" s="5">
        <v>1</v>
      </c>
      <c r="O27" s="5">
        <v>4</v>
      </c>
      <c r="P27" s="40">
        <v>43399</v>
      </c>
      <c r="Q27" s="40">
        <v>43419</v>
      </c>
      <c r="R27" s="5">
        <v>2</v>
      </c>
      <c r="S27" s="5" t="s">
        <v>109</v>
      </c>
      <c r="T27" s="5" t="s">
        <v>37</v>
      </c>
      <c r="U27" s="5"/>
      <c r="V27" s="5"/>
      <c r="W27" s="5"/>
      <c r="X27" s="5"/>
      <c r="Y27" s="5" t="s">
        <v>164</v>
      </c>
      <c r="Z27" s="5">
        <v>1</v>
      </c>
      <c r="AA27" s="211">
        <v>43920</v>
      </c>
      <c r="AB27" s="212">
        <f t="shared" si="0"/>
        <v>1</v>
      </c>
      <c r="AC27" s="41">
        <f t="shared" si="1"/>
        <v>4</v>
      </c>
      <c r="AD27" s="41"/>
      <c r="AE27" s="175"/>
    </row>
    <row r="28" spans="1:31" ht="158.4">
      <c r="A28" s="38">
        <v>21</v>
      </c>
      <c r="B28" s="5" t="s">
        <v>25</v>
      </c>
      <c r="C28" s="5" t="s">
        <v>91</v>
      </c>
      <c r="D28" s="5" t="s">
        <v>165</v>
      </c>
      <c r="E28" s="39">
        <v>43399</v>
      </c>
      <c r="F28" s="5" t="s">
        <v>166</v>
      </c>
      <c r="G28" s="5" t="s">
        <v>29</v>
      </c>
      <c r="H28" s="5" t="s">
        <v>46</v>
      </c>
      <c r="I28" s="5" t="s">
        <v>31</v>
      </c>
      <c r="J28" s="5" t="s">
        <v>151</v>
      </c>
      <c r="K28" s="5" t="s">
        <v>167</v>
      </c>
      <c r="L28" s="5" t="s">
        <v>168</v>
      </c>
      <c r="M28" s="5" t="s">
        <v>169</v>
      </c>
      <c r="N28" s="5">
        <v>1</v>
      </c>
      <c r="O28" s="5">
        <v>3</v>
      </c>
      <c r="P28" s="40">
        <v>43399</v>
      </c>
      <c r="Q28" s="40">
        <v>43418</v>
      </c>
      <c r="R28" s="5">
        <v>2</v>
      </c>
      <c r="S28" s="5" t="s">
        <v>109</v>
      </c>
      <c r="T28" s="5" t="s">
        <v>37</v>
      </c>
      <c r="U28" s="5"/>
      <c r="V28" s="5"/>
      <c r="W28" s="5"/>
      <c r="X28" s="5"/>
      <c r="Y28" s="5" t="s">
        <v>170</v>
      </c>
      <c r="Z28" s="5">
        <v>1</v>
      </c>
      <c r="AA28" s="211">
        <v>43920</v>
      </c>
      <c r="AB28" s="212">
        <f t="shared" si="0"/>
        <v>1</v>
      </c>
      <c r="AC28" s="41">
        <f t="shared" si="1"/>
        <v>3</v>
      </c>
      <c r="AD28" s="41"/>
      <c r="AE28" s="175"/>
    </row>
    <row r="29" spans="1:31" ht="100.8">
      <c r="A29" s="38">
        <v>22</v>
      </c>
      <c r="B29" s="5" t="s">
        <v>25</v>
      </c>
      <c r="C29" s="5" t="s">
        <v>91</v>
      </c>
      <c r="D29" s="5" t="s">
        <v>171</v>
      </c>
      <c r="E29" s="39">
        <v>43399</v>
      </c>
      <c r="F29" s="5" t="s">
        <v>28</v>
      </c>
      <c r="G29" s="5" t="s">
        <v>29</v>
      </c>
      <c r="H29" s="5" t="s">
        <v>46</v>
      </c>
      <c r="I29" s="5" t="s">
        <v>31</v>
      </c>
      <c r="J29" s="5" t="s">
        <v>151</v>
      </c>
      <c r="K29" s="5" t="s">
        <v>172</v>
      </c>
      <c r="L29" s="5" t="s">
        <v>173</v>
      </c>
      <c r="M29" s="5" t="s">
        <v>174</v>
      </c>
      <c r="N29" s="5">
        <v>1</v>
      </c>
      <c r="O29" s="5">
        <v>3</v>
      </c>
      <c r="P29" s="40">
        <v>43399</v>
      </c>
      <c r="Q29" s="40">
        <v>43555</v>
      </c>
      <c r="R29" s="5">
        <v>22</v>
      </c>
      <c r="S29" s="5" t="s">
        <v>109</v>
      </c>
      <c r="T29" s="5" t="s">
        <v>37</v>
      </c>
      <c r="U29" s="5"/>
      <c r="V29" s="5"/>
      <c r="W29" s="5"/>
      <c r="X29" s="5"/>
      <c r="Y29" s="5" t="s">
        <v>175</v>
      </c>
      <c r="Z29" s="5">
        <v>1</v>
      </c>
      <c r="AA29" s="211">
        <v>43920</v>
      </c>
      <c r="AB29" s="212">
        <f t="shared" si="0"/>
        <v>1</v>
      </c>
      <c r="AC29" s="41">
        <f t="shared" si="1"/>
        <v>3</v>
      </c>
      <c r="AD29" s="41"/>
      <c r="AE29" s="175"/>
    </row>
    <row r="30" spans="1:31" ht="259.2">
      <c r="A30" s="38">
        <v>23</v>
      </c>
      <c r="B30" s="5" t="s">
        <v>25</v>
      </c>
      <c r="C30" s="5" t="s">
        <v>91</v>
      </c>
      <c r="D30" s="5" t="s">
        <v>176</v>
      </c>
      <c r="E30" s="39">
        <v>43399</v>
      </c>
      <c r="F30" s="5" t="s">
        <v>166</v>
      </c>
      <c r="G30" s="5" t="s">
        <v>29</v>
      </c>
      <c r="H30" s="5" t="s">
        <v>46</v>
      </c>
      <c r="I30" s="5" t="s">
        <v>31</v>
      </c>
      <c r="J30" s="5" t="s">
        <v>151</v>
      </c>
      <c r="K30" s="5" t="s">
        <v>177</v>
      </c>
      <c r="L30" s="216" t="s">
        <v>178</v>
      </c>
      <c r="M30" s="5" t="s">
        <v>179</v>
      </c>
      <c r="N30" s="5">
        <v>9</v>
      </c>
      <c r="O30" s="5">
        <v>3</v>
      </c>
      <c r="P30" s="40">
        <v>43399</v>
      </c>
      <c r="Q30" s="40">
        <v>43555</v>
      </c>
      <c r="R30" s="5">
        <v>22</v>
      </c>
      <c r="S30" s="5" t="s">
        <v>109</v>
      </c>
      <c r="T30" s="5" t="s">
        <v>37</v>
      </c>
      <c r="U30" s="5"/>
      <c r="V30" s="5"/>
      <c r="W30" s="5"/>
      <c r="X30" s="5"/>
      <c r="Y30" s="5" t="s">
        <v>138</v>
      </c>
      <c r="Z30" s="5">
        <v>9</v>
      </c>
      <c r="AA30" s="211">
        <v>43920</v>
      </c>
      <c r="AB30" s="212">
        <f t="shared" si="0"/>
        <v>1</v>
      </c>
      <c r="AC30" s="41">
        <f t="shared" si="1"/>
        <v>3</v>
      </c>
      <c r="AD30" s="41"/>
      <c r="AE30" s="175"/>
    </row>
    <row r="31" spans="1:31" ht="129.6">
      <c r="A31" s="38">
        <v>25</v>
      </c>
      <c r="B31" s="5" t="s">
        <v>25</v>
      </c>
      <c r="C31" s="5" t="s">
        <v>91</v>
      </c>
      <c r="D31" s="5" t="s">
        <v>181</v>
      </c>
      <c r="E31" s="39">
        <v>43399</v>
      </c>
      <c r="F31" s="5" t="s">
        <v>28</v>
      </c>
      <c r="G31" s="5" t="s">
        <v>29</v>
      </c>
      <c r="H31" s="5" t="s">
        <v>46</v>
      </c>
      <c r="I31" s="5" t="s">
        <v>31</v>
      </c>
      <c r="J31" s="5" t="s">
        <v>151</v>
      </c>
      <c r="K31" s="5" t="s">
        <v>180</v>
      </c>
      <c r="L31" s="5" t="s">
        <v>182</v>
      </c>
      <c r="M31" s="5" t="s">
        <v>183</v>
      </c>
      <c r="N31" s="5">
        <v>1</v>
      </c>
      <c r="O31" s="5">
        <v>4</v>
      </c>
      <c r="P31" s="40">
        <v>43399</v>
      </c>
      <c r="Q31" s="40">
        <v>43465</v>
      </c>
      <c r="R31" s="5">
        <v>9</v>
      </c>
      <c r="S31" s="5" t="s">
        <v>109</v>
      </c>
      <c r="T31" s="5" t="s">
        <v>37</v>
      </c>
      <c r="U31" s="5"/>
      <c r="V31" s="5"/>
      <c r="W31" s="5"/>
      <c r="X31" s="5"/>
      <c r="Y31" s="5" t="s">
        <v>184</v>
      </c>
      <c r="Z31" s="5">
        <v>1</v>
      </c>
      <c r="AA31" s="211">
        <v>43920</v>
      </c>
      <c r="AB31" s="212">
        <f t="shared" si="0"/>
        <v>1</v>
      </c>
      <c r="AC31" s="41">
        <f t="shared" si="1"/>
        <v>4</v>
      </c>
      <c r="AD31" s="41"/>
      <c r="AE31" s="175"/>
    </row>
    <row r="32" spans="1:31" ht="331.2">
      <c r="A32" s="38">
        <v>26</v>
      </c>
      <c r="B32" s="5" t="s">
        <v>25</v>
      </c>
      <c r="C32" s="5" t="s">
        <v>91</v>
      </c>
      <c r="D32" s="5" t="s">
        <v>185</v>
      </c>
      <c r="E32" s="39">
        <v>43399</v>
      </c>
      <c r="F32" s="5" t="s">
        <v>28</v>
      </c>
      <c r="G32" s="5" t="s">
        <v>29</v>
      </c>
      <c r="H32" s="5" t="s">
        <v>46</v>
      </c>
      <c r="I32" s="5" t="s">
        <v>31</v>
      </c>
      <c r="J32" s="5" t="s">
        <v>140</v>
      </c>
      <c r="K32" s="5" t="s">
        <v>110</v>
      </c>
      <c r="L32" s="5" t="s">
        <v>186</v>
      </c>
      <c r="M32" s="5" t="s">
        <v>187</v>
      </c>
      <c r="N32" s="5">
        <v>1</v>
      </c>
      <c r="O32" s="5">
        <v>4</v>
      </c>
      <c r="P32" s="40">
        <v>43399</v>
      </c>
      <c r="Q32" s="40">
        <v>43404</v>
      </c>
      <c r="R32" s="5">
        <v>0</v>
      </c>
      <c r="S32" s="5" t="s">
        <v>143</v>
      </c>
      <c r="T32" s="5" t="s">
        <v>37</v>
      </c>
      <c r="U32" s="5"/>
      <c r="V32" s="5"/>
      <c r="W32" s="5"/>
      <c r="X32" s="5"/>
      <c r="Y32" s="5" t="s">
        <v>188</v>
      </c>
      <c r="Z32" s="5">
        <v>1</v>
      </c>
      <c r="AA32" s="211">
        <v>43920</v>
      </c>
      <c r="AB32" s="212">
        <f t="shared" si="0"/>
        <v>1</v>
      </c>
      <c r="AC32" s="41">
        <f t="shared" si="1"/>
        <v>4</v>
      </c>
      <c r="AD32" s="41"/>
      <c r="AE32" s="175"/>
    </row>
    <row r="33" spans="1:31" ht="331.2">
      <c r="A33" s="38">
        <v>27</v>
      </c>
      <c r="B33" s="5" t="s">
        <v>25</v>
      </c>
      <c r="C33" s="5" t="s">
        <v>91</v>
      </c>
      <c r="D33" s="5" t="s">
        <v>189</v>
      </c>
      <c r="E33" s="39">
        <v>43399</v>
      </c>
      <c r="F33" s="5" t="s">
        <v>28</v>
      </c>
      <c r="G33" s="5" t="s">
        <v>29</v>
      </c>
      <c r="H33" s="5" t="s">
        <v>46</v>
      </c>
      <c r="I33" s="5" t="s">
        <v>82</v>
      </c>
      <c r="J33" s="5" t="s">
        <v>140</v>
      </c>
      <c r="K33" s="5" t="s">
        <v>110</v>
      </c>
      <c r="L33" s="5" t="s">
        <v>190</v>
      </c>
      <c r="M33" s="5" t="s">
        <v>191</v>
      </c>
      <c r="N33" s="5">
        <v>1</v>
      </c>
      <c r="O33" s="5">
        <v>4</v>
      </c>
      <c r="P33" s="40">
        <v>43399</v>
      </c>
      <c r="Q33" s="40">
        <v>43434</v>
      </c>
      <c r="R33" s="5">
        <v>5</v>
      </c>
      <c r="S33" s="5" t="s">
        <v>143</v>
      </c>
      <c r="T33" s="5" t="s">
        <v>37</v>
      </c>
      <c r="U33" s="5"/>
      <c r="V33" s="5"/>
      <c r="W33" s="5"/>
      <c r="X33" s="5"/>
      <c r="Y33" s="5" t="s">
        <v>192</v>
      </c>
      <c r="Z33" s="5">
        <v>1</v>
      </c>
      <c r="AA33" s="211">
        <v>43920</v>
      </c>
      <c r="AB33" s="212">
        <f t="shared" si="0"/>
        <v>1</v>
      </c>
      <c r="AC33" s="41">
        <f t="shared" si="1"/>
        <v>4</v>
      </c>
      <c r="AD33" s="41"/>
      <c r="AE33" s="175"/>
    </row>
    <row r="34" spans="1:31" ht="201.6">
      <c r="A34" s="38">
        <v>28</v>
      </c>
      <c r="B34" s="5" t="s">
        <v>25</v>
      </c>
      <c r="C34" s="5" t="s">
        <v>91</v>
      </c>
      <c r="D34" s="5" t="s">
        <v>193</v>
      </c>
      <c r="E34" s="39">
        <v>43399</v>
      </c>
      <c r="F34" s="5" t="s">
        <v>28</v>
      </c>
      <c r="G34" s="5" t="s">
        <v>29</v>
      </c>
      <c r="H34" s="5" t="s">
        <v>46</v>
      </c>
      <c r="I34" s="5" t="s">
        <v>82</v>
      </c>
      <c r="J34" s="5" t="s">
        <v>151</v>
      </c>
      <c r="K34" s="5" t="s">
        <v>194</v>
      </c>
      <c r="L34" s="5" t="s">
        <v>195</v>
      </c>
      <c r="M34" s="5" t="s">
        <v>196</v>
      </c>
      <c r="N34" s="5">
        <v>1</v>
      </c>
      <c r="O34" s="5">
        <v>4</v>
      </c>
      <c r="P34" s="40">
        <v>43399</v>
      </c>
      <c r="Q34" s="40">
        <v>43465</v>
      </c>
      <c r="R34" s="5">
        <v>9</v>
      </c>
      <c r="S34" s="5" t="s">
        <v>109</v>
      </c>
      <c r="T34" s="5" t="s">
        <v>37</v>
      </c>
      <c r="U34" s="5"/>
      <c r="V34" s="5"/>
      <c r="W34" s="5"/>
      <c r="X34" s="5"/>
      <c r="Y34" s="5" t="s">
        <v>197</v>
      </c>
      <c r="Z34" s="5">
        <v>1</v>
      </c>
      <c r="AA34" s="211">
        <v>43920</v>
      </c>
      <c r="AB34" s="212">
        <f t="shared" si="0"/>
        <v>1</v>
      </c>
      <c r="AC34" s="41">
        <f t="shared" si="1"/>
        <v>4</v>
      </c>
      <c r="AD34" s="41"/>
      <c r="AE34" s="175"/>
    </row>
    <row r="35" spans="1:31" ht="201.6">
      <c r="A35" s="38">
        <v>29</v>
      </c>
      <c r="B35" s="5" t="s">
        <v>25</v>
      </c>
      <c r="C35" s="5" t="s">
        <v>91</v>
      </c>
      <c r="D35" s="5" t="s">
        <v>193</v>
      </c>
      <c r="E35" s="39">
        <v>43399</v>
      </c>
      <c r="F35" s="5" t="s">
        <v>28</v>
      </c>
      <c r="G35" s="5" t="s">
        <v>29</v>
      </c>
      <c r="H35" s="5" t="s">
        <v>46</v>
      </c>
      <c r="I35" s="5" t="s">
        <v>82</v>
      </c>
      <c r="J35" s="5" t="s">
        <v>140</v>
      </c>
      <c r="K35" s="5" t="s">
        <v>114</v>
      </c>
      <c r="L35" s="5" t="s">
        <v>198</v>
      </c>
      <c r="M35" s="5" t="s">
        <v>199</v>
      </c>
      <c r="N35" s="5">
        <v>1</v>
      </c>
      <c r="O35" s="5">
        <v>3</v>
      </c>
      <c r="P35" s="40">
        <v>43399</v>
      </c>
      <c r="Q35" s="40">
        <v>43434</v>
      </c>
      <c r="R35" s="5">
        <v>5</v>
      </c>
      <c r="S35" s="5" t="s">
        <v>143</v>
      </c>
      <c r="T35" s="5" t="s">
        <v>37</v>
      </c>
      <c r="U35" s="5"/>
      <c r="V35" s="5"/>
      <c r="W35" s="5"/>
      <c r="X35" s="5"/>
      <c r="Y35" s="5" t="s">
        <v>200</v>
      </c>
      <c r="Z35" s="5">
        <v>1</v>
      </c>
      <c r="AA35" s="211">
        <v>43920</v>
      </c>
      <c r="AB35" s="212">
        <f t="shared" si="0"/>
        <v>1</v>
      </c>
      <c r="AC35" s="41">
        <f t="shared" si="1"/>
        <v>3</v>
      </c>
      <c r="AD35" s="41"/>
      <c r="AE35" s="175"/>
    </row>
    <row r="36" spans="1:31" ht="288">
      <c r="A36" s="38">
        <v>30</v>
      </c>
      <c r="B36" s="5" t="s">
        <v>25</v>
      </c>
      <c r="C36" s="5" t="s">
        <v>91</v>
      </c>
      <c r="D36" s="5" t="s">
        <v>201</v>
      </c>
      <c r="E36" s="39">
        <v>43399</v>
      </c>
      <c r="F36" s="5" t="s">
        <v>28</v>
      </c>
      <c r="G36" s="5" t="s">
        <v>29</v>
      </c>
      <c r="H36" s="5" t="s">
        <v>46</v>
      </c>
      <c r="I36" s="5" t="s">
        <v>82</v>
      </c>
      <c r="J36" s="5" t="s">
        <v>140</v>
      </c>
      <c r="K36" s="5" t="s">
        <v>202</v>
      </c>
      <c r="L36" s="5" t="s">
        <v>198</v>
      </c>
      <c r="M36" s="5" t="s">
        <v>199</v>
      </c>
      <c r="N36" s="5">
        <v>1</v>
      </c>
      <c r="O36" s="5">
        <v>3</v>
      </c>
      <c r="P36" s="40">
        <v>43399</v>
      </c>
      <c r="Q36" s="40">
        <v>43434</v>
      </c>
      <c r="R36" s="5">
        <v>5</v>
      </c>
      <c r="S36" s="5" t="s">
        <v>143</v>
      </c>
      <c r="T36" s="5" t="s">
        <v>37</v>
      </c>
      <c r="U36" s="5"/>
      <c r="V36" s="5"/>
      <c r="W36" s="5"/>
      <c r="X36" s="5"/>
      <c r="Y36" s="5" t="s">
        <v>200</v>
      </c>
      <c r="Z36" s="5">
        <v>1</v>
      </c>
      <c r="AA36" s="211">
        <v>43920</v>
      </c>
      <c r="AB36" s="212">
        <f t="shared" si="0"/>
        <v>1</v>
      </c>
      <c r="AC36" s="41">
        <f t="shared" si="1"/>
        <v>3</v>
      </c>
      <c r="AD36" s="41"/>
      <c r="AE36" s="175"/>
    </row>
    <row r="37" spans="1:31" ht="288">
      <c r="A37" s="38">
        <v>30</v>
      </c>
      <c r="B37" s="5" t="s">
        <v>25</v>
      </c>
      <c r="C37" s="5" t="s">
        <v>91</v>
      </c>
      <c r="D37" s="5" t="s">
        <v>201</v>
      </c>
      <c r="E37" s="39">
        <v>43399</v>
      </c>
      <c r="F37" s="5" t="s">
        <v>28</v>
      </c>
      <c r="G37" s="5" t="s">
        <v>29</v>
      </c>
      <c r="H37" s="5" t="s">
        <v>46</v>
      </c>
      <c r="I37" s="5" t="s">
        <v>82</v>
      </c>
      <c r="J37" s="5" t="s">
        <v>140</v>
      </c>
      <c r="K37" s="5" t="s">
        <v>203</v>
      </c>
      <c r="L37" s="5" t="s">
        <v>204</v>
      </c>
      <c r="M37" s="5" t="s">
        <v>205</v>
      </c>
      <c r="N37" s="5">
        <v>1</v>
      </c>
      <c r="O37" s="5">
        <v>3</v>
      </c>
      <c r="P37" s="40">
        <v>43399</v>
      </c>
      <c r="Q37" s="40">
        <v>43419</v>
      </c>
      <c r="R37" s="5">
        <v>2</v>
      </c>
      <c r="S37" s="5" t="s">
        <v>143</v>
      </c>
      <c r="T37" s="5" t="s">
        <v>37</v>
      </c>
      <c r="U37" s="5"/>
      <c r="V37" s="5"/>
      <c r="W37" s="5"/>
      <c r="X37" s="5"/>
      <c r="Y37" s="5" t="s">
        <v>206</v>
      </c>
      <c r="Z37" s="5">
        <v>1</v>
      </c>
      <c r="AA37" s="211">
        <v>43920</v>
      </c>
      <c r="AB37" s="212">
        <f t="shared" si="0"/>
        <v>1</v>
      </c>
      <c r="AC37" s="41">
        <f t="shared" si="1"/>
        <v>3</v>
      </c>
      <c r="AD37" s="41"/>
      <c r="AE37" s="175"/>
    </row>
    <row r="38" spans="1:31" ht="230.4">
      <c r="A38" s="38">
        <v>31</v>
      </c>
      <c r="B38" s="5" t="s">
        <v>25</v>
      </c>
      <c r="C38" s="5" t="s">
        <v>91</v>
      </c>
      <c r="D38" s="5" t="s">
        <v>207</v>
      </c>
      <c r="E38" s="39">
        <v>43399</v>
      </c>
      <c r="F38" s="5" t="s">
        <v>28</v>
      </c>
      <c r="G38" s="5" t="s">
        <v>29</v>
      </c>
      <c r="H38" s="5" t="s">
        <v>46</v>
      </c>
      <c r="I38" s="5" t="s">
        <v>82</v>
      </c>
      <c r="J38" s="5" t="s">
        <v>151</v>
      </c>
      <c r="K38" s="5" t="s">
        <v>208</v>
      </c>
      <c r="L38" s="5" t="s">
        <v>209</v>
      </c>
      <c r="M38" s="5" t="s">
        <v>210</v>
      </c>
      <c r="N38" s="5">
        <v>1</v>
      </c>
      <c r="O38" s="5">
        <v>3</v>
      </c>
      <c r="P38" s="40">
        <v>43399</v>
      </c>
      <c r="Q38" s="40">
        <v>43419</v>
      </c>
      <c r="R38" s="5">
        <v>2</v>
      </c>
      <c r="S38" s="5" t="s">
        <v>109</v>
      </c>
      <c r="T38" s="5" t="s">
        <v>37</v>
      </c>
      <c r="U38" s="5"/>
      <c r="V38" s="5"/>
      <c r="W38" s="5"/>
      <c r="X38" s="5"/>
      <c r="Y38" s="5" t="s">
        <v>200</v>
      </c>
      <c r="Z38" s="5">
        <v>1</v>
      </c>
      <c r="AA38" s="211">
        <v>43920</v>
      </c>
      <c r="AB38" s="212">
        <f t="shared" si="0"/>
        <v>1</v>
      </c>
      <c r="AC38" s="41">
        <f t="shared" si="1"/>
        <v>3</v>
      </c>
      <c r="AD38" s="41"/>
      <c r="AE38" s="175"/>
    </row>
    <row r="39" spans="1:31" ht="230.4">
      <c r="A39" s="38">
        <v>32</v>
      </c>
      <c r="B39" s="5" t="s">
        <v>25</v>
      </c>
      <c r="C39" s="5" t="s">
        <v>91</v>
      </c>
      <c r="D39" s="5" t="s">
        <v>207</v>
      </c>
      <c r="E39" s="39">
        <v>43399</v>
      </c>
      <c r="F39" s="5" t="s">
        <v>28</v>
      </c>
      <c r="G39" s="5" t="s">
        <v>29</v>
      </c>
      <c r="H39" s="5" t="s">
        <v>46</v>
      </c>
      <c r="I39" s="5" t="s">
        <v>82</v>
      </c>
      <c r="J39" s="5" t="s">
        <v>140</v>
      </c>
      <c r="K39" s="5" t="s">
        <v>208</v>
      </c>
      <c r="L39" s="5" t="s">
        <v>211</v>
      </c>
      <c r="M39" s="5" t="s">
        <v>212</v>
      </c>
      <c r="N39" s="5">
        <v>1</v>
      </c>
      <c r="O39" s="5">
        <v>3</v>
      </c>
      <c r="P39" s="40">
        <v>43399</v>
      </c>
      <c r="Q39" s="40">
        <v>43434</v>
      </c>
      <c r="R39" s="5">
        <v>5</v>
      </c>
      <c r="S39" s="5" t="s">
        <v>143</v>
      </c>
      <c r="T39" s="5" t="s">
        <v>37</v>
      </c>
      <c r="U39" s="5"/>
      <c r="V39" s="5"/>
      <c r="W39" s="5"/>
      <c r="X39" s="5"/>
      <c r="Y39" s="5" t="s">
        <v>212</v>
      </c>
      <c r="Z39" s="5">
        <v>1</v>
      </c>
      <c r="AA39" s="211">
        <v>43920</v>
      </c>
      <c r="AB39" s="212">
        <f t="shared" si="0"/>
        <v>1</v>
      </c>
      <c r="AC39" s="41">
        <f t="shared" si="1"/>
        <v>3</v>
      </c>
      <c r="AD39" s="41"/>
      <c r="AE39" s="175"/>
    </row>
    <row r="40" spans="1:31" ht="201.6">
      <c r="A40" s="38">
        <v>33</v>
      </c>
      <c r="B40" s="5" t="s">
        <v>25</v>
      </c>
      <c r="C40" s="5" t="s">
        <v>91</v>
      </c>
      <c r="D40" s="5" t="s">
        <v>213</v>
      </c>
      <c r="E40" s="39">
        <v>43399</v>
      </c>
      <c r="F40" s="5" t="s">
        <v>28</v>
      </c>
      <c r="G40" s="5" t="s">
        <v>29</v>
      </c>
      <c r="H40" s="5" t="s">
        <v>46</v>
      </c>
      <c r="I40" s="5" t="s">
        <v>82</v>
      </c>
      <c r="J40" s="5" t="s">
        <v>151</v>
      </c>
      <c r="K40" s="5" t="s">
        <v>214</v>
      </c>
      <c r="L40" s="5" t="s">
        <v>215</v>
      </c>
      <c r="M40" s="5" t="s">
        <v>131</v>
      </c>
      <c r="N40" s="5">
        <v>1</v>
      </c>
      <c r="O40" s="5">
        <v>3</v>
      </c>
      <c r="P40" s="40">
        <v>43399</v>
      </c>
      <c r="Q40" s="40">
        <v>43434</v>
      </c>
      <c r="R40" s="5">
        <v>5</v>
      </c>
      <c r="S40" s="5" t="s">
        <v>109</v>
      </c>
      <c r="T40" s="5" t="s">
        <v>37</v>
      </c>
      <c r="U40" s="5"/>
      <c r="V40" s="5"/>
      <c r="W40" s="5"/>
      <c r="X40" s="5"/>
      <c r="Y40" s="5" t="s">
        <v>216</v>
      </c>
      <c r="Z40" s="5">
        <v>1</v>
      </c>
      <c r="AA40" s="211">
        <v>43920</v>
      </c>
      <c r="AB40" s="212">
        <f t="shared" si="0"/>
        <v>1</v>
      </c>
      <c r="AC40" s="41">
        <f t="shared" si="1"/>
        <v>3</v>
      </c>
      <c r="AD40" s="41"/>
      <c r="AE40" s="175"/>
    </row>
    <row r="41" spans="1:31" ht="201.6">
      <c r="A41" s="38">
        <v>33</v>
      </c>
      <c r="B41" s="5" t="s">
        <v>25</v>
      </c>
      <c r="C41" s="5" t="s">
        <v>91</v>
      </c>
      <c r="D41" s="5" t="s">
        <v>213</v>
      </c>
      <c r="E41" s="39">
        <v>43399</v>
      </c>
      <c r="F41" s="5" t="s">
        <v>28</v>
      </c>
      <c r="G41" s="5" t="s">
        <v>29</v>
      </c>
      <c r="H41" s="5" t="s">
        <v>46</v>
      </c>
      <c r="I41" s="5" t="s">
        <v>82</v>
      </c>
      <c r="J41" s="5" t="s">
        <v>151</v>
      </c>
      <c r="K41" s="5" t="s">
        <v>217</v>
      </c>
      <c r="L41" s="5" t="s">
        <v>218</v>
      </c>
      <c r="M41" s="5" t="s">
        <v>219</v>
      </c>
      <c r="N41" s="5">
        <v>6</v>
      </c>
      <c r="O41" s="5">
        <v>3</v>
      </c>
      <c r="P41" s="40">
        <v>43399</v>
      </c>
      <c r="Q41" s="40">
        <v>43434</v>
      </c>
      <c r="R41" s="5">
        <v>5</v>
      </c>
      <c r="S41" s="5" t="s">
        <v>109</v>
      </c>
      <c r="T41" s="5" t="s">
        <v>37</v>
      </c>
      <c r="U41" s="5"/>
      <c r="V41" s="5"/>
      <c r="W41" s="5"/>
      <c r="X41" s="5"/>
      <c r="Y41" s="5" t="s">
        <v>220</v>
      </c>
      <c r="Z41" s="5">
        <v>6</v>
      </c>
      <c r="AA41" s="211">
        <v>43920</v>
      </c>
      <c r="AB41" s="212">
        <f t="shared" si="0"/>
        <v>1</v>
      </c>
      <c r="AC41" s="41">
        <f t="shared" si="1"/>
        <v>3</v>
      </c>
      <c r="AD41" s="41"/>
      <c r="AE41" s="175"/>
    </row>
    <row r="42" spans="1:31" ht="115.2">
      <c r="A42" s="38">
        <v>34</v>
      </c>
      <c r="B42" s="5" t="s">
        <v>25</v>
      </c>
      <c r="C42" s="5" t="s">
        <v>221</v>
      </c>
      <c r="D42" s="5" t="s">
        <v>222</v>
      </c>
      <c r="E42" s="39">
        <v>43567</v>
      </c>
      <c r="F42" s="5" t="s">
        <v>28</v>
      </c>
      <c r="G42" s="5" t="s">
        <v>29</v>
      </c>
      <c r="H42" s="5" t="s">
        <v>46</v>
      </c>
      <c r="I42" s="5" t="s">
        <v>223</v>
      </c>
      <c r="J42" s="5" t="s">
        <v>224</v>
      </c>
      <c r="K42" s="5" t="s">
        <v>225</v>
      </c>
      <c r="L42" s="5" t="s">
        <v>226</v>
      </c>
      <c r="M42" s="5" t="s">
        <v>227</v>
      </c>
      <c r="N42" s="5">
        <v>1</v>
      </c>
      <c r="O42" s="5">
        <v>3</v>
      </c>
      <c r="P42" s="40">
        <v>43567</v>
      </c>
      <c r="Q42" s="40">
        <v>43646</v>
      </c>
      <c r="R42" s="5">
        <v>11</v>
      </c>
      <c r="S42" s="5" t="s">
        <v>228</v>
      </c>
      <c r="T42" s="5" t="s">
        <v>37</v>
      </c>
      <c r="U42" s="5"/>
      <c r="V42" s="5"/>
      <c r="W42" s="5"/>
      <c r="X42" s="5"/>
      <c r="Y42" s="5" t="s">
        <v>229</v>
      </c>
      <c r="Z42" s="5">
        <v>1</v>
      </c>
      <c r="AA42" s="211">
        <v>43920</v>
      </c>
      <c r="AB42" s="212">
        <f t="shared" si="0"/>
        <v>1</v>
      </c>
      <c r="AC42" s="41">
        <f t="shared" si="1"/>
        <v>3</v>
      </c>
      <c r="AD42" s="41"/>
      <c r="AE42" s="175"/>
    </row>
    <row r="43" spans="1:31" ht="144">
      <c r="A43" s="38">
        <v>35</v>
      </c>
      <c r="B43" s="5" t="s">
        <v>25</v>
      </c>
      <c r="C43" s="5" t="s">
        <v>221</v>
      </c>
      <c r="D43" s="5" t="s">
        <v>231</v>
      </c>
      <c r="E43" s="39">
        <v>43567</v>
      </c>
      <c r="F43" s="5" t="s">
        <v>28</v>
      </c>
      <c r="G43" s="5" t="s">
        <v>29</v>
      </c>
      <c r="H43" s="5" t="s">
        <v>46</v>
      </c>
      <c r="I43" s="5" t="s">
        <v>223</v>
      </c>
      <c r="J43" s="5" t="s">
        <v>224</v>
      </c>
      <c r="K43" s="5" t="s">
        <v>232</v>
      </c>
      <c r="L43" s="5" t="s">
        <v>233</v>
      </c>
      <c r="M43" s="5" t="s">
        <v>227</v>
      </c>
      <c r="N43" s="5">
        <v>1</v>
      </c>
      <c r="O43" s="5">
        <v>3</v>
      </c>
      <c r="P43" s="40">
        <v>43567</v>
      </c>
      <c r="Q43" s="40">
        <v>43646</v>
      </c>
      <c r="R43" s="5">
        <v>11</v>
      </c>
      <c r="S43" s="5" t="s">
        <v>228</v>
      </c>
      <c r="T43" s="5" t="s">
        <v>37</v>
      </c>
      <c r="U43" s="5"/>
      <c r="V43" s="5"/>
      <c r="W43" s="5"/>
      <c r="X43" s="5"/>
      <c r="Y43" s="5" t="s">
        <v>234</v>
      </c>
      <c r="Z43" s="5">
        <v>1</v>
      </c>
      <c r="AA43" s="211">
        <v>43920</v>
      </c>
      <c r="AB43" s="212">
        <f t="shared" si="0"/>
        <v>1</v>
      </c>
      <c r="AC43" s="41">
        <f t="shared" si="1"/>
        <v>3</v>
      </c>
      <c r="AD43" s="41"/>
      <c r="AE43" s="175"/>
    </row>
    <row r="44" spans="1:31" ht="273.60000000000002">
      <c r="A44" s="38">
        <v>36</v>
      </c>
      <c r="B44" s="5" t="s">
        <v>25</v>
      </c>
      <c r="C44" s="5" t="s">
        <v>235</v>
      </c>
      <c r="D44" s="5" t="s">
        <v>236</v>
      </c>
      <c r="E44" s="39">
        <v>43797</v>
      </c>
      <c r="F44" s="5" t="s">
        <v>99</v>
      </c>
      <c r="G44" s="5" t="s">
        <v>29</v>
      </c>
      <c r="H44" s="5" t="s">
        <v>46</v>
      </c>
      <c r="I44" s="5" t="s">
        <v>237</v>
      </c>
      <c r="J44" s="5" t="s">
        <v>238</v>
      </c>
      <c r="K44" s="5" t="s">
        <v>239</v>
      </c>
      <c r="L44" s="5" t="s">
        <v>240</v>
      </c>
      <c r="M44" s="5" t="s">
        <v>241</v>
      </c>
      <c r="N44" s="5">
        <v>1</v>
      </c>
      <c r="O44" s="5">
        <v>4</v>
      </c>
      <c r="P44" s="40">
        <v>43797</v>
      </c>
      <c r="Q44" s="40">
        <v>43881</v>
      </c>
      <c r="R44" s="5">
        <v>12</v>
      </c>
      <c r="S44" s="5" t="s">
        <v>242</v>
      </c>
      <c r="T44" s="5" t="s">
        <v>37</v>
      </c>
      <c r="U44" s="5"/>
      <c r="V44" s="5"/>
      <c r="W44" s="5"/>
      <c r="X44" s="5"/>
      <c r="Y44" s="5" t="s">
        <v>243</v>
      </c>
      <c r="Z44" s="5">
        <v>1</v>
      </c>
      <c r="AA44" s="211">
        <v>43920</v>
      </c>
      <c r="AB44" s="212">
        <f t="shared" si="0"/>
        <v>1</v>
      </c>
      <c r="AC44" s="41">
        <f t="shared" si="1"/>
        <v>4</v>
      </c>
      <c r="AD44" s="41"/>
      <c r="AE44" s="175"/>
    </row>
    <row r="45" spans="1:31" ht="216">
      <c r="A45" s="38">
        <v>37</v>
      </c>
      <c r="B45" s="5" t="s">
        <v>25</v>
      </c>
      <c r="C45" s="5" t="s">
        <v>235</v>
      </c>
      <c r="D45" s="5" t="s">
        <v>245</v>
      </c>
      <c r="E45" s="39">
        <v>43797</v>
      </c>
      <c r="F45" s="5" t="s">
        <v>99</v>
      </c>
      <c r="G45" s="5" t="s">
        <v>29</v>
      </c>
      <c r="H45" s="5" t="s">
        <v>30</v>
      </c>
      <c r="I45" s="5" t="s">
        <v>108</v>
      </c>
      <c r="J45" s="5" t="s">
        <v>246</v>
      </c>
      <c r="K45" s="5" t="s">
        <v>247</v>
      </c>
      <c r="L45" s="5" t="s">
        <v>248</v>
      </c>
      <c r="M45" s="5" t="s">
        <v>249</v>
      </c>
      <c r="N45" s="5">
        <v>1</v>
      </c>
      <c r="O45" s="5">
        <v>8</v>
      </c>
      <c r="P45" s="40">
        <v>43797</v>
      </c>
      <c r="Q45" s="40">
        <v>43921</v>
      </c>
      <c r="R45" s="5">
        <v>17</v>
      </c>
      <c r="S45" s="5" t="s">
        <v>242</v>
      </c>
      <c r="T45" s="5" t="s">
        <v>37</v>
      </c>
      <c r="U45" s="5"/>
      <c r="V45" s="5"/>
      <c r="W45" s="5"/>
      <c r="X45" s="5"/>
      <c r="Y45" s="5" t="s">
        <v>250</v>
      </c>
      <c r="Z45" s="5">
        <v>1</v>
      </c>
      <c r="AA45" s="211">
        <v>43920</v>
      </c>
      <c r="AB45" s="212">
        <f t="shared" si="0"/>
        <v>1</v>
      </c>
      <c r="AC45" s="41">
        <f t="shared" si="1"/>
        <v>8</v>
      </c>
      <c r="AD45" s="41"/>
      <c r="AE45" s="175"/>
    </row>
    <row r="46" spans="1:31" ht="288">
      <c r="A46" s="38">
        <v>38</v>
      </c>
      <c r="B46" s="5" t="s">
        <v>25</v>
      </c>
      <c r="C46" s="5" t="s">
        <v>251</v>
      </c>
      <c r="D46" s="5" t="s">
        <v>252</v>
      </c>
      <c r="E46" s="39">
        <v>43756</v>
      </c>
      <c r="F46" s="5" t="s">
        <v>99</v>
      </c>
      <c r="G46" s="5" t="s">
        <v>29</v>
      </c>
      <c r="H46" s="5" t="s">
        <v>30</v>
      </c>
      <c r="I46" s="5" t="s">
        <v>223</v>
      </c>
      <c r="J46" s="5" t="s">
        <v>224</v>
      </c>
      <c r="K46" s="5" t="s">
        <v>253</v>
      </c>
      <c r="L46" s="5" t="s">
        <v>254</v>
      </c>
      <c r="M46" s="5" t="s">
        <v>255</v>
      </c>
      <c r="N46" s="5">
        <v>1</v>
      </c>
      <c r="O46" s="5">
        <v>25</v>
      </c>
      <c r="P46" s="40">
        <v>43756</v>
      </c>
      <c r="Q46" s="40">
        <v>44101</v>
      </c>
      <c r="R46" s="5">
        <v>49</v>
      </c>
      <c r="S46" s="5" t="s">
        <v>242</v>
      </c>
      <c r="T46" s="5" t="s">
        <v>37</v>
      </c>
      <c r="U46" s="5"/>
      <c r="V46" s="5"/>
      <c r="W46" s="5"/>
      <c r="X46" s="5"/>
      <c r="Y46" s="5" t="s">
        <v>256</v>
      </c>
      <c r="Z46" s="5">
        <v>1</v>
      </c>
      <c r="AA46" s="211">
        <v>44104</v>
      </c>
      <c r="AB46" s="212">
        <f t="shared" si="0"/>
        <v>1</v>
      </c>
      <c r="AC46" s="41">
        <f t="shared" si="1"/>
        <v>25</v>
      </c>
      <c r="AD46" s="41"/>
      <c r="AE46" s="175"/>
    </row>
    <row r="47" spans="1:31" ht="187.2">
      <c r="A47" s="38">
        <v>39</v>
      </c>
      <c r="B47" s="5" t="s">
        <v>25</v>
      </c>
      <c r="C47" s="5" t="s">
        <v>251</v>
      </c>
      <c r="D47" s="5" t="s">
        <v>257</v>
      </c>
      <c r="E47" s="39">
        <v>43756</v>
      </c>
      <c r="F47" s="5" t="s">
        <v>99</v>
      </c>
      <c r="G47" s="5" t="s">
        <v>29</v>
      </c>
      <c r="H47" s="5" t="s">
        <v>30</v>
      </c>
      <c r="I47" s="5" t="s">
        <v>223</v>
      </c>
      <c r="J47" s="5" t="s">
        <v>224</v>
      </c>
      <c r="K47" s="5" t="s">
        <v>258</v>
      </c>
      <c r="L47" s="5" t="s">
        <v>259</v>
      </c>
      <c r="M47" s="5" t="s">
        <v>260</v>
      </c>
      <c r="N47" s="5">
        <v>4</v>
      </c>
      <c r="O47" s="5">
        <v>25</v>
      </c>
      <c r="P47" s="40">
        <v>43756</v>
      </c>
      <c r="Q47" s="40">
        <v>43951</v>
      </c>
      <c r="R47" s="5">
        <v>27</v>
      </c>
      <c r="S47" s="5" t="s">
        <v>242</v>
      </c>
      <c r="T47" s="5" t="s">
        <v>37</v>
      </c>
      <c r="U47" s="5"/>
      <c r="V47" s="5"/>
      <c r="W47" s="5"/>
      <c r="X47" s="5"/>
      <c r="Y47" s="5" t="s">
        <v>261</v>
      </c>
      <c r="Z47" s="5">
        <v>4</v>
      </c>
      <c r="AA47" s="211">
        <v>44012</v>
      </c>
      <c r="AB47" s="212">
        <f t="shared" si="0"/>
        <v>1</v>
      </c>
      <c r="AC47" s="41">
        <f t="shared" si="1"/>
        <v>25</v>
      </c>
      <c r="AD47" s="41"/>
      <c r="AE47" s="175"/>
    </row>
    <row r="48" spans="1:31" ht="158.4">
      <c r="A48" s="38">
        <v>40</v>
      </c>
      <c r="B48" s="5" t="s">
        <v>25</v>
      </c>
      <c r="C48" s="5" t="s">
        <v>251</v>
      </c>
      <c r="D48" s="5" t="s">
        <v>262</v>
      </c>
      <c r="E48" s="39">
        <v>43756</v>
      </c>
      <c r="F48" s="5" t="s">
        <v>99</v>
      </c>
      <c r="G48" s="5" t="s">
        <v>29</v>
      </c>
      <c r="H48" s="5" t="s">
        <v>30</v>
      </c>
      <c r="I48" s="5" t="s">
        <v>82</v>
      </c>
      <c r="J48" s="5" t="s">
        <v>224</v>
      </c>
      <c r="K48" s="5" t="s">
        <v>263</v>
      </c>
      <c r="L48" s="5" t="s">
        <v>264</v>
      </c>
      <c r="M48" s="5" t="s">
        <v>265</v>
      </c>
      <c r="N48" s="5">
        <v>3</v>
      </c>
      <c r="O48" s="5">
        <v>25</v>
      </c>
      <c r="P48" s="40">
        <v>43756</v>
      </c>
      <c r="Q48" s="40">
        <v>43920</v>
      </c>
      <c r="R48" s="5">
        <v>23</v>
      </c>
      <c r="S48" s="5" t="s">
        <v>242</v>
      </c>
      <c r="T48" s="5" t="s">
        <v>37</v>
      </c>
      <c r="U48" s="5"/>
      <c r="V48" s="5"/>
      <c r="W48" s="5"/>
      <c r="X48" s="5"/>
      <c r="Y48" s="5" t="s">
        <v>266</v>
      </c>
      <c r="Z48" s="5">
        <v>3</v>
      </c>
      <c r="AA48" s="211">
        <v>43920</v>
      </c>
      <c r="AB48" s="212">
        <f t="shared" si="0"/>
        <v>1</v>
      </c>
      <c r="AC48" s="41">
        <f t="shared" si="1"/>
        <v>25</v>
      </c>
      <c r="AD48" s="41"/>
      <c r="AE48" s="175"/>
    </row>
    <row r="49" spans="1:31" ht="259.2">
      <c r="A49" s="38">
        <v>41</v>
      </c>
      <c r="B49" s="5" t="s">
        <v>25</v>
      </c>
      <c r="C49" s="5" t="s">
        <v>251</v>
      </c>
      <c r="D49" s="5" t="s">
        <v>267</v>
      </c>
      <c r="E49" s="39">
        <v>43756</v>
      </c>
      <c r="F49" s="5" t="s">
        <v>99</v>
      </c>
      <c r="G49" s="5" t="s">
        <v>29</v>
      </c>
      <c r="H49" s="5" t="s">
        <v>30</v>
      </c>
      <c r="I49" s="5" t="s">
        <v>82</v>
      </c>
      <c r="J49" s="5" t="s">
        <v>224</v>
      </c>
      <c r="K49" s="5" t="s">
        <v>268</v>
      </c>
      <c r="L49" s="5" t="s">
        <v>269</v>
      </c>
      <c r="M49" s="5" t="s">
        <v>270</v>
      </c>
      <c r="N49" s="5">
        <v>1</v>
      </c>
      <c r="O49" s="5">
        <v>25</v>
      </c>
      <c r="P49" s="40">
        <v>43756</v>
      </c>
      <c r="Q49" s="40">
        <v>44012</v>
      </c>
      <c r="R49" s="5">
        <v>36</v>
      </c>
      <c r="S49" s="5" t="s">
        <v>242</v>
      </c>
      <c r="T49" s="5" t="s">
        <v>37</v>
      </c>
      <c r="U49" s="5"/>
      <c r="V49" s="5"/>
      <c r="W49" s="5"/>
      <c r="X49" s="5"/>
      <c r="Y49" s="5" t="s">
        <v>271</v>
      </c>
      <c r="Z49" s="5">
        <v>1</v>
      </c>
      <c r="AA49" s="211">
        <v>43920</v>
      </c>
      <c r="AB49" s="212">
        <f t="shared" si="0"/>
        <v>1</v>
      </c>
      <c r="AC49" s="41">
        <f t="shared" si="1"/>
        <v>25</v>
      </c>
      <c r="AD49" s="41"/>
      <c r="AE49" s="175"/>
    </row>
    <row r="50" spans="1:31" ht="187.2">
      <c r="A50" s="38">
        <v>42</v>
      </c>
      <c r="B50" s="5" t="s">
        <v>25</v>
      </c>
      <c r="C50" s="5" t="s">
        <v>272</v>
      </c>
      <c r="D50" s="5" t="s">
        <v>273</v>
      </c>
      <c r="E50" s="39">
        <v>43643</v>
      </c>
      <c r="F50" s="5" t="s">
        <v>99</v>
      </c>
      <c r="G50" s="5" t="s">
        <v>29</v>
      </c>
      <c r="H50" s="5" t="s">
        <v>46</v>
      </c>
      <c r="I50" s="5" t="s">
        <v>274</v>
      </c>
      <c r="J50" s="5" t="s">
        <v>275</v>
      </c>
      <c r="K50" s="5" t="s">
        <v>276</v>
      </c>
      <c r="L50" s="5" t="s">
        <v>277</v>
      </c>
      <c r="M50" s="5" t="s">
        <v>278</v>
      </c>
      <c r="N50" s="5">
        <v>1</v>
      </c>
      <c r="O50" s="5">
        <v>3</v>
      </c>
      <c r="P50" s="40">
        <v>43643</v>
      </c>
      <c r="Q50" s="40">
        <v>43738</v>
      </c>
      <c r="R50" s="5">
        <v>13</v>
      </c>
      <c r="S50" s="5" t="s">
        <v>242</v>
      </c>
      <c r="T50" s="5" t="s">
        <v>37</v>
      </c>
      <c r="U50" s="5"/>
      <c r="V50" s="5"/>
      <c r="W50" s="5"/>
      <c r="X50" s="5"/>
      <c r="Y50" s="5" t="s">
        <v>279</v>
      </c>
      <c r="Z50" s="5">
        <v>1</v>
      </c>
      <c r="AA50" s="211">
        <v>43920</v>
      </c>
      <c r="AB50" s="212">
        <f t="shared" si="0"/>
        <v>1</v>
      </c>
      <c r="AC50" s="41">
        <f t="shared" si="1"/>
        <v>3</v>
      </c>
      <c r="AD50" s="41"/>
      <c r="AE50" s="175"/>
    </row>
    <row r="51" spans="1:31" ht="187.2">
      <c r="A51" s="38">
        <v>43</v>
      </c>
      <c r="B51" s="5" t="s">
        <v>25</v>
      </c>
      <c r="C51" s="5" t="s">
        <v>272</v>
      </c>
      <c r="D51" s="5" t="s">
        <v>273</v>
      </c>
      <c r="E51" s="39">
        <v>43643</v>
      </c>
      <c r="F51" s="5" t="s">
        <v>99</v>
      </c>
      <c r="G51" s="5" t="s">
        <v>29</v>
      </c>
      <c r="H51" s="5" t="s">
        <v>30</v>
      </c>
      <c r="I51" s="5" t="s">
        <v>274</v>
      </c>
      <c r="J51" s="5" t="s">
        <v>275</v>
      </c>
      <c r="K51" s="5" t="s">
        <v>276</v>
      </c>
      <c r="L51" s="5" t="s">
        <v>281</v>
      </c>
      <c r="M51" s="5" t="s">
        <v>282</v>
      </c>
      <c r="N51" s="5">
        <v>1</v>
      </c>
      <c r="O51" s="5">
        <v>3</v>
      </c>
      <c r="P51" s="40">
        <v>43643</v>
      </c>
      <c r="Q51" s="40">
        <v>43768</v>
      </c>
      <c r="R51" s="5">
        <v>17</v>
      </c>
      <c r="S51" s="5" t="s">
        <v>242</v>
      </c>
      <c r="T51" s="5" t="s">
        <v>37</v>
      </c>
      <c r="U51" s="5"/>
      <c r="V51" s="5"/>
      <c r="W51" s="5"/>
      <c r="X51" s="5"/>
      <c r="Y51" s="5" t="s">
        <v>283</v>
      </c>
      <c r="Z51" s="5">
        <v>1</v>
      </c>
      <c r="AA51" s="211">
        <v>43920</v>
      </c>
      <c r="AB51" s="212">
        <f t="shared" si="0"/>
        <v>1</v>
      </c>
      <c r="AC51" s="41">
        <f t="shared" si="1"/>
        <v>3</v>
      </c>
      <c r="AD51" s="41"/>
      <c r="AE51" s="175"/>
    </row>
    <row r="52" spans="1:31" ht="172.8">
      <c r="A52" s="38">
        <v>44</v>
      </c>
      <c r="B52" s="5" t="s">
        <v>25</v>
      </c>
      <c r="C52" s="5" t="s">
        <v>272</v>
      </c>
      <c r="D52" s="5" t="s">
        <v>284</v>
      </c>
      <c r="E52" s="39">
        <v>43643</v>
      </c>
      <c r="F52" s="5" t="s">
        <v>99</v>
      </c>
      <c r="G52" s="5" t="s">
        <v>29</v>
      </c>
      <c r="H52" s="5" t="s">
        <v>30</v>
      </c>
      <c r="I52" s="5" t="s">
        <v>274</v>
      </c>
      <c r="J52" s="5" t="s">
        <v>275</v>
      </c>
      <c r="K52" s="5" t="s">
        <v>280</v>
      </c>
      <c r="L52" s="5" t="s">
        <v>285</v>
      </c>
      <c r="M52" s="5" t="s">
        <v>286</v>
      </c>
      <c r="N52" s="5">
        <v>2</v>
      </c>
      <c r="O52" s="5">
        <v>4</v>
      </c>
      <c r="P52" s="40">
        <v>43643</v>
      </c>
      <c r="Q52" s="40">
        <v>43768</v>
      </c>
      <c r="R52" s="5">
        <v>17</v>
      </c>
      <c r="S52" s="5" t="s">
        <v>242</v>
      </c>
      <c r="T52" s="5" t="s">
        <v>37</v>
      </c>
      <c r="U52" s="5"/>
      <c r="V52" s="5"/>
      <c r="W52" s="5"/>
      <c r="X52" s="5"/>
      <c r="Y52" s="5" t="s">
        <v>287</v>
      </c>
      <c r="Z52" s="5">
        <v>2</v>
      </c>
      <c r="AA52" s="211">
        <v>43920</v>
      </c>
      <c r="AB52" s="212">
        <f t="shared" si="0"/>
        <v>1</v>
      </c>
      <c r="AC52" s="41">
        <f t="shared" si="1"/>
        <v>4</v>
      </c>
      <c r="AD52" s="41"/>
      <c r="AE52" s="175"/>
    </row>
    <row r="53" spans="1:31" ht="172.8">
      <c r="A53" s="38">
        <v>45</v>
      </c>
      <c r="B53" s="5" t="s">
        <v>25</v>
      </c>
      <c r="C53" s="5" t="s">
        <v>272</v>
      </c>
      <c r="D53" s="5" t="s">
        <v>284</v>
      </c>
      <c r="E53" s="39">
        <v>43643</v>
      </c>
      <c r="F53" s="5" t="s">
        <v>99</v>
      </c>
      <c r="G53" s="5" t="s">
        <v>29</v>
      </c>
      <c r="H53" s="5" t="s">
        <v>46</v>
      </c>
      <c r="I53" s="5" t="s">
        <v>274</v>
      </c>
      <c r="J53" s="5" t="s">
        <v>238</v>
      </c>
      <c r="K53" s="5" t="s">
        <v>280</v>
      </c>
      <c r="L53" s="5" t="s">
        <v>288</v>
      </c>
      <c r="M53" s="5" t="s">
        <v>289</v>
      </c>
      <c r="N53" s="5">
        <v>1</v>
      </c>
      <c r="O53" s="5">
        <v>4</v>
      </c>
      <c r="P53" s="40">
        <v>43643</v>
      </c>
      <c r="Q53" s="40">
        <v>43768</v>
      </c>
      <c r="R53" s="5">
        <v>17</v>
      </c>
      <c r="S53" s="5" t="s">
        <v>242</v>
      </c>
      <c r="T53" s="5" t="s">
        <v>37</v>
      </c>
      <c r="U53" s="5"/>
      <c r="V53" s="5"/>
      <c r="W53" s="5"/>
      <c r="X53" s="5"/>
      <c r="Y53" s="5" t="s">
        <v>290</v>
      </c>
      <c r="Z53" s="5">
        <v>1</v>
      </c>
      <c r="AA53" s="211">
        <v>43920</v>
      </c>
      <c r="AB53" s="212">
        <f t="shared" si="0"/>
        <v>1</v>
      </c>
      <c r="AC53" s="41">
        <f t="shared" si="1"/>
        <v>4</v>
      </c>
      <c r="AD53" s="41"/>
      <c r="AE53" s="175"/>
    </row>
    <row r="54" spans="1:31" ht="201.6">
      <c r="A54" s="38">
        <v>46</v>
      </c>
      <c r="B54" s="5" t="s">
        <v>25</v>
      </c>
      <c r="C54" s="5" t="s">
        <v>272</v>
      </c>
      <c r="D54" s="5" t="s">
        <v>291</v>
      </c>
      <c r="E54" s="39">
        <v>43643</v>
      </c>
      <c r="F54" s="5" t="s">
        <v>99</v>
      </c>
      <c r="G54" s="5" t="s">
        <v>29</v>
      </c>
      <c r="H54" s="5" t="s">
        <v>46</v>
      </c>
      <c r="I54" s="5" t="s">
        <v>274</v>
      </c>
      <c r="J54" s="5" t="s">
        <v>224</v>
      </c>
      <c r="K54" s="5" t="s">
        <v>292</v>
      </c>
      <c r="L54" s="5" t="s">
        <v>293</v>
      </c>
      <c r="M54" s="5" t="s">
        <v>294</v>
      </c>
      <c r="N54" s="5">
        <v>1</v>
      </c>
      <c r="O54" s="5">
        <v>3</v>
      </c>
      <c r="P54" s="40">
        <v>43643</v>
      </c>
      <c r="Q54" s="40">
        <v>43677</v>
      </c>
      <c r="R54" s="5">
        <v>4</v>
      </c>
      <c r="S54" s="5" t="s">
        <v>242</v>
      </c>
      <c r="T54" s="5" t="s">
        <v>37</v>
      </c>
      <c r="U54" s="5"/>
      <c r="V54" s="5"/>
      <c r="W54" s="5"/>
      <c r="X54" s="5"/>
      <c r="Y54" s="5" t="s">
        <v>295</v>
      </c>
      <c r="Z54" s="5">
        <v>1</v>
      </c>
      <c r="AA54" s="211">
        <v>43920</v>
      </c>
      <c r="AB54" s="212">
        <f t="shared" si="0"/>
        <v>1</v>
      </c>
      <c r="AC54" s="41">
        <f t="shared" si="1"/>
        <v>3</v>
      </c>
      <c r="AD54" s="41"/>
      <c r="AE54" s="175"/>
    </row>
    <row r="55" spans="1:31" ht="201.6">
      <c r="A55" s="38">
        <v>47</v>
      </c>
      <c r="B55" s="5" t="s">
        <v>25</v>
      </c>
      <c r="C55" s="5" t="s">
        <v>272</v>
      </c>
      <c r="D55" s="5" t="s">
        <v>291</v>
      </c>
      <c r="E55" s="39">
        <v>43643</v>
      </c>
      <c r="F55" s="5" t="s">
        <v>99</v>
      </c>
      <c r="G55" s="5" t="s">
        <v>29</v>
      </c>
      <c r="H55" s="5" t="s">
        <v>30</v>
      </c>
      <c r="I55" s="5" t="s">
        <v>274</v>
      </c>
      <c r="J55" s="5" t="s">
        <v>224</v>
      </c>
      <c r="K55" s="5" t="s">
        <v>292</v>
      </c>
      <c r="L55" s="5" t="s">
        <v>296</v>
      </c>
      <c r="M55" s="5" t="s">
        <v>297</v>
      </c>
      <c r="N55" s="5">
        <v>1</v>
      </c>
      <c r="O55" s="5">
        <v>3</v>
      </c>
      <c r="P55" s="40">
        <v>43643</v>
      </c>
      <c r="Q55" s="40">
        <v>43830</v>
      </c>
      <c r="R55" s="5">
        <v>26</v>
      </c>
      <c r="S55" s="5" t="s">
        <v>242</v>
      </c>
      <c r="T55" s="5" t="s">
        <v>37</v>
      </c>
      <c r="U55" s="5"/>
      <c r="V55" s="5"/>
      <c r="W55" s="5"/>
      <c r="X55" s="5"/>
      <c r="Y55" s="5" t="s">
        <v>298</v>
      </c>
      <c r="Z55" s="5">
        <v>1</v>
      </c>
      <c r="AA55" s="211">
        <v>43920</v>
      </c>
      <c r="AB55" s="212">
        <f t="shared" si="0"/>
        <v>1</v>
      </c>
      <c r="AC55" s="41">
        <f t="shared" si="1"/>
        <v>3</v>
      </c>
      <c r="AD55" s="41"/>
      <c r="AE55" s="175"/>
    </row>
    <row r="56" spans="1:31" ht="115.2">
      <c r="A56" s="38">
        <v>48</v>
      </c>
      <c r="B56" s="5" t="s">
        <v>25</v>
      </c>
      <c r="C56" s="5" t="s">
        <v>272</v>
      </c>
      <c r="D56" s="5" t="s">
        <v>299</v>
      </c>
      <c r="E56" s="39">
        <v>43643</v>
      </c>
      <c r="F56" s="5" t="s">
        <v>99</v>
      </c>
      <c r="G56" s="5" t="s">
        <v>29</v>
      </c>
      <c r="H56" s="5" t="s">
        <v>46</v>
      </c>
      <c r="I56" s="5" t="s">
        <v>274</v>
      </c>
      <c r="J56" s="5" t="s">
        <v>238</v>
      </c>
      <c r="K56" s="5" t="s">
        <v>300</v>
      </c>
      <c r="L56" s="5" t="s">
        <v>301</v>
      </c>
      <c r="M56" s="5" t="s">
        <v>286</v>
      </c>
      <c r="N56" s="5">
        <v>2</v>
      </c>
      <c r="O56" s="5">
        <v>5</v>
      </c>
      <c r="P56" s="40">
        <v>43643</v>
      </c>
      <c r="Q56" s="40">
        <v>43768</v>
      </c>
      <c r="R56" s="5">
        <v>17</v>
      </c>
      <c r="S56" s="5" t="s">
        <v>242</v>
      </c>
      <c r="T56" s="5" t="s">
        <v>37</v>
      </c>
      <c r="U56" s="5"/>
      <c r="V56" s="5"/>
      <c r="W56" s="5"/>
      <c r="X56" s="5"/>
      <c r="Y56" s="5" t="s">
        <v>302</v>
      </c>
      <c r="Z56" s="5">
        <v>2</v>
      </c>
      <c r="AA56" s="211">
        <v>43920</v>
      </c>
      <c r="AB56" s="212">
        <f t="shared" si="0"/>
        <v>1</v>
      </c>
      <c r="AC56" s="41">
        <f t="shared" si="1"/>
        <v>5</v>
      </c>
      <c r="AD56" s="41"/>
      <c r="AE56" s="175"/>
    </row>
    <row r="57" spans="1:31" ht="115.2">
      <c r="A57" s="38">
        <v>49</v>
      </c>
      <c r="B57" s="5" t="s">
        <v>25</v>
      </c>
      <c r="C57" s="5" t="s">
        <v>272</v>
      </c>
      <c r="D57" s="5" t="s">
        <v>299</v>
      </c>
      <c r="E57" s="39">
        <v>43643</v>
      </c>
      <c r="F57" s="5" t="s">
        <v>99</v>
      </c>
      <c r="G57" s="5" t="s">
        <v>29</v>
      </c>
      <c r="H57" s="5" t="s">
        <v>46</v>
      </c>
      <c r="I57" s="5" t="s">
        <v>274</v>
      </c>
      <c r="J57" s="5" t="s">
        <v>224</v>
      </c>
      <c r="K57" s="5" t="s">
        <v>300</v>
      </c>
      <c r="L57" s="5" t="s">
        <v>288</v>
      </c>
      <c r="M57" s="5" t="s">
        <v>289</v>
      </c>
      <c r="N57" s="5">
        <v>1</v>
      </c>
      <c r="O57" s="5">
        <v>5</v>
      </c>
      <c r="P57" s="40">
        <v>43643</v>
      </c>
      <c r="Q57" s="40">
        <v>43768</v>
      </c>
      <c r="R57" s="5">
        <v>17</v>
      </c>
      <c r="S57" s="5" t="s">
        <v>242</v>
      </c>
      <c r="T57" s="5" t="s">
        <v>37</v>
      </c>
      <c r="U57" s="5"/>
      <c r="V57" s="5"/>
      <c r="W57" s="5"/>
      <c r="X57" s="5"/>
      <c r="Y57" s="5" t="s">
        <v>290</v>
      </c>
      <c r="Z57" s="5">
        <v>1</v>
      </c>
      <c r="AA57" s="211">
        <v>43920</v>
      </c>
      <c r="AB57" s="212">
        <f t="shared" si="0"/>
        <v>1</v>
      </c>
      <c r="AC57" s="41">
        <f t="shared" si="1"/>
        <v>5</v>
      </c>
      <c r="AD57" s="41"/>
      <c r="AE57" s="175"/>
    </row>
    <row r="58" spans="1:31" ht="216">
      <c r="A58" s="38">
        <v>50</v>
      </c>
      <c r="B58" s="5" t="s">
        <v>25</v>
      </c>
      <c r="C58" s="5" t="s">
        <v>80</v>
      </c>
      <c r="D58" s="5" t="s">
        <v>303</v>
      </c>
      <c r="E58" s="39">
        <v>43627</v>
      </c>
      <c r="F58" s="5" t="s">
        <v>99</v>
      </c>
      <c r="G58" s="5" t="s">
        <v>29</v>
      </c>
      <c r="H58" s="5" t="s">
        <v>30</v>
      </c>
      <c r="I58" s="5" t="s">
        <v>82</v>
      </c>
      <c r="J58" s="5" t="s">
        <v>304</v>
      </c>
      <c r="K58" s="5" t="s">
        <v>305</v>
      </c>
      <c r="L58" s="5" t="s">
        <v>306</v>
      </c>
      <c r="M58" s="5" t="s">
        <v>307</v>
      </c>
      <c r="N58" s="5">
        <v>1</v>
      </c>
      <c r="O58" s="5">
        <v>5</v>
      </c>
      <c r="P58" s="40">
        <v>43627</v>
      </c>
      <c r="Q58" s="40">
        <v>43799</v>
      </c>
      <c r="R58" s="5">
        <v>24</v>
      </c>
      <c r="S58" s="5" t="s">
        <v>242</v>
      </c>
      <c r="T58" s="5" t="s">
        <v>37</v>
      </c>
      <c r="U58" s="5"/>
      <c r="V58" s="5"/>
      <c r="W58" s="5"/>
      <c r="X58" s="5"/>
      <c r="Y58" s="5" t="s">
        <v>308</v>
      </c>
      <c r="Z58" s="5">
        <v>1</v>
      </c>
      <c r="AA58" s="211">
        <v>43920</v>
      </c>
      <c r="AB58" s="212">
        <f t="shared" si="0"/>
        <v>1</v>
      </c>
      <c r="AC58" s="41">
        <f t="shared" si="1"/>
        <v>5</v>
      </c>
      <c r="AD58" s="41"/>
      <c r="AE58" s="175"/>
    </row>
    <row r="59" spans="1:31" ht="129.6">
      <c r="A59" s="38">
        <v>51</v>
      </c>
      <c r="B59" s="5" t="s">
        <v>25</v>
      </c>
      <c r="C59" s="5" t="s">
        <v>80</v>
      </c>
      <c r="D59" s="5" t="s">
        <v>309</v>
      </c>
      <c r="E59" s="39">
        <v>43627</v>
      </c>
      <c r="F59" s="5" t="s">
        <v>99</v>
      </c>
      <c r="G59" s="5" t="s">
        <v>29</v>
      </c>
      <c r="H59" s="5" t="s">
        <v>30</v>
      </c>
      <c r="I59" s="5" t="s">
        <v>82</v>
      </c>
      <c r="J59" s="5" t="s">
        <v>304</v>
      </c>
      <c r="K59" s="5" t="s">
        <v>305</v>
      </c>
      <c r="L59" s="5" t="s">
        <v>310</v>
      </c>
      <c r="M59" s="5" t="s">
        <v>311</v>
      </c>
      <c r="N59" s="5">
        <v>1</v>
      </c>
      <c r="O59" s="5">
        <v>5</v>
      </c>
      <c r="P59" s="40">
        <v>43627</v>
      </c>
      <c r="Q59" s="40">
        <v>43799</v>
      </c>
      <c r="R59" s="5">
        <v>24</v>
      </c>
      <c r="S59" s="5" t="s">
        <v>242</v>
      </c>
      <c r="T59" s="5" t="s">
        <v>37</v>
      </c>
      <c r="U59" s="5"/>
      <c r="V59" s="5"/>
      <c r="W59" s="5"/>
      <c r="X59" s="5"/>
      <c r="Y59" s="5" t="s">
        <v>312</v>
      </c>
      <c r="Z59" s="5">
        <v>1</v>
      </c>
      <c r="AA59" s="211">
        <v>43920</v>
      </c>
      <c r="AB59" s="212">
        <f t="shared" si="0"/>
        <v>1</v>
      </c>
      <c r="AC59" s="41">
        <f t="shared" si="1"/>
        <v>5</v>
      </c>
      <c r="AD59" s="41"/>
      <c r="AE59" s="175"/>
    </row>
    <row r="60" spans="1:31" ht="201.6">
      <c r="A60" s="38">
        <v>52</v>
      </c>
      <c r="B60" s="5" t="s">
        <v>25</v>
      </c>
      <c r="C60" s="5" t="s">
        <v>80</v>
      </c>
      <c r="D60" s="5" t="s">
        <v>313</v>
      </c>
      <c r="E60" s="39">
        <v>43627</v>
      </c>
      <c r="F60" s="5" t="s">
        <v>99</v>
      </c>
      <c r="G60" s="5" t="s">
        <v>29</v>
      </c>
      <c r="H60" s="5" t="s">
        <v>30</v>
      </c>
      <c r="I60" s="5" t="s">
        <v>82</v>
      </c>
      <c r="J60" s="5" t="s">
        <v>304</v>
      </c>
      <c r="K60" s="5" t="s">
        <v>314</v>
      </c>
      <c r="L60" s="5" t="s">
        <v>315</v>
      </c>
      <c r="M60" s="5" t="s">
        <v>316</v>
      </c>
      <c r="N60" s="5">
        <v>1</v>
      </c>
      <c r="O60" s="5">
        <v>5</v>
      </c>
      <c r="P60" s="40">
        <v>43627</v>
      </c>
      <c r="Q60" s="40">
        <v>43799</v>
      </c>
      <c r="R60" s="5">
        <v>24</v>
      </c>
      <c r="S60" s="5" t="s">
        <v>242</v>
      </c>
      <c r="T60" s="5" t="s">
        <v>37</v>
      </c>
      <c r="U60" s="5"/>
      <c r="V60" s="5"/>
      <c r="W60" s="5"/>
      <c r="X60" s="5"/>
      <c r="Y60" s="5" t="s">
        <v>317</v>
      </c>
      <c r="Z60" s="5">
        <v>1</v>
      </c>
      <c r="AA60" s="211">
        <v>43920</v>
      </c>
      <c r="AB60" s="212">
        <f t="shared" si="0"/>
        <v>1</v>
      </c>
      <c r="AC60" s="41">
        <f t="shared" si="1"/>
        <v>5</v>
      </c>
      <c r="AD60" s="41"/>
      <c r="AE60" s="175"/>
    </row>
    <row r="61" spans="1:31" ht="86.4">
      <c r="A61" s="38">
        <v>52</v>
      </c>
      <c r="B61" s="5" t="s">
        <v>25</v>
      </c>
      <c r="C61" s="5" t="s">
        <v>80</v>
      </c>
      <c r="D61" s="5" t="s">
        <v>313</v>
      </c>
      <c r="E61" s="39">
        <v>43627</v>
      </c>
      <c r="F61" s="5" t="s">
        <v>99</v>
      </c>
      <c r="G61" s="5" t="s">
        <v>29</v>
      </c>
      <c r="H61" s="5" t="s">
        <v>30</v>
      </c>
      <c r="I61" s="5" t="s">
        <v>82</v>
      </c>
      <c r="J61" s="5" t="s">
        <v>304</v>
      </c>
      <c r="K61" s="5" t="s">
        <v>318</v>
      </c>
      <c r="L61" s="5" t="s">
        <v>319</v>
      </c>
      <c r="M61" s="5" t="s">
        <v>320</v>
      </c>
      <c r="N61" s="5">
        <v>1</v>
      </c>
      <c r="O61" s="5">
        <v>5</v>
      </c>
      <c r="P61" s="40">
        <v>43627</v>
      </c>
      <c r="Q61" s="40">
        <v>43676</v>
      </c>
      <c r="R61" s="5">
        <v>7</v>
      </c>
      <c r="S61" s="5" t="s">
        <v>242</v>
      </c>
      <c r="T61" s="5" t="s">
        <v>37</v>
      </c>
      <c r="U61" s="5"/>
      <c r="V61" s="5"/>
      <c r="W61" s="5"/>
      <c r="X61" s="5"/>
      <c r="Y61" s="5" t="s">
        <v>321</v>
      </c>
      <c r="Z61" s="5">
        <v>1</v>
      </c>
      <c r="AA61" s="211">
        <v>43920</v>
      </c>
      <c r="AB61" s="212">
        <f t="shared" si="0"/>
        <v>1</v>
      </c>
      <c r="AC61" s="41">
        <f t="shared" si="1"/>
        <v>5</v>
      </c>
      <c r="AD61" s="41"/>
      <c r="AE61" s="175"/>
    </row>
    <row r="62" spans="1:31" ht="144">
      <c r="A62" s="38">
        <v>53</v>
      </c>
      <c r="B62" s="5" t="s">
        <v>25</v>
      </c>
      <c r="C62" s="5" t="s">
        <v>80</v>
      </c>
      <c r="D62" s="5" t="s">
        <v>322</v>
      </c>
      <c r="E62" s="39">
        <v>43627</v>
      </c>
      <c r="F62" s="5" t="s">
        <v>99</v>
      </c>
      <c r="G62" s="5" t="s">
        <v>29</v>
      </c>
      <c r="H62" s="5" t="s">
        <v>30</v>
      </c>
      <c r="I62" s="5" t="s">
        <v>82</v>
      </c>
      <c r="J62" s="5" t="s">
        <v>304</v>
      </c>
      <c r="K62" s="5" t="s">
        <v>323</v>
      </c>
      <c r="L62" s="5" t="s">
        <v>324</v>
      </c>
      <c r="M62" s="5" t="s">
        <v>316</v>
      </c>
      <c r="N62" s="5">
        <v>1</v>
      </c>
      <c r="O62" s="5">
        <v>5</v>
      </c>
      <c r="P62" s="40">
        <v>43627</v>
      </c>
      <c r="Q62" s="40">
        <v>43799</v>
      </c>
      <c r="R62" s="5">
        <v>24</v>
      </c>
      <c r="S62" s="5" t="s">
        <v>242</v>
      </c>
      <c r="T62" s="5" t="s">
        <v>37</v>
      </c>
      <c r="U62" s="5"/>
      <c r="V62" s="5"/>
      <c r="W62" s="5"/>
      <c r="X62" s="5"/>
      <c r="Y62" s="5" t="s">
        <v>325</v>
      </c>
      <c r="Z62" s="5">
        <v>1</v>
      </c>
      <c r="AA62" s="211">
        <v>43920</v>
      </c>
      <c r="AB62" s="212">
        <f t="shared" si="0"/>
        <v>1</v>
      </c>
      <c r="AC62" s="41">
        <f t="shared" si="1"/>
        <v>5</v>
      </c>
      <c r="AD62" s="41"/>
      <c r="AE62" s="175"/>
    </row>
    <row r="63" spans="1:31" ht="115.2">
      <c r="A63" s="38">
        <v>53</v>
      </c>
      <c r="B63" s="5" t="s">
        <v>25</v>
      </c>
      <c r="C63" s="5" t="s">
        <v>80</v>
      </c>
      <c r="D63" s="5" t="s">
        <v>322</v>
      </c>
      <c r="E63" s="39">
        <v>43627</v>
      </c>
      <c r="F63" s="5" t="s">
        <v>99</v>
      </c>
      <c r="G63" s="5" t="s">
        <v>29</v>
      </c>
      <c r="H63" s="5" t="s">
        <v>30</v>
      </c>
      <c r="I63" s="5" t="s">
        <v>82</v>
      </c>
      <c r="J63" s="5" t="s">
        <v>304</v>
      </c>
      <c r="K63" s="5" t="s">
        <v>326</v>
      </c>
      <c r="L63" s="5" t="s">
        <v>327</v>
      </c>
      <c r="M63" s="5" t="s">
        <v>328</v>
      </c>
      <c r="N63" s="5">
        <v>1</v>
      </c>
      <c r="O63" s="5">
        <v>5</v>
      </c>
      <c r="P63" s="40">
        <v>43627</v>
      </c>
      <c r="Q63" s="40">
        <v>43799</v>
      </c>
      <c r="R63" s="5">
        <v>24</v>
      </c>
      <c r="S63" s="5" t="s">
        <v>242</v>
      </c>
      <c r="T63" s="5" t="s">
        <v>37</v>
      </c>
      <c r="U63" s="5"/>
      <c r="V63" s="5"/>
      <c r="W63" s="5"/>
      <c r="X63" s="5"/>
      <c r="Y63" s="5" t="s">
        <v>329</v>
      </c>
      <c r="Z63" s="5">
        <v>1</v>
      </c>
      <c r="AA63" s="211">
        <v>43920</v>
      </c>
      <c r="AB63" s="212">
        <f t="shared" si="0"/>
        <v>1</v>
      </c>
      <c r="AC63" s="41">
        <f t="shared" si="1"/>
        <v>5</v>
      </c>
      <c r="AD63" s="41"/>
      <c r="AE63" s="175"/>
    </row>
    <row r="64" spans="1:31" ht="230.4">
      <c r="A64" s="38">
        <v>54</v>
      </c>
      <c r="B64" s="5" t="s">
        <v>25</v>
      </c>
      <c r="C64" s="5" t="s">
        <v>80</v>
      </c>
      <c r="D64" s="5" t="s">
        <v>330</v>
      </c>
      <c r="E64" s="39">
        <v>43627</v>
      </c>
      <c r="F64" s="5" t="s">
        <v>99</v>
      </c>
      <c r="G64" s="5" t="s">
        <v>29</v>
      </c>
      <c r="H64" s="5" t="s">
        <v>30</v>
      </c>
      <c r="I64" s="5" t="s">
        <v>82</v>
      </c>
      <c r="J64" s="5" t="s">
        <v>304</v>
      </c>
      <c r="K64" s="5" t="s">
        <v>331</v>
      </c>
      <c r="L64" s="5" t="s">
        <v>332</v>
      </c>
      <c r="M64" s="5" t="s">
        <v>333</v>
      </c>
      <c r="N64" s="5">
        <v>1</v>
      </c>
      <c r="O64" s="5">
        <v>5</v>
      </c>
      <c r="P64" s="40">
        <v>43627</v>
      </c>
      <c r="Q64" s="40">
        <v>43830</v>
      </c>
      <c r="R64" s="5">
        <v>29</v>
      </c>
      <c r="S64" s="5" t="s">
        <v>242</v>
      </c>
      <c r="T64" s="5" t="s">
        <v>37</v>
      </c>
      <c r="U64" s="5"/>
      <c r="V64" s="5"/>
      <c r="W64" s="5"/>
      <c r="X64" s="5"/>
      <c r="Y64" s="5" t="s">
        <v>334</v>
      </c>
      <c r="Z64" s="5">
        <v>1</v>
      </c>
      <c r="AA64" s="211">
        <v>43920</v>
      </c>
      <c r="AB64" s="212">
        <f t="shared" si="0"/>
        <v>1</v>
      </c>
      <c r="AC64" s="41">
        <f t="shared" si="1"/>
        <v>5</v>
      </c>
      <c r="AD64" s="41"/>
      <c r="AE64" s="175"/>
    </row>
    <row r="65" spans="1:31" ht="158.4">
      <c r="A65" s="38">
        <v>55</v>
      </c>
      <c r="B65" s="5" t="s">
        <v>25</v>
      </c>
      <c r="C65" s="5" t="s">
        <v>80</v>
      </c>
      <c r="D65" s="5" t="s">
        <v>335</v>
      </c>
      <c r="E65" s="39">
        <v>43627</v>
      </c>
      <c r="F65" s="5" t="s">
        <v>99</v>
      </c>
      <c r="G65" s="5" t="s">
        <v>29</v>
      </c>
      <c r="H65" s="5" t="s">
        <v>46</v>
      </c>
      <c r="I65" s="5" t="s">
        <v>82</v>
      </c>
      <c r="J65" s="5" t="s">
        <v>275</v>
      </c>
      <c r="K65" s="5" t="s">
        <v>336</v>
      </c>
      <c r="L65" s="5" t="s">
        <v>337</v>
      </c>
      <c r="M65" s="5" t="s">
        <v>338</v>
      </c>
      <c r="N65" s="5">
        <v>1</v>
      </c>
      <c r="O65" s="5">
        <v>5</v>
      </c>
      <c r="P65" s="40">
        <v>43627</v>
      </c>
      <c r="Q65" s="40">
        <v>43814</v>
      </c>
      <c r="R65" s="5">
        <v>26</v>
      </c>
      <c r="S65" s="5" t="s">
        <v>242</v>
      </c>
      <c r="T65" s="5" t="s">
        <v>37</v>
      </c>
      <c r="U65" s="5"/>
      <c r="V65" s="5"/>
      <c r="W65" s="5"/>
      <c r="X65" s="5"/>
      <c r="Y65" s="5" t="s">
        <v>339</v>
      </c>
      <c r="Z65" s="5">
        <v>1</v>
      </c>
      <c r="AA65" s="211">
        <v>43920</v>
      </c>
      <c r="AB65" s="212">
        <f t="shared" si="0"/>
        <v>1</v>
      </c>
      <c r="AC65" s="41">
        <f t="shared" si="1"/>
        <v>5</v>
      </c>
      <c r="AD65" s="41"/>
      <c r="AE65" s="175"/>
    </row>
    <row r="66" spans="1:31" ht="172.8">
      <c r="A66" s="38">
        <v>56</v>
      </c>
      <c r="B66" s="5" t="s">
        <v>25</v>
      </c>
      <c r="C66" s="5" t="s">
        <v>341</v>
      </c>
      <c r="D66" s="5" t="s">
        <v>342</v>
      </c>
      <c r="E66" s="39">
        <v>43577</v>
      </c>
      <c r="F66" s="5" t="s">
        <v>99</v>
      </c>
      <c r="G66" s="5" t="s">
        <v>29</v>
      </c>
      <c r="H66" s="5" t="s">
        <v>30</v>
      </c>
      <c r="I66" s="5" t="s">
        <v>108</v>
      </c>
      <c r="J66" s="5" t="s">
        <v>246</v>
      </c>
      <c r="K66" s="5" t="s">
        <v>343</v>
      </c>
      <c r="L66" s="5" t="s">
        <v>344</v>
      </c>
      <c r="M66" s="5" t="s">
        <v>345</v>
      </c>
      <c r="N66" s="5">
        <v>1</v>
      </c>
      <c r="O66" s="5">
        <v>7</v>
      </c>
      <c r="P66" s="40">
        <v>43577</v>
      </c>
      <c r="Q66" s="40">
        <v>43738</v>
      </c>
      <c r="R66" s="5">
        <v>23</v>
      </c>
      <c r="S66" s="5" t="s">
        <v>242</v>
      </c>
      <c r="T66" s="5" t="s">
        <v>37</v>
      </c>
      <c r="U66" s="5"/>
      <c r="V66" s="5"/>
      <c r="W66" s="5"/>
      <c r="X66" s="5"/>
      <c r="Y66" s="5" t="s">
        <v>346</v>
      </c>
      <c r="Z66" s="5">
        <v>1</v>
      </c>
      <c r="AA66" s="211">
        <v>43920</v>
      </c>
      <c r="AB66" s="212">
        <f t="shared" si="0"/>
        <v>1</v>
      </c>
      <c r="AC66" s="41">
        <f t="shared" si="1"/>
        <v>7</v>
      </c>
      <c r="AD66" s="41"/>
      <c r="AE66" s="175"/>
    </row>
    <row r="67" spans="1:31" ht="230.4">
      <c r="A67" s="38">
        <v>57</v>
      </c>
      <c r="B67" s="5" t="s">
        <v>25</v>
      </c>
      <c r="C67" s="5" t="s">
        <v>91</v>
      </c>
      <c r="D67" s="5" t="s">
        <v>115</v>
      </c>
      <c r="E67" s="39">
        <v>43399</v>
      </c>
      <c r="F67" s="5" t="s">
        <v>99</v>
      </c>
      <c r="G67" s="5" t="s">
        <v>29</v>
      </c>
      <c r="H67" s="5" t="s">
        <v>30</v>
      </c>
      <c r="I67" s="5" t="s">
        <v>108</v>
      </c>
      <c r="J67" s="5" t="s">
        <v>246</v>
      </c>
      <c r="K67" s="5" t="s">
        <v>116</v>
      </c>
      <c r="L67" s="5" t="s">
        <v>195</v>
      </c>
      <c r="M67" s="5" t="s">
        <v>196</v>
      </c>
      <c r="N67" s="5">
        <v>1</v>
      </c>
      <c r="O67" s="5">
        <v>4</v>
      </c>
      <c r="P67" s="40">
        <v>43399</v>
      </c>
      <c r="Q67" s="40">
        <v>43465</v>
      </c>
      <c r="R67" s="5">
        <v>9</v>
      </c>
      <c r="S67" s="5" t="s">
        <v>242</v>
      </c>
      <c r="T67" s="5" t="s">
        <v>37</v>
      </c>
      <c r="U67" s="5"/>
      <c r="V67" s="5"/>
      <c r="W67" s="5"/>
      <c r="X67" s="5"/>
      <c r="Y67" s="5" t="s">
        <v>347</v>
      </c>
      <c r="Z67" s="5">
        <v>1</v>
      </c>
      <c r="AA67" s="211">
        <v>43920</v>
      </c>
      <c r="AB67" s="212">
        <f t="shared" ref="AB67:AB130" si="2">Z67/N67</f>
        <v>1</v>
      </c>
      <c r="AC67" s="41">
        <f t="shared" ref="AC67:AC130" si="3">AB67*O67</f>
        <v>4</v>
      </c>
      <c r="AD67" s="41"/>
      <c r="AE67" s="175"/>
    </row>
    <row r="68" spans="1:31" ht="129.6">
      <c r="A68" s="38">
        <v>58</v>
      </c>
      <c r="B68" s="5" t="s">
        <v>25</v>
      </c>
      <c r="C68" s="5" t="s">
        <v>235</v>
      </c>
      <c r="D68" s="5" t="s">
        <v>348</v>
      </c>
      <c r="E68" s="39">
        <v>43797</v>
      </c>
      <c r="F68" s="5" t="s">
        <v>349</v>
      </c>
      <c r="G68" s="5" t="s">
        <v>29</v>
      </c>
      <c r="H68" s="5" t="s">
        <v>30</v>
      </c>
      <c r="I68" s="5" t="s">
        <v>108</v>
      </c>
      <c r="J68" s="5" t="s">
        <v>350</v>
      </c>
      <c r="K68" s="5" t="s">
        <v>351</v>
      </c>
      <c r="L68" s="5" t="s">
        <v>352</v>
      </c>
      <c r="M68" s="5" t="s">
        <v>353</v>
      </c>
      <c r="N68" s="5">
        <v>1</v>
      </c>
      <c r="O68" s="5">
        <v>4</v>
      </c>
      <c r="P68" s="40">
        <v>43797</v>
      </c>
      <c r="Q68" s="40">
        <v>43921</v>
      </c>
      <c r="R68" s="5">
        <v>17</v>
      </c>
      <c r="S68" s="5" t="s">
        <v>354</v>
      </c>
      <c r="T68" s="5" t="s">
        <v>37</v>
      </c>
      <c r="U68" s="5"/>
      <c r="V68" s="5"/>
      <c r="W68" s="5"/>
      <c r="X68" s="5"/>
      <c r="Y68" s="5" t="s">
        <v>355</v>
      </c>
      <c r="Z68" s="5">
        <v>1</v>
      </c>
      <c r="AA68" s="211">
        <v>43920</v>
      </c>
      <c r="AB68" s="212">
        <f t="shared" si="2"/>
        <v>1</v>
      </c>
      <c r="AC68" s="41">
        <f t="shared" si="3"/>
        <v>4</v>
      </c>
      <c r="AD68" s="41"/>
      <c r="AE68" s="175"/>
    </row>
    <row r="69" spans="1:31" ht="129.6">
      <c r="A69" s="38">
        <v>58</v>
      </c>
      <c r="B69" s="5" t="s">
        <v>25</v>
      </c>
      <c r="C69" s="5" t="s">
        <v>235</v>
      </c>
      <c r="D69" s="5" t="s">
        <v>348</v>
      </c>
      <c r="E69" s="39">
        <v>43797</v>
      </c>
      <c r="F69" s="5" t="s">
        <v>349</v>
      </c>
      <c r="G69" s="5" t="s">
        <v>29</v>
      </c>
      <c r="H69" s="5" t="s">
        <v>30</v>
      </c>
      <c r="I69" s="5" t="s">
        <v>108</v>
      </c>
      <c r="J69" s="5" t="s">
        <v>350</v>
      </c>
      <c r="K69" s="5" t="s">
        <v>351</v>
      </c>
      <c r="L69" s="5" t="s">
        <v>357</v>
      </c>
      <c r="M69" s="5" t="s">
        <v>358</v>
      </c>
      <c r="N69" s="5">
        <v>2</v>
      </c>
      <c r="O69" s="5">
        <v>4</v>
      </c>
      <c r="P69" s="40">
        <v>43797</v>
      </c>
      <c r="Q69" s="40">
        <v>44012</v>
      </c>
      <c r="R69" s="5">
        <v>30</v>
      </c>
      <c r="S69" s="5" t="s">
        <v>354</v>
      </c>
      <c r="T69" s="5" t="s">
        <v>37</v>
      </c>
      <c r="U69" s="5"/>
      <c r="V69" s="5"/>
      <c r="W69" s="5"/>
      <c r="X69" s="5"/>
      <c r="Y69" s="5" t="s">
        <v>359</v>
      </c>
      <c r="Z69" s="5">
        <v>2</v>
      </c>
      <c r="AA69" s="211">
        <v>44012</v>
      </c>
      <c r="AB69" s="212">
        <f t="shared" si="2"/>
        <v>1</v>
      </c>
      <c r="AC69" s="41">
        <f t="shared" si="3"/>
        <v>4</v>
      </c>
      <c r="AD69" s="41"/>
      <c r="AE69" s="175"/>
    </row>
    <row r="70" spans="1:31" ht="187.2">
      <c r="A70" s="38">
        <v>58</v>
      </c>
      <c r="B70" s="5" t="s">
        <v>25</v>
      </c>
      <c r="C70" s="5" t="s">
        <v>235</v>
      </c>
      <c r="D70" s="5" t="s">
        <v>348</v>
      </c>
      <c r="E70" s="39">
        <v>43797</v>
      </c>
      <c r="F70" s="5" t="s">
        <v>349</v>
      </c>
      <c r="G70" s="5" t="s">
        <v>29</v>
      </c>
      <c r="H70" s="5" t="s">
        <v>30</v>
      </c>
      <c r="I70" s="5" t="s">
        <v>108</v>
      </c>
      <c r="J70" s="5" t="s">
        <v>350</v>
      </c>
      <c r="K70" s="5" t="s">
        <v>356</v>
      </c>
      <c r="L70" s="5" t="s">
        <v>360</v>
      </c>
      <c r="M70" s="5" t="s">
        <v>361</v>
      </c>
      <c r="N70" s="5">
        <v>1</v>
      </c>
      <c r="O70" s="5">
        <v>4</v>
      </c>
      <c r="P70" s="40">
        <v>43797</v>
      </c>
      <c r="Q70" s="40">
        <v>43889</v>
      </c>
      <c r="R70" s="5">
        <v>13</v>
      </c>
      <c r="S70" s="5" t="s">
        <v>354</v>
      </c>
      <c r="T70" s="5" t="s">
        <v>37</v>
      </c>
      <c r="U70" s="5"/>
      <c r="V70" s="5"/>
      <c r="W70" s="5"/>
      <c r="X70" s="5"/>
      <c r="Y70" s="5" t="s">
        <v>362</v>
      </c>
      <c r="Z70" s="5">
        <v>1</v>
      </c>
      <c r="AA70" s="211">
        <v>43920</v>
      </c>
      <c r="AB70" s="212">
        <f t="shared" si="2"/>
        <v>1</v>
      </c>
      <c r="AC70" s="41">
        <f t="shared" si="3"/>
        <v>4</v>
      </c>
      <c r="AD70" s="41"/>
      <c r="AE70" s="175"/>
    </row>
    <row r="71" spans="1:31" ht="216">
      <c r="A71" s="38">
        <v>59</v>
      </c>
      <c r="B71" s="5" t="s">
        <v>25</v>
      </c>
      <c r="C71" s="5" t="s">
        <v>363</v>
      </c>
      <c r="D71" s="5" t="s">
        <v>364</v>
      </c>
      <c r="E71" s="39">
        <v>43738</v>
      </c>
      <c r="F71" s="5" t="s">
        <v>349</v>
      </c>
      <c r="G71" s="5" t="s">
        <v>29</v>
      </c>
      <c r="H71" s="5" t="s">
        <v>46</v>
      </c>
      <c r="I71" s="5" t="s">
        <v>274</v>
      </c>
      <c r="J71" s="5" t="s">
        <v>83</v>
      </c>
      <c r="K71" s="5" t="s">
        <v>365</v>
      </c>
      <c r="L71" s="5" t="s">
        <v>366</v>
      </c>
      <c r="M71" s="5" t="s">
        <v>367</v>
      </c>
      <c r="N71" s="5">
        <v>1</v>
      </c>
      <c r="O71" s="5">
        <v>6</v>
      </c>
      <c r="P71" s="40">
        <v>43738</v>
      </c>
      <c r="Q71" s="40">
        <v>43829</v>
      </c>
      <c r="R71" s="5">
        <v>13</v>
      </c>
      <c r="S71" s="5" t="s">
        <v>354</v>
      </c>
      <c r="T71" s="5" t="s">
        <v>37</v>
      </c>
      <c r="U71" s="5"/>
      <c r="V71" s="5"/>
      <c r="W71" s="5"/>
      <c r="X71" s="5"/>
      <c r="Y71" s="5" t="s">
        <v>368</v>
      </c>
      <c r="Z71" s="5">
        <v>1</v>
      </c>
      <c r="AA71" s="211">
        <v>43920</v>
      </c>
      <c r="AB71" s="212">
        <f t="shared" si="2"/>
        <v>1</v>
      </c>
      <c r="AC71" s="41">
        <f t="shared" si="3"/>
        <v>6</v>
      </c>
      <c r="AD71" s="41"/>
      <c r="AE71" s="175"/>
    </row>
    <row r="72" spans="1:31" ht="201.6">
      <c r="A72" s="38">
        <v>60</v>
      </c>
      <c r="B72" s="5" t="s">
        <v>25</v>
      </c>
      <c r="C72" s="5" t="s">
        <v>371</v>
      </c>
      <c r="D72" s="5" t="s">
        <v>372</v>
      </c>
      <c r="E72" s="39">
        <v>43740</v>
      </c>
      <c r="F72" s="5" t="s">
        <v>75</v>
      </c>
      <c r="G72" s="5" t="s">
        <v>29</v>
      </c>
      <c r="H72" s="5" t="s">
        <v>46</v>
      </c>
      <c r="I72" s="5" t="s">
        <v>223</v>
      </c>
      <c r="J72" s="5" t="s">
        <v>83</v>
      </c>
      <c r="K72" s="5" t="s">
        <v>373</v>
      </c>
      <c r="L72" s="5" t="s">
        <v>374</v>
      </c>
      <c r="M72" s="5" t="s">
        <v>375</v>
      </c>
      <c r="N72" s="5">
        <v>1</v>
      </c>
      <c r="O72" s="5">
        <v>15</v>
      </c>
      <c r="P72" s="40">
        <v>43740</v>
      </c>
      <c r="Q72" s="40">
        <v>44316</v>
      </c>
      <c r="R72" s="5">
        <v>82</v>
      </c>
      <c r="S72" s="5" t="s">
        <v>376</v>
      </c>
      <c r="T72" s="5" t="s">
        <v>37</v>
      </c>
      <c r="U72" s="5"/>
      <c r="V72" s="5"/>
      <c r="W72" s="5"/>
      <c r="X72" s="5"/>
      <c r="Y72" s="5" t="s">
        <v>377</v>
      </c>
      <c r="Z72" s="5">
        <v>1</v>
      </c>
      <c r="AA72" s="211">
        <v>44194.72152777778</v>
      </c>
      <c r="AB72" s="212">
        <f t="shared" si="2"/>
        <v>1</v>
      </c>
      <c r="AC72" s="41">
        <f t="shared" si="3"/>
        <v>15</v>
      </c>
      <c r="AD72" s="41"/>
      <c r="AE72" s="175"/>
    </row>
    <row r="73" spans="1:31" ht="201.6">
      <c r="A73" s="38">
        <v>60</v>
      </c>
      <c r="B73" s="5" t="s">
        <v>25</v>
      </c>
      <c r="C73" s="5" t="s">
        <v>371</v>
      </c>
      <c r="D73" s="5" t="s">
        <v>372</v>
      </c>
      <c r="E73" s="39">
        <v>43740</v>
      </c>
      <c r="F73" s="5" t="s">
        <v>75</v>
      </c>
      <c r="G73" s="5" t="s">
        <v>29</v>
      </c>
      <c r="H73" s="5" t="s">
        <v>46</v>
      </c>
      <c r="I73" s="5" t="s">
        <v>223</v>
      </c>
      <c r="J73" s="5" t="s">
        <v>83</v>
      </c>
      <c r="K73" s="5" t="s">
        <v>378</v>
      </c>
      <c r="L73" s="5" t="s">
        <v>379</v>
      </c>
      <c r="M73" s="5" t="s">
        <v>380</v>
      </c>
      <c r="N73" s="5">
        <v>1</v>
      </c>
      <c r="O73" s="5">
        <v>5</v>
      </c>
      <c r="P73" s="40">
        <v>43740</v>
      </c>
      <c r="Q73" s="40">
        <v>44286</v>
      </c>
      <c r="R73" s="5">
        <v>78</v>
      </c>
      <c r="S73" s="5" t="s">
        <v>376</v>
      </c>
      <c r="T73" s="5" t="s">
        <v>37</v>
      </c>
      <c r="U73" s="5"/>
      <c r="V73" s="5"/>
      <c r="W73" s="5"/>
      <c r="X73" s="5"/>
      <c r="Y73" s="5" t="s">
        <v>381</v>
      </c>
      <c r="Z73" s="5">
        <v>1</v>
      </c>
      <c r="AA73" s="211">
        <v>44194.722916666666</v>
      </c>
      <c r="AB73" s="212">
        <f t="shared" si="2"/>
        <v>1</v>
      </c>
      <c r="AC73" s="41">
        <f t="shared" si="3"/>
        <v>5</v>
      </c>
      <c r="AD73" s="41"/>
      <c r="AE73" s="175"/>
    </row>
    <row r="74" spans="1:31" ht="86.4">
      <c r="A74" s="38">
        <v>61</v>
      </c>
      <c r="B74" s="5" t="s">
        <v>25</v>
      </c>
      <c r="C74" s="5" t="s">
        <v>371</v>
      </c>
      <c r="D74" s="5" t="s">
        <v>382</v>
      </c>
      <c r="E74" s="39">
        <v>43740</v>
      </c>
      <c r="F74" s="5" t="s">
        <v>75</v>
      </c>
      <c r="G74" s="5" t="s">
        <v>29</v>
      </c>
      <c r="H74" s="5" t="s">
        <v>46</v>
      </c>
      <c r="I74" s="5" t="s">
        <v>82</v>
      </c>
      <c r="J74" s="5" t="s">
        <v>83</v>
      </c>
      <c r="K74" s="5" t="s">
        <v>383</v>
      </c>
      <c r="L74" s="5" t="s">
        <v>384</v>
      </c>
      <c r="M74" s="5" t="s">
        <v>385</v>
      </c>
      <c r="N74" s="5">
        <v>3</v>
      </c>
      <c r="O74" s="5">
        <v>5</v>
      </c>
      <c r="P74" s="40">
        <v>43740</v>
      </c>
      <c r="Q74" s="40">
        <v>44014</v>
      </c>
      <c r="R74" s="5">
        <v>39</v>
      </c>
      <c r="S74" s="5" t="s">
        <v>376</v>
      </c>
      <c r="T74" s="5" t="s">
        <v>37</v>
      </c>
      <c r="U74" s="5"/>
      <c r="V74" s="5"/>
      <c r="W74" s="5"/>
      <c r="X74" s="5"/>
      <c r="Y74" s="5" t="s">
        <v>386</v>
      </c>
      <c r="Z74" s="5">
        <v>3</v>
      </c>
      <c r="AA74" s="211">
        <v>44104</v>
      </c>
      <c r="AB74" s="212">
        <f t="shared" si="2"/>
        <v>1</v>
      </c>
      <c r="AC74" s="41">
        <f t="shared" si="3"/>
        <v>5</v>
      </c>
      <c r="AD74" s="41"/>
      <c r="AE74" s="175"/>
    </row>
    <row r="75" spans="1:31" ht="100.8">
      <c r="A75" s="38">
        <v>62</v>
      </c>
      <c r="B75" s="5" t="s">
        <v>25</v>
      </c>
      <c r="C75" s="5" t="s">
        <v>272</v>
      </c>
      <c r="D75" s="5" t="s">
        <v>388</v>
      </c>
      <c r="E75" s="39">
        <v>43643</v>
      </c>
      <c r="F75" s="5" t="s">
        <v>75</v>
      </c>
      <c r="G75" s="5" t="s">
        <v>29</v>
      </c>
      <c r="H75" s="5" t="s">
        <v>46</v>
      </c>
      <c r="I75" s="5" t="s">
        <v>274</v>
      </c>
      <c r="J75" s="5" t="s">
        <v>83</v>
      </c>
      <c r="K75" s="5" t="s">
        <v>389</v>
      </c>
      <c r="L75" s="5" t="s">
        <v>85</v>
      </c>
      <c r="M75" s="5" t="s">
        <v>86</v>
      </c>
      <c r="N75" s="5">
        <v>1</v>
      </c>
      <c r="O75" s="5">
        <v>5</v>
      </c>
      <c r="P75" s="40">
        <v>43643</v>
      </c>
      <c r="Q75" s="40">
        <v>43830</v>
      </c>
      <c r="R75" s="5">
        <v>26</v>
      </c>
      <c r="S75" s="5" t="s">
        <v>376</v>
      </c>
      <c r="T75" s="5" t="s">
        <v>37</v>
      </c>
      <c r="U75" s="5"/>
      <c r="V75" s="5"/>
      <c r="W75" s="5"/>
      <c r="X75" s="5"/>
      <c r="Y75" s="5" t="s">
        <v>390</v>
      </c>
      <c r="Z75" s="5">
        <v>1</v>
      </c>
      <c r="AA75" s="211">
        <v>43920</v>
      </c>
      <c r="AB75" s="212">
        <f t="shared" si="2"/>
        <v>1</v>
      </c>
      <c r="AC75" s="41">
        <f t="shared" si="3"/>
        <v>5</v>
      </c>
      <c r="AD75" s="41"/>
      <c r="AE75" s="175"/>
    </row>
    <row r="76" spans="1:31" ht="115.2">
      <c r="A76" s="38">
        <v>63</v>
      </c>
      <c r="B76" s="5" t="s">
        <v>25</v>
      </c>
      <c r="C76" s="5" t="s">
        <v>221</v>
      </c>
      <c r="D76" s="5" t="s">
        <v>391</v>
      </c>
      <c r="E76" s="39">
        <v>43567</v>
      </c>
      <c r="F76" s="5" t="s">
        <v>75</v>
      </c>
      <c r="G76" s="5" t="s">
        <v>29</v>
      </c>
      <c r="H76" s="5" t="s">
        <v>46</v>
      </c>
      <c r="I76" s="5" t="s">
        <v>392</v>
      </c>
      <c r="J76" s="5" t="s">
        <v>83</v>
      </c>
      <c r="K76" s="5" t="s">
        <v>84</v>
      </c>
      <c r="L76" s="5" t="s">
        <v>393</v>
      </c>
      <c r="M76" s="5" t="s">
        <v>394</v>
      </c>
      <c r="N76" s="5">
        <v>1</v>
      </c>
      <c r="O76" s="5">
        <v>4</v>
      </c>
      <c r="P76" s="40">
        <v>43567</v>
      </c>
      <c r="Q76" s="40">
        <v>43814</v>
      </c>
      <c r="R76" s="5">
        <v>35</v>
      </c>
      <c r="S76" s="5" t="s">
        <v>376</v>
      </c>
      <c r="T76" s="5" t="s">
        <v>37</v>
      </c>
      <c r="U76" s="5"/>
      <c r="V76" s="5"/>
      <c r="W76" s="5"/>
      <c r="X76" s="5"/>
      <c r="Y76" s="5" t="s">
        <v>395</v>
      </c>
      <c r="Z76" s="5">
        <v>1</v>
      </c>
      <c r="AA76" s="211">
        <v>43920</v>
      </c>
      <c r="AB76" s="212">
        <f t="shared" si="2"/>
        <v>1</v>
      </c>
      <c r="AC76" s="41">
        <f t="shared" si="3"/>
        <v>4</v>
      </c>
      <c r="AD76" s="41"/>
      <c r="AE76" s="175"/>
    </row>
    <row r="77" spans="1:31" ht="115.2">
      <c r="A77" s="38">
        <v>63</v>
      </c>
      <c r="B77" s="5" t="s">
        <v>25</v>
      </c>
      <c r="C77" s="5" t="s">
        <v>221</v>
      </c>
      <c r="D77" s="5" t="s">
        <v>391</v>
      </c>
      <c r="E77" s="39">
        <v>43567</v>
      </c>
      <c r="F77" s="5" t="s">
        <v>75</v>
      </c>
      <c r="G77" s="5" t="s">
        <v>29</v>
      </c>
      <c r="H77" s="5" t="s">
        <v>46</v>
      </c>
      <c r="I77" s="5" t="s">
        <v>392</v>
      </c>
      <c r="J77" s="5" t="s">
        <v>83</v>
      </c>
      <c r="K77" s="5" t="s">
        <v>84</v>
      </c>
      <c r="L77" s="5" t="s">
        <v>85</v>
      </c>
      <c r="M77" s="5" t="s">
        <v>396</v>
      </c>
      <c r="N77" s="5">
        <v>1</v>
      </c>
      <c r="O77" s="5">
        <v>4</v>
      </c>
      <c r="P77" s="40">
        <v>43567</v>
      </c>
      <c r="Q77" s="40">
        <v>43814</v>
      </c>
      <c r="R77" s="5">
        <v>35</v>
      </c>
      <c r="S77" s="5" t="s">
        <v>376</v>
      </c>
      <c r="T77" s="5" t="s">
        <v>37</v>
      </c>
      <c r="U77" s="5"/>
      <c r="V77" s="5"/>
      <c r="W77" s="5"/>
      <c r="X77" s="5"/>
      <c r="Y77" s="5" t="s">
        <v>397</v>
      </c>
      <c r="Z77" s="5">
        <v>1</v>
      </c>
      <c r="AA77" s="211">
        <v>43920</v>
      </c>
      <c r="AB77" s="212">
        <f t="shared" si="2"/>
        <v>1</v>
      </c>
      <c r="AC77" s="41">
        <f t="shared" si="3"/>
        <v>4</v>
      </c>
      <c r="AD77" s="41"/>
      <c r="AE77" s="175"/>
    </row>
    <row r="78" spans="1:31" ht="187.2">
      <c r="A78" s="38">
        <v>64</v>
      </c>
      <c r="B78" s="5" t="s">
        <v>25</v>
      </c>
      <c r="C78" s="5" t="s">
        <v>341</v>
      </c>
      <c r="D78" s="5" t="s">
        <v>398</v>
      </c>
      <c r="E78" s="39">
        <v>43577</v>
      </c>
      <c r="F78" s="5" t="s">
        <v>99</v>
      </c>
      <c r="G78" s="5" t="s">
        <v>29</v>
      </c>
      <c r="H78" s="5" t="s">
        <v>46</v>
      </c>
      <c r="I78" s="5" t="s">
        <v>237</v>
      </c>
      <c r="J78" s="5" t="s">
        <v>238</v>
      </c>
      <c r="K78" s="5" t="s">
        <v>399</v>
      </c>
      <c r="L78" s="5" t="s">
        <v>400</v>
      </c>
      <c r="M78" s="5" t="s">
        <v>401</v>
      </c>
      <c r="N78" s="5">
        <v>1</v>
      </c>
      <c r="O78" s="5">
        <v>7</v>
      </c>
      <c r="P78" s="40">
        <v>43577</v>
      </c>
      <c r="Q78" s="40">
        <v>43738</v>
      </c>
      <c r="R78" s="5">
        <v>23</v>
      </c>
      <c r="S78" s="5" t="s">
        <v>402</v>
      </c>
      <c r="T78" s="5" t="s">
        <v>37</v>
      </c>
      <c r="U78" s="5"/>
      <c r="V78" s="5"/>
      <c r="W78" s="5"/>
      <c r="X78" s="5"/>
      <c r="Y78" s="5" t="s">
        <v>403</v>
      </c>
      <c r="Z78" s="5">
        <v>1</v>
      </c>
      <c r="AA78" s="211">
        <v>43920</v>
      </c>
      <c r="AB78" s="212">
        <f t="shared" si="2"/>
        <v>1</v>
      </c>
      <c r="AC78" s="41">
        <f t="shared" si="3"/>
        <v>7</v>
      </c>
      <c r="AD78" s="41"/>
      <c r="AE78" s="175"/>
    </row>
    <row r="79" spans="1:31" ht="244.8">
      <c r="A79" s="38">
        <v>65</v>
      </c>
      <c r="B79" s="5" t="s">
        <v>25</v>
      </c>
      <c r="C79" s="5" t="s">
        <v>221</v>
      </c>
      <c r="D79" s="5" t="s">
        <v>222</v>
      </c>
      <c r="E79" s="39">
        <v>43567</v>
      </c>
      <c r="F79" s="5" t="s">
        <v>99</v>
      </c>
      <c r="G79" s="5" t="s">
        <v>29</v>
      </c>
      <c r="H79" s="5" t="s">
        <v>30</v>
      </c>
      <c r="I79" s="5" t="s">
        <v>223</v>
      </c>
      <c r="J79" s="5" t="s">
        <v>143</v>
      </c>
      <c r="K79" s="5" t="s">
        <v>225</v>
      </c>
      <c r="L79" s="5" t="s">
        <v>404</v>
      </c>
      <c r="M79" s="5" t="s">
        <v>405</v>
      </c>
      <c r="N79" s="5">
        <v>1</v>
      </c>
      <c r="O79" s="5">
        <v>4</v>
      </c>
      <c r="P79" s="40">
        <v>43567</v>
      </c>
      <c r="Q79" s="40">
        <v>43799</v>
      </c>
      <c r="R79" s="5">
        <v>33</v>
      </c>
      <c r="S79" s="5" t="s">
        <v>402</v>
      </c>
      <c r="T79" s="5" t="s">
        <v>37</v>
      </c>
      <c r="U79" s="5"/>
      <c r="V79" s="5"/>
      <c r="W79" s="5"/>
      <c r="X79" s="5"/>
      <c r="Y79" s="5" t="s">
        <v>406</v>
      </c>
      <c r="Z79" s="5">
        <v>1</v>
      </c>
      <c r="AA79" s="211">
        <v>43920</v>
      </c>
      <c r="AB79" s="212">
        <f t="shared" si="2"/>
        <v>1</v>
      </c>
      <c r="AC79" s="41">
        <f t="shared" si="3"/>
        <v>4</v>
      </c>
      <c r="AD79" s="41"/>
      <c r="AE79" s="175"/>
    </row>
    <row r="80" spans="1:31" ht="115.2">
      <c r="A80" s="38">
        <v>65</v>
      </c>
      <c r="B80" s="5" t="s">
        <v>25</v>
      </c>
      <c r="C80" s="5" t="s">
        <v>221</v>
      </c>
      <c r="D80" s="5" t="s">
        <v>222</v>
      </c>
      <c r="E80" s="39">
        <v>43567</v>
      </c>
      <c r="F80" s="5" t="s">
        <v>99</v>
      </c>
      <c r="G80" s="5" t="s">
        <v>29</v>
      </c>
      <c r="H80" s="5" t="s">
        <v>30</v>
      </c>
      <c r="I80" s="5" t="s">
        <v>223</v>
      </c>
      <c r="J80" s="5" t="s">
        <v>143</v>
      </c>
      <c r="K80" s="5" t="s">
        <v>230</v>
      </c>
      <c r="L80" s="5" t="s">
        <v>407</v>
      </c>
      <c r="M80" s="5" t="s">
        <v>408</v>
      </c>
      <c r="N80" s="5">
        <v>1</v>
      </c>
      <c r="O80" s="5">
        <v>4</v>
      </c>
      <c r="P80" s="40">
        <v>43567</v>
      </c>
      <c r="Q80" s="40">
        <v>43616</v>
      </c>
      <c r="R80" s="5">
        <v>7</v>
      </c>
      <c r="S80" s="5" t="s">
        <v>402</v>
      </c>
      <c r="T80" s="5" t="s">
        <v>37</v>
      </c>
      <c r="U80" s="5"/>
      <c r="V80" s="5"/>
      <c r="W80" s="5"/>
      <c r="X80" s="5"/>
      <c r="Y80" s="5" t="s">
        <v>409</v>
      </c>
      <c r="Z80" s="5">
        <v>1</v>
      </c>
      <c r="AA80" s="211">
        <v>43920</v>
      </c>
      <c r="AB80" s="212">
        <f t="shared" si="2"/>
        <v>1</v>
      </c>
      <c r="AC80" s="41">
        <f t="shared" si="3"/>
        <v>4</v>
      </c>
      <c r="AD80" s="41"/>
      <c r="AE80" s="175"/>
    </row>
    <row r="81" spans="1:31" ht="144">
      <c r="A81" s="38">
        <v>66</v>
      </c>
      <c r="B81" s="5" t="s">
        <v>25</v>
      </c>
      <c r="C81" s="5" t="s">
        <v>221</v>
      </c>
      <c r="D81" s="5" t="s">
        <v>410</v>
      </c>
      <c r="E81" s="39">
        <v>43567</v>
      </c>
      <c r="F81" s="5" t="s">
        <v>99</v>
      </c>
      <c r="G81" s="5" t="s">
        <v>29</v>
      </c>
      <c r="H81" s="5" t="s">
        <v>30</v>
      </c>
      <c r="I81" s="5" t="s">
        <v>223</v>
      </c>
      <c r="J81" s="5" t="s">
        <v>101</v>
      </c>
      <c r="K81" s="5" t="s">
        <v>411</v>
      </c>
      <c r="L81" s="5" t="s">
        <v>412</v>
      </c>
      <c r="M81" s="5" t="s">
        <v>413</v>
      </c>
      <c r="N81" s="5">
        <v>12</v>
      </c>
      <c r="O81" s="5">
        <v>4</v>
      </c>
      <c r="P81" s="40">
        <v>43567</v>
      </c>
      <c r="Q81" s="40">
        <v>43738</v>
      </c>
      <c r="R81" s="5">
        <v>24</v>
      </c>
      <c r="S81" s="5" t="s">
        <v>402</v>
      </c>
      <c r="T81" s="5" t="s">
        <v>37</v>
      </c>
      <c r="U81" s="5"/>
      <c r="V81" s="5"/>
      <c r="W81" s="5"/>
      <c r="X81" s="5"/>
      <c r="Y81" s="5" t="s">
        <v>414</v>
      </c>
      <c r="Z81" s="5">
        <v>12</v>
      </c>
      <c r="AA81" s="211">
        <v>43920</v>
      </c>
      <c r="AB81" s="212">
        <f t="shared" si="2"/>
        <v>1</v>
      </c>
      <c r="AC81" s="41">
        <f t="shared" si="3"/>
        <v>4</v>
      </c>
      <c r="AD81" s="41"/>
      <c r="AE81" s="175"/>
    </row>
    <row r="82" spans="1:31" ht="144">
      <c r="A82" s="38">
        <v>67</v>
      </c>
      <c r="B82" s="5" t="s">
        <v>25</v>
      </c>
      <c r="C82" s="5" t="s">
        <v>221</v>
      </c>
      <c r="D82" s="5" t="s">
        <v>410</v>
      </c>
      <c r="E82" s="39">
        <v>43567</v>
      </c>
      <c r="F82" s="5" t="s">
        <v>99</v>
      </c>
      <c r="G82" s="5" t="s">
        <v>29</v>
      </c>
      <c r="H82" s="5" t="s">
        <v>46</v>
      </c>
      <c r="I82" s="5" t="s">
        <v>223</v>
      </c>
      <c r="J82" s="5" t="s">
        <v>101</v>
      </c>
      <c r="K82" s="5" t="s">
        <v>411</v>
      </c>
      <c r="L82" s="5" t="s">
        <v>416</v>
      </c>
      <c r="M82" s="5" t="s">
        <v>227</v>
      </c>
      <c r="N82" s="5">
        <v>1</v>
      </c>
      <c r="O82" s="5">
        <v>4</v>
      </c>
      <c r="P82" s="40">
        <v>43567</v>
      </c>
      <c r="Q82" s="40">
        <v>43769</v>
      </c>
      <c r="R82" s="5">
        <v>28</v>
      </c>
      <c r="S82" s="5" t="s">
        <v>402</v>
      </c>
      <c r="T82" s="5" t="s">
        <v>37</v>
      </c>
      <c r="U82" s="5"/>
      <c r="V82" s="5"/>
      <c r="W82" s="5"/>
      <c r="X82" s="5"/>
      <c r="Y82" s="5" t="s">
        <v>417</v>
      </c>
      <c r="Z82" s="5">
        <v>1</v>
      </c>
      <c r="AA82" s="211">
        <v>43920</v>
      </c>
      <c r="AB82" s="212">
        <f t="shared" si="2"/>
        <v>1</v>
      </c>
      <c r="AC82" s="41">
        <f t="shared" si="3"/>
        <v>4</v>
      </c>
      <c r="AD82" s="41"/>
      <c r="AE82" s="175"/>
    </row>
    <row r="83" spans="1:31" ht="201.6">
      <c r="A83" s="38">
        <v>68</v>
      </c>
      <c r="B83" s="5" t="s">
        <v>25</v>
      </c>
      <c r="C83" s="5" t="s">
        <v>418</v>
      </c>
      <c r="D83" s="5" t="s">
        <v>419</v>
      </c>
      <c r="E83" s="39">
        <v>43375</v>
      </c>
      <c r="F83" s="5" t="s">
        <v>99</v>
      </c>
      <c r="G83" s="5" t="s">
        <v>29</v>
      </c>
      <c r="H83" s="5" t="s">
        <v>46</v>
      </c>
      <c r="I83" s="5" t="s">
        <v>237</v>
      </c>
      <c r="J83" s="5" t="s">
        <v>275</v>
      </c>
      <c r="K83" s="5" t="s">
        <v>420</v>
      </c>
      <c r="L83" s="5" t="s">
        <v>421</v>
      </c>
      <c r="M83" s="5" t="s">
        <v>422</v>
      </c>
      <c r="N83" s="5">
        <v>1</v>
      </c>
      <c r="O83" s="5">
        <v>4</v>
      </c>
      <c r="P83" s="40">
        <v>43375</v>
      </c>
      <c r="Q83" s="40">
        <v>43449</v>
      </c>
      <c r="R83" s="5">
        <v>10</v>
      </c>
      <c r="S83" s="5" t="s">
        <v>402</v>
      </c>
      <c r="T83" s="5" t="s">
        <v>37</v>
      </c>
      <c r="U83" s="5"/>
      <c r="V83" s="5"/>
      <c r="W83" s="5"/>
      <c r="X83" s="5"/>
      <c r="Y83" s="5" t="s">
        <v>423</v>
      </c>
      <c r="Z83" s="5">
        <v>1</v>
      </c>
      <c r="AA83" s="211">
        <v>43920</v>
      </c>
      <c r="AB83" s="212">
        <f t="shared" si="2"/>
        <v>1</v>
      </c>
      <c r="AC83" s="41">
        <f t="shared" si="3"/>
        <v>4</v>
      </c>
      <c r="AD83" s="41"/>
      <c r="AE83" s="175"/>
    </row>
    <row r="84" spans="1:31" ht="201.6">
      <c r="A84" s="38">
        <v>68</v>
      </c>
      <c r="B84" s="5" t="s">
        <v>25</v>
      </c>
      <c r="C84" s="5" t="s">
        <v>418</v>
      </c>
      <c r="D84" s="5" t="s">
        <v>419</v>
      </c>
      <c r="E84" s="39">
        <v>43375</v>
      </c>
      <c r="F84" s="5" t="s">
        <v>99</v>
      </c>
      <c r="G84" s="5" t="s">
        <v>29</v>
      </c>
      <c r="H84" s="5" t="s">
        <v>46</v>
      </c>
      <c r="I84" s="5" t="s">
        <v>237</v>
      </c>
      <c r="J84" s="5" t="s">
        <v>275</v>
      </c>
      <c r="K84" s="5" t="s">
        <v>424</v>
      </c>
      <c r="L84" s="5" t="s">
        <v>425</v>
      </c>
      <c r="M84" s="5" t="s">
        <v>426</v>
      </c>
      <c r="N84" s="5">
        <v>2</v>
      </c>
      <c r="O84" s="5">
        <v>4</v>
      </c>
      <c r="P84" s="40">
        <v>43375</v>
      </c>
      <c r="Q84" s="40">
        <v>43449</v>
      </c>
      <c r="R84" s="5">
        <v>10</v>
      </c>
      <c r="S84" s="5" t="s">
        <v>402</v>
      </c>
      <c r="T84" s="5" t="s">
        <v>37</v>
      </c>
      <c r="U84" s="5"/>
      <c r="V84" s="5"/>
      <c r="W84" s="5"/>
      <c r="X84" s="5"/>
      <c r="Y84" s="5" t="s">
        <v>427</v>
      </c>
      <c r="Z84" s="5">
        <v>2</v>
      </c>
      <c r="AA84" s="211">
        <v>43920</v>
      </c>
      <c r="AB84" s="212">
        <f t="shared" si="2"/>
        <v>1</v>
      </c>
      <c r="AC84" s="41">
        <f t="shared" si="3"/>
        <v>4</v>
      </c>
      <c r="AD84" s="41"/>
      <c r="AE84" s="175"/>
    </row>
    <row r="85" spans="1:31" ht="100.8">
      <c r="A85" s="38">
        <v>69</v>
      </c>
      <c r="B85" s="5" t="s">
        <v>25</v>
      </c>
      <c r="C85" s="5" t="s">
        <v>418</v>
      </c>
      <c r="D85" s="5" t="s">
        <v>428</v>
      </c>
      <c r="E85" s="39">
        <v>43375</v>
      </c>
      <c r="F85" s="5" t="s">
        <v>99</v>
      </c>
      <c r="G85" s="5" t="s">
        <v>29</v>
      </c>
      <c r="H85" s="5" t="s">
        <v>46</v>
      </c>
      <c r="I85" s="5" t="s">
        <v>237</v>
      </c>
      <c r="J85" s="5" t="s">
        <v>246</v>
      </c>
      <c r="K85" s="5" t="s">
        <v>429</v>
      </c>
      <c r="L85" s="5" t="s">
        <v>430</v>
      </c>
      <c r="M85" s="5" t="s">
        <v>431</v>
      </c>
      <c r="N85" s="5">
        <v>1</v>
      </c>
      <c r="O85" s="5">
        <v>14</v>
      </c>
      <c r="P85" s="40">
        <v>43375</v>
      </c>
      <c r="Q85" s="40">
        <v>43419</v>
      </c>
      <c r="R85" s="5">
        <v>6</v>
      </c>
      <c r="S85" s="5" t="s">
        <v>402</v>
      </c>
      <c r="T85" s="5" t="s">
        <v>37</v>
      </c>
      <c r="U85" s="5"/>
      <c r="V85" s="5"/>
      <c r="W85" s="5"/>
      <c r="X85" s="5"/>
      <c r="Y85" s="5" t="s">
        <v>432</v>
      </c>
      <c r="Z85" s="5">
        <v>1</v>
      </c>
      <c r="AA85" s="211">
        <v>43920</v>
      </c>
      <c r="AB85" s="212">
        <f t="shared" si="2"/>
        <v>1</v>
      </c>
      <c r="AC85" s="41">
        <f t="shared" si="3"/>
        <v>14</v>
      </c>
      <c r="AD85" s="41"/>
      <c r="AE85" s="175"/>
    </row>
    <row r="86" spans="1:31" ht="129.6">
      <c r="A86" s="38">
        <v>70</v>
      </c>
      <c r="B86" s="5" t="s">
        <v>25</v>
      </c>
      <c r="C86" s="5" t="s">
        <v>433</v>
      </c>
      <c r="D86" s="5" t="s">
        <v>434</v>
      </c>
      <c r="E86" s="39">
        <v>43315</v>
      </c>
      <c r="F86" s="5" t="s">
        <v>99</v>
      </c>
      <c r="G86" s="5" t="s">
        <v>29</v>
      </c>
      <c r="H86" s="5" t="s">
        <v>30</v>
      </c>
      <c r="I86" s="5" t="s">
        <v>392</v>
      </c>
      <c r="J86" s="5" t="s">
        <v>275</v>
      </c>
      <c r="K86" s="5" t="s">
        <v>435</v>
      </c>
      <c r="L86" s="5" t="s">
        <v>436</v>
      </c>
      <c r="M86" s="5" t="s">
        <v>437</v>
      </c>
      <c r="N86" s="5">
        <v>1</v>
      </c>
      <c r="O86" s="5">
        <v>3</v>
      </c>
      <c r="P86" s="40">
        <v>43315</v>
      </c>
      <c r="Q86" s="40">
        <v>43320</v>
      </c>
      <c r="R86" s="5">
        <v>0</v>
      </c>
      <c r="S86" s="5" t="s">
        <v>402</v>
      </c>
      <c r="T86" s="5" t="s">
        <v>37</v>
      </c>
      <c r="U86" s="5"/>
      <c r="V86" s="5"/>
      <c r="W86" s="5"/>
      <c r="X86" s="5"/>
      <c r="Y86" s="5" t="s">
        <v>438</v>
      </c>
      <c r="Z86" s="5">
        <v>1</v>
      </c>
      <c r="AA86" s="211">
        <v>43920</v>
      </c>
      <c r="AB86" s="212">
        <f t="shared" si="2"/>
        <v>1</v>
      </c>
      <c r="AC86" s="41">
        <f t="shared" si="3"/>
        <v>3</v>
      </c>
      <c r="AD86" s="41"/>
      <c r="AE86" s="175"/>
    </row>
    <row r="87" spans="1:31" ht="187.2">
      <c r="A87" s="38">
        <v>71</v>
      </c>
      <c r="B87" s="5" t="s">
        <v>25</v>
      </c>
      <c r="C87" s="5" t="s">
        <v>433</v>
      </c>
      <c r="D87" s="5" t="s">
        <v>440</v>
      </c>
      <c r="E87" s="39">
        <v>43315</v>
      </c>
      <c r="F87" s="5" t="s">
        <v>99</v>
      </c>
      <c r="G87" s="5" t="s">
        <v>29</v>
      </c>
      <c r="H87" s="5" t="s">
        <v>30</v>
      </c>
      <c r="I87" s="5" t="s">
        <v>392</v>
      </c>
      <c r="J87" s="5" t="s">
        <v>275</v>
      </c>
      <c r="K87" s="5" t="s">
        <v>441</v>
      </c>
      <c r="L87" s="5" t="s">
        <v>442</v>
      </c>
      <c r="M87" s="5" t="s">
        <v>437</v>
      </c>
      <c r="N87" s="5">
        <v>1</v>
      </c>
      <c r="O87" s="5">
        <v>3</v>
      </c>
      <c r="P87" s="40">
        <v>43315</v>
      </c>
      <c r="Q87" s="40">
        <v>43320</v>
      </c>
      <c r="R87" s="5">
        <v>0</v>
      </c>
      <c r="S87" s="5" t="s">
        <v>402</v>
      </c>
      <c r="T87" s="5" t="s">
        <v>37</v>
      </c>
      <c r="U87" s="5"/>
      <c r="V87" s="5"/>
      <c r="W87" s="5"/>
      <c r="X87" s="5"/>
      <c r="Y87" s="5" t="s">
        <v>443</v>
      </c>
      <c r="Z87" s="5">
        <v>1</v>
      </c>
      <c r="AA87" s="211">
        <v>43920</v>
      </c>
      <c r="AB87" s="212">
        <f t="shared" si="2"/>
        <v>1</v>
      </c>
      <c r="AC87" s="41">
        <f t="shared" si="3"/>
        <v>3</v>
      </c>
      <c r="AD87" s="41"/>
      <c r="AE87" s="175"/>
    </row>
    <row r="88" spans="1:31" ht="172.8">
      <c r="A88" s="38">
        <v>72</v>
      </c>
      <c r="B88" s="5" t="s">
        <v>25</v>
      </c>
      <c r="C88" s="5" t="s">
        <v>445</v>
      </c>
      <c r="D88" s="5" t="s">
        <v>446</v>
      </c>
      <c r="E88" s="39">
        <v>43724</v>
      </c>
      <c r="F88" s="5" t="s">
        <v>99</v>
      </c>
      <c r="G88" s="5" t="s">
        <v>29</v>
      </c>
      <c r="H88" s="5" t="s">
        <v>30</v>
      </c>
      <c r="I88" s="5" t="s">
        <v>392</v>
      </c>
      <c r="J88" s="5" t="s">
        <v>143</v>
      </c>
      <c r="K88" s="5" t="s">
        <v>447</v>
      </c>
      <c r="L88" s="5" t="s">
        <v>448</v>
      </c>
      <c r="M88" s="5" t="s">
        <v>449</v>
      </c>
      <c r="N88" s="5">
        <v>4</v>
      </c>
      <c r="O88" s="5">
        <v>10</v>
      </c>
      <c r="P88" s="40">
        <v>43724</v>
      </c>
      <c r="Q88" s="40">
        <v>43769</v>
      </c>
      <c r="R88" s="5">
        <v>6</v>
      </c>
      <c r="S88" s="5" t="s">
        <v>450</v>
      </c>
      <c r="T88" s="5" t="s">
        <v>37</v>
      </c>
      <c r="U88" s="5"/>
      <c r="V88" s="5"/>
      <c r="W88" s="5"/>
      <c r="X88" s="5"/>
      <c r="Y88" s="5" t="s">
        <v>451</v>
      </c>
      <c r="Z88" s="5">
        <v>4</v>
      </c>
      <c r="AA88" s="211">
        <v>43920</v>
      </c>
      <c r="AB88" s="212">
        <f t="shared" si="2"/>
        <v>1</v>
      </c>
      <c r="AC88" s="41">
        <f t="shared" si="3"/>
        <v>10</v>
      </c>
      <c r="AD88" s="41"/>
      <c r="AE88" s="175"/>
    </row>
    <row r="89" spans="1:31" ht="172.8">
      <c r="A89" s="38">
        <v>72</v>
      </c>
      <c r="B89" s="5" t="s">
        <v>25</v>
      </c>
      <c r="C89" s="5" t="s">
        <v>445</v>
      </c>
      <c r="D89" s="5" t="s">
        <v>446</v>
      </c>
      <c r="E89" s="39">
        <v>43724</v>
      </c>
      <c r="F89" s="5" t="s">
        <v>99</v>
      </c>
      <c r="G89" s="5" t="s">
        <v>29</v>
      </c>
      <c r="H89" s="5" t="s">
        <v>30</v>
      </c>
      <c r="I89" s="5" t="s">
        <v>392</v>
      </c>
      <c r="J89" s="5" t="s">
        <v>143</v>
      </c>
      <c r="K89" s="5" t="s">
        <v>447</v>
      </c>
      <c r="L89" s="5" t="s">
        <v>453</v>
      </c>
      <c r="M89" s="5" t="s">
        <v>454</v>
      </c>
      <c r="N89" s="5">
        <v>1</v>
      </c>
      <c r="O89" s="5">
        <v>5</v>
      </c>
      <c r="P89" s="40">
        <v>43724</v>
      </c>
      <c r="Q89" s="40">
        <v>43769</v>
      </c>
      <c r="R89" s="5">
        <v>6</v>
      </c>
      <c r="S89" s="5" t="s">
        <v>450</v>
      </c>
      <c r="T89" s="5" t="s">
        <v>37</v>
      </c>
      <c r="U89" s="5"/>
      <c r="V89" s="5"/>
      <c r="W89" s="5"/>
      <c r="X89" s="5"/>
      <c r="Y89" s="5" t="s">
        <v>455</v>
      </c>
      <c r="Z89" s="5">
        <v>1</v>
      </c>
      <c r="AA89" s="211">
        <v>43920</v>
      </c>
      <c r="AB89" s="212">
        <f t="shared" si="2"/>
        <v>1</v>
      </c>
      <c r="AC89" s="41">
        <f t="shared" si="3"/>
        <v>5</v>
      </c>
      <c r="AD89" s="41"/>
      <c r="AE89" s="175"/>
    </row>
    <row r="90" spans="1:31" ht="172.8">
      <c r="A90" s="38">
        <v>72</v>
      </c>
      <c r="B90" s="5" t="s">
        <v>25</v>
      </c>
      <c r="C90" s="5" t="s">
        <v>445</v>
      </c>
      <c r="D90" s="5" t="s">
        <v>446</v>
      </c>
      <c r="E90" s="39">
        <v>43724</v>
      </c>
      <c r="F90" s="5" t="s">
        <v>99</v>
      </c>
      <c r="G90" s="5" t="s">
        <v>29</v>
      </c>
      <c r="H90" s="5" t="s">
        <v>30</v>
      </c>
      <c r="I90" s="5" t="s">
        <v>392</v>
      </c>
      <c r="J90" s="5" t="s">
        <v>143</v>
      </c>
      <c r="K90" s="5" t="s">
        <v>452</v>
      </c>
      <c r="L90" s="5" t="s">
        <v>456</v>
      </c>
      <c r="M90" s="5" t="s">
        <v>457</v>
      </c>
      <c r="N90" s="5">
        <v>1</v>
      </c>
      <c r="O90" s="5">
        <v>5</v>
      </c>
      <c r="P90" s="40">
        <v>43724</v>
      </c>
      <c r="Q90" s="40">
        <v>43769</v>
      </c>
      <c r="R90" s="5">
        <v>6</v>
      </c>
      <c r="S90" s="5" t="s">
        <v>450</v>
      </c>
      <c r="T90" s="5" t="s">
        <v>37</v>
      </c>
      <c r="U90" s="5"/>
      <c r="V90" s="5"/>
      <c r="W90" s="5"/>
      <c r="X90" s="5"/>
      <c r="Y90" s="5" t="s">
        <v>458</v>
      </c>
      <c r="Z90" s="5">
        <v>1</v>
      </c>
      <c r="AA90" s="211">
        <v>43920</v>
      </c>
      <c r="AB90" s="212">
        <f t="shared" si="2"/>
        <v>1</v>
      </c>
      <c r="AC90" s="41">
        <f t="shared" si="3"/>
        <v>5</v>
      </c>
      <c r="AD90" s="41"/>
      <c r="AE90" s="175"/>
    </row>
    <row r="91" spans="1:31" ht="172.8">
      <c r="A91" s="38">
        <v>73</v>
      </c>
      <c r="B91" s="5" t="s">
        <v>25</v>
      </c>
      <c r="C91" s="5" t="s">
        <v>445</v>
      </c>
      <c r="D91" s="5" t="s">
        <v>446</v>
      </c>
      <c r="E91" s="39">
        <v>43724</v>
      </c>
      <c r="F91" s="5" t="s">
        <v>99</v>
      </c>
      <c r="G91" s="5" t="s">
        <v>29</v>
      </c>
      <c r="H91" s="5" t="s">
        <v>46</v>
      </c>
      <c r="I91" s="5" t="s">
        <v>392</v>
      </c>
      <c r="J91" s="5" t="s">
        <v>143</v>
      </c>
      <c r="K91" s="5" t="s">
        <v>447</v>
      </c>
      <c r="L91" s="5" t="s">
        <v>459</v>
      </c>
      <c r="M91" s="5" t="s">
        <v>460</v>
      </c>
      <c r="N91" s="5">
        <v>1</v>
      </c>
      <c r="O91" s="5">
        <v>5</v>
      </c>
      <c r="P91" s="40">
        <v>43724</v>
      </c>
      <c r="Q91" s="40">
        <v>43738</v>
      </c>
      <c r="R91" s="5">
        <v>2</v>
      </c>
      <c r="S91" s="5" t="s">
        <v>450</v>
      </c>
      <c r="T91" s="5" t="s">
        <v>37</v>
      </c>
      <c r="U91" s="5"/>
      <c r="V91" s="5"/>
      <c r="W91" s="5"/>
      <c r="X91" s="5"/>
      <c r="Y91" s="5" t="s">
        <v>461</v>
      </c>
      <c r="Z91" s="5">
        <v>1</v>
      </c>
      <c r="AA91" s="211">
        <v>43920</v>
      </c>
      <c r="AB91" s="212">
        <f t="shared" si="2"/>
        <v>1</v>
      </c>
      <c r="AC91" s="41">
        <f t="shared" si="3"/>
        <v>5</v>
      </c>
      <c r="AD91" s="41"/>
      <c r="AE91" s="175"/>
    </row>
    <row r="92" spans="1:31" ht="316.8">
      <c r="A92" s="38">
        <v>74</v>
      </c>
      <c r="B92" s="5" t="s">
        <v>25</v>
      </c>
      <c r="C92" s="5" t="s">
        <v>462</v>
      </c>
      <c r="D92" s="5" t="s">
        <v>98</v>
      </c>
      <c r="E92" s="39">
        <v>42916</v>
      </c>
      <c r="F92" s="5" t="s">
        <v>349</v>
      </c>
      <c r="G92" s="5" t="s">
        <v>29</v>
      </c>
      <c r="H92" s="5" t="s">
        <v>46</v>
      </c>
      <c r="I92" s="5" t="s">
        <v>108</v>
      </c>
      <c r="J92" s="5" t="s">
        <v>463</v>
      </c>
      <c r="K92" s="5" t="s">
        <v>464</v>
      </c>
      <c r="L92" s="5" t="s">
        <v>465</v>
      </c>
      <c r="M92" s="5" t="s">
        <v>466</v>
      </c>
      <c r="N92" s="5">
        <v>1</v>
      </c>
      <c r="O92" s="5">
        <v>100</v>
      </c>
      <c r="P92" s="40">
        <v>42916</v>
      </c>
      <c r="Q92" s="40">
        <v>44079</v>
      </c>
      <c r="R92" s="5">
        <v>166</v>
      </c>
      <c r="S92" s="5" t="s">
        <v>463</v>
      </c>
      <c r="T92" s="5" t="s">
        <v>37</v>
      </c>
      <c r="U92" s="5"/>
      <c r="V92" s="5"/>
      <c r="W92" s="5"/>
      <c r="X92" s="5"/>
      <c r="Y92" s="5" t="s">
        <v>467</v>
      </c>
      <c r="Z92" s="5">
        <v>1</v>
      </c>
      <c r="AA92" s="211">
        <v>44104</v>
      </c>
      <c r="AB92" s="212">
        <f t="shared" si="2"/>
        <v>1</v>
      </c>
      <c r="AC92" s="41">
        <f t="shared" si="3"/>
        <v>100</v>
      </c>
      <c r="AD92" s="41"/>
      <c r="AE92" s="175"/>
    </row>
    <row r="93" spans="1:31" ht="316.8">
      <c r="A93" s="38">
        <v>75</v>
      </c>
      <c r="B93" s="5" t="s">
        <v>25</v>
      </c>
      <c r="C93" s="5" t="s">
        <v>469</v>
      </c>
      <c r="D93" s="5" t="s">
        <v>98</v>
      </c>
      <c r="E93" s="39">
        <v>42916</v>
      </c>
      <c r="F93" s="5" t="s">
        <v>349</v>
      </c>
      <c r="G93" s="5" t="s">
        <v>29</v>
      </c>
      <c r="H93" s="5" t="s">
        <v>46</v>
      </c>
      <c r="I93" s="5" t="s">
        <v>108</v>
      </c>
      <c r="J93" s="5" t="s">
        <v>463</v>
      </c>
      <c r="K93" s="5" t="s">
        <v>464</v>
      </c>
      <c r="L93" s="5" t="s">
        <v>470</v>
      </c>
      <c r="M93" s="5" t="s">
        <v>471</v>
      </c>
      <c r="N93" s="5">
        <v>1</v>
      </c>
      <c r="O93" s="5">
        <v>15</v>
      </c>
      <c r="P93" s="40">
        <v>42916</v>
      </c>
      <c r="Q93" s="40">
        <v>43100</v>
      </c>
      <c r="R93" s="5">
        <v>26</v>
      </c>
      <c r="S93" s="5" t="s">
        <v>463</v>
      </c>
      <c r="T93" s="5" t="s">
        <v>37</v>
      </c>
      <c r="U93" s="5"/>
      <c r="V93" s="5"/>
      <c r="W93" s="5"/>
      <c r="X93" s="5"/>
      <c r="Y93" s="5" t="s">
        <v>472</v>
      </c>
      <c r="Z93" s="5">
        <v>1</v>
      </c>
      <c r="AA93" s="211">
        <v>43920</v>
      </c>
      <c r="AB93" s="212">
        <f t="shared" si="2"/>
        <v>1</v>
      </c>
      <c r="AC93" s="41">
        <f t="shared" si="3"/>
        <v>15</v>
      </c>
      <c r="AD93" s="41"/>
      <c r="AE93" s="175"/>
    </row>
    <row r="94" spans="1:31" ht="316.8">
      <c r="A94" s="38">
        <v>75</v>
      </c>
      <c r="B94" s="5" t="s">
        <v>25</v>
      </c>
      <c r="C94" s="5" t="s">
        <v>469</v>
      </c>
      <c r="D94" s="5" t="s">
        <v>98</v>
      </c>
      <c r="E94" s="39">
        <v>42916</v>
      </c>
      <c r="F94" s="5" t="s">
        <v>349</v>
      </c>
      <c r="G94" s="5" t="s">
        <v>29</v>
      </c>
      <c r="H94" s="5" t="s">
        <v>46</v>
      </c>
      <c r="I94" s="5" t="s">
        <v>108</v>
      </c>
      <c r="J94" s="5" t="s">
        <v>463</v>
      </c>
      <c r="K94" s="5" t="s">
        <v>468</v>
      </c>
      <c r="L94" s="5" t="s">
        <v>473</v>
      </c>
      <c r="M94" s="5" t="s">
        <v>474</v>
      </c>
      <c r="N94" s="5">
        <v>1</v>
      </c>
      <c r="O94" s="5">
        <v>15</v>
      </c>
      <c r="P94" s="40">
        <v>42916</v>
      </c>
      <c r="Q94" s="40">
        <v>43100</v>
      </c>
      <c r="R94" s="5">
        <v>26</v>
      </c>
      <c r="S94" s="5" t="s">
        <v>463</v>
      </c>
      <c r="T94" s="5" t="s">
        <v>37</v>
      </c>
      <c r="U94" s="5"/>
      <c r="V94" s="5"/>
      <c r="W94" s="5"/>
      <c r="X94" s="5"/>
      <c r="Y94" s="5" t="s">
        <v>475</v>
      </c>
      <c r="Z94" s="5">
        <v>1</v>
      </c>
      <c r="AA94" s="211">
        <v>43920</v>
      </c>
      <c r="AB94" s="212">
        <f t="shared" si="2"/>
        <v>1</v>
      </c>
      <c r="AC94" s="41">
        <f t="shared" si="3"/>
        <v>15</v>
      </c>
      <c r="AD94" s="41"/>
      <c r="AE94" s="175"/>
    </row>
    <row r="95" spans="1:31" ht="316.8">
      <c r="A95" s="38">
        <v>76</v>
      </c>
      <c r="B95" s="5" t="s">
        <v>25</v>
      </c>
      <c r="C95" s="5" t="s">
        <v>469</v>
      </c>
      <c r="D95" s="5" t="s">
        <v>98</v>
      </c>
      <c r="E95" s="39">
        <v>42916</v>
      </c>
      <c r="F95" s="5" t="s">
        <v>349</v>
      </c>
      <c r="G95" s="5" t="s">
        <v>29</v>
      </c>
      <c r="H95" s="5" t="s">
        <v>46</v>
      </c>
      <c r="I95" s="5" t="s">
        <v>108</v>
      </c>
      <c r="J95" s="5" t="s">
        <v>463</v>
      </c>
      <c r="K95" s="5" t="s">
        <v>464</v>
      </c>
      <c r="L95" s="5" t="s">
        <v>476</v>
      </c>
      <c r="M95" s="5" t="s">
        <v>477</v>
      </c>
      <c r="N95" s="5">
        <v>1</v>
      </c>
      <c r="O95" s="5">
        <v>14</v>
      </c>
      <c r="P95" s="40">
        <v>42916</v>
      </c>
      <c r="Q95" s="40">
        <v>43100</v>
      </c>
      <c r="R95" s="5">
        <v>26</v>
      </c>
      <c r="S95" s="5" t="s">
        <v>463</v>
      </c>
      <c r="T95" s="5" t="s">
        <v>37</v>
      </c>
      <c r="U95" s="5"/>
      <c r="V95" s="5"/>
      <c r="W95" s="5"/>
      <c r="X95" s="5"/>
      <c r="Y95" s="5" t="s">
        <v>478</v>
      </c>
      <c r="Z95" s="5">
        <v>1</v>
      </c>
      <c r="AA95" s="211">
        <v>43920</v>
      </c>
      <c r="AB95" s="212">
        <f t="shared" si="2"/>
        <v>1</v>
      </c>
      <c r="AC95" s="41">
        <f t="shared" si="3"/>
        <v>14</v>
      </c>
      <c r="AD95" s="41"/>
      <c r="AE95" s="175"/>
    </row>
    <row r="96" spans="1:31" ht="316.8">
      <c r="A96" s="38">
        <v>76</v>
      </c>
      <c r="B96" s="5" t="s">
        <v>25</v>
      </c>
      <c r="C96" s="5" t="s">
        <v>469</v>
      </c>
      <c r="D96" s="5" t="s">
        <v>98</v>
      </c>
      <c r="E96" s="39">
        <v>42916</v>
      </c>
      <c r="F96" s="5" t="s">
        <v>349</v>
      </c>
      <c r="G96" s="5" t="s">
        <v>29</v>
      </c>
      <c r="H96" s="5" t="s">
        <v>46</v>
      </c>
      <c r="I96" s="5" t="s">
        <v>108</v>
      </c>
      <c r="J96" s="5" t="s">
        <v>463</v>
      </c>
      <c r="K96" s="5" t="s">
        <v>479</v>
      </c>
      <c r="L96" s="5" t="s">
        <v>480</v>
      </c>
      <c r="M96" s="5" t="s">
        <v>481</v>
      </c>
      <c r="N96" s="5">
        <v>1</v>
      </c>
      <c r="O96" s="5">
        <v>14</v>
      </c>
      <c r="P96" s="40">
        <v>42916</v>
      </c>
      <c r="Q96" s="40">
        <v>44227</v>
      </c>
      <c r="R96" s="5">
        <v>187</v>
      </c>
      <c r="S96" s="5" t="s">
        <v>463</v>
      </c>
      <c r="T96" s="5" t="s">
        <v>37</v>
      </c>
      <c r="U96" s="5"/>
      <c r="V96" s="5"/>
      <c r="W96" s="5"/>
      <c r="X96" s="5"/>
      <c r="Y96" s="5" t="s">
        <v>482</v>
      </c>
      <c r="Z96" s="5">
        <v>1</v>
      </c>
      <c r="AA96" s="211">
        <v>44232.651388888888</v>
      </c>
      <c r="AB96" s="212">
        <f t="shared" si="2"/>
        <v>1</v>
      </c>
      <c r="AC96" s="41">
        <f t="shared" si="3"/>
        <v>14</v>
      </c>
      <c r="AD96" s="41"/>
      <c r="AE96" s="175"/>
    </row>
    <row r="97" spans="1:31" ht="316.8">
      <c r="A97" s="38">
        <v>76</v>
      </c>
      <c r="B97" s="5" t="s">
        <v>25</v>
      </c>
      <c r="C97" s="5" t="s">
        <v>469</v>
      </c>
      <c r="D97" s="5" t="s">
        <v>98</v>
      </c>
      <c r="E97" s="39">
        <v>42916</v>
      </c>
      <c r="F97" s="5" t="s">
        <v>349</v>
      </c>
      <c r="G97" s="5" t="s">
        <v>29</v>
      </c>
      <c r="H97" s="5" t="s">
        <v>46</v>
      </c>
      <c r="I97" s="5" t="s">
        <v>108</v>
      </c>
      <c r="J97" s="5" t="s">
        <v>463</v>
      </c>
      <c r="K97" s="5" t="s">
        <v>464</v>
      </c>
      <c r="L97" s="5" t="s">
        <v>483</v>
      </c>
      <c r="M97" s="5" t="s">
        <v>471</v>
      </c>
      <c r="N97" s="5">
        <v>1</v>
      </c>
      <c r="O97" s="5">
        <v>14</v>
      </c>
      <c r="P97" s="40">
        <v>42916</v>
      </c>
      <c r="Q97" s="40">
        <v>43100</v>
      </c>
      <c r="R97" s="5">
        <v>26</v>
      </c>
      <c r="S97" s="5" t="s">
        <v>463</v>
      </c>
      <c r="T97" s="5" t="s">
        <v>37</v>
      </c>
      <c r="U97" s="5"/>
      <c r="V97" s="5"/>
      <c r="W97" s="5"/>
      <c r="X97" s="5"/>
      <c r="Y97" s="5" t="s">
        <v>484</v>
      </c>
      <c r="Z97" s="5">
        <v>1</v>
      </c>
      <c r="AA97" s="211">
        <v>43920</v>
      </c>
      <c r="AB97" s="212">
        <f t="shared" si="2"/>
        <v>1</v>
      </c>
      <c r="AC97" s="41">
        <f t="shared" si="3"/>
        <v>14</v>
      </c>
      <c r="AD97" s="41"/>
      <c r="AE97" s="175"/>
    </row>
    <row r="98" spans="1:31" ht="316.8">
      <c r="A98" s="38">
        <v>76</v>
      </c>
      <c r="B98" s="5" t="s">
        <v>25</v>
      </c>
      <c r="C98" s="5" t="s">
        <v>469</v>
      </c>
      <c r="D98" s="5" t="s">
        <v>98</v>
      </c>
      <c r="E98" s="39">
        <v>42916</v>
      </c>
      <c r="F98" s="5" t="s">
        <v>349</v>
      </c>
      <c r="G98" s="5" t="s">
        <v>29</v>
      </c>
      <c r="H98" s="5" t="s">
        <v>46</v>
      </c>
      <c r="I98" s="5" t="s">
        <v>108</v>
      </c>
      <c r="J98" s="5" t="s">
        <v>463</v>
      </c>
      <c r="K98" s="5" t="s">
        <v>464</v>
      </c>
      <c r="L98" s="5" t="s">
        <v>485</v>
      </c>
      <c r="M98" s="5" t="s">
        <v>471</v>
      </c>
      <c r="N98" s="5">
        <v>1</v>
      </c>
      <c r="O98" s="5">
        <v>14</v>
      </c>
      <c r="P98" s="40">
        <v>42916</v>
      </c>
      <c r="Q98" s="40">
        <v>43100</v>
      </c>
      <c r="R98" s="5">
        <v>26</v>
      </c>
      <c r="S98" s="5" t="s">
        <v>463</v>
      </c>
      <c r="T98" s="5" t="s">
        <v>37</v>
      </c>
      <c r="U98" s="5"/>
      <c r="V98" s="5"/>
      <c r="W98" s="5"/>
      <c r="X98" s="5"/>
      <c r="Y98" s="5" t="s">
        <v>486</v>
      </c>
      <c r="Z98" s="5">
        <v>1</v>
      </c>
      <c r="AA98" s="211">
        <v>43920</v>
      </c>
      <c r="AB98" s="212">
        <f t="shared" si="2"/>
        <v>1</v>
      </c>
      <c r="AC98" s="41">
        <f t="shared" si="3"/>
        <v>14</v>
      </c>
      <c r="AD98" s="41"/>
      <c r="AE98" s="175"/>
    </row>
    <row r="99" spans="1:31" ht="316.8">
      <c r="A99" s="38">
        <v>76</v>
      </c>
      <c r="B99" s="5" t="s">
        <v>25</v>
      </c>
      <c r="C99" s="5" t="s">
        <v>469</v>
      </c>
      <c r="D99" s="5" t="s">
        <v>98</v>
      </c>
      <c r="E99" s="39">
        <v>42916</v>
      </c>
      <c r="F99" s="5" t="s">
        <v>349</v>
      </c>
      <c r="G99" s="5" t="s">
        <v>29</v>
      </c>
      <c r="H99" s="5" t="s">
        <v>46</v>
      </c>
      <c r="I99" s="5" t="s">
        <v>108</v>
      </c>
      <c r="J99" s="5" t="s">
        <v>463</v>
      </c>
      <c r="K99" s="5" t="s">
        <v>464</v>
      </c>
      <c r="L99" s="5" t="s">
        <v>487</v>
      </c>
      <c r="M99" s="5" t="s">
        <v>471</v>
      </c>
      <c r="N99" s="5">
        <v>1</v>
      </c>
      <c r="O99" s="5">
        <v>14</v>
      </c>
      <c r="P99" s="40">
        <v>42916</v>
      </c>
      <c r="Q99" s="40">
        <v>43100</v>
      </c>
      <c r="R99" s="5">
        <v>26</v>
      </c>
      <c r="S99" s="5" t="s">
        <v>463</v>
      </c>
      <c r="T99" s="5" t="s">
        <v>37</v>
      </c>
      <c r="U99" s="5"/>
      <c r="V99" s="5"/>
      <c r="W99" s="5"/>
      <c r="X99" s="5"/>
      <c r="Y99" s="5" t="s">
        <v>488</v>
      </c>
      <c r="Z99" s="5">
        <v>1</v>
      </c>
      <c r="AA99" s="211">
        <v>43920</v>
      </c>
      <c r="AB99" s="212">
        <f t="shared" si="2"/>
        <v>1</v>
      </c>
      <c r="AC99" s="41">
        <f t="shared" si="3"/>
        <v>14</v>
      </c>
      <c r="AD99" s="41"/>
      <c r="AE99" s="175"/>
    </row>
    <row r="100" spans="1:31" ht="129.6">
      <c r="A100" s="38">
        <v>77</v>
      </c>
      <c r="B100" s="5" t="s">
        <v>25</v>
      </c>
      <c r="C100" s="5" t="s">
        <v>445</v>
      </c>
      <c r="D100" s="5" t="s">
        <v>489</v>
      </c>
      <c r="E100" s="39">
        <v>43724</v>
      </c>
      <c r="F100" s="5" t="s">
        <v>99</v>
      </c>
      <c r="G100" s="5" t="s">
        <v>29</v>
      </c>
      <c r="H100" s="5" t="s">
        <v>46</v>
      </c>
      <c r="I100" s="5" t="s">
        <v>108</v>
      </c>
      <c r="J100" s="5" t="s">
        <v>490</v>
      </c>
      <c r="K100" s="5" t="s">
        <v>491</v>
      </c>
      <c r="L100" s="5" t="s">
        <v>492</v>
      </c>
      <c r="M100" s="5" t="s">
        <v>493</v>
      </c>
      <c r="N100" s="5">
        <v>2</v>
      </c>
      <c r="O100" s="5">
        <v>5</v>
      </c>
      <c r="P100" s="40">
        <v>43724</v>
      </c>
      <c r="Q100" s="40">
        <v>43799</v>
      </c>
      <c r="R100" s="5">
        <v>10</v>
      </c>
      <c r="S100" s="5" t="s">
        <v>490</v>
      </c>
      <c r="T100" s="5" t="s">
        <v>37</v>
      </c>
      <c r="U100" s="5"/>
      <c r="V100" s="5"/>
      <c r="W100" s="5"/>
      <c r="X100" s="5"/>
      <c r="Y100" s="5" t="s">
        <v>494</v>
      </c>
      <c r="Z100" s="5">
        <v>2</v>
      </c>
      <c r="AA100" s="211">
        <v>43920</v>
      </c>
      <c r="AB100" s="212">
        <f t="shared" si="2"/>
        <v>1</v>
      </c>
      <c r="AC100" s="41">
        <f t="shared" si="3"/>
        <v>5</v>
      </c>
      <c r="AD100" s="41"/>
      <c r="AE100" s="175"/>
    </row>
    <row r="101" spans="1:31" ht="172.8">
      <c r="A101" s="38">
        <v>78</v>
      </c>
      <c r="B101" s="5" t="s">
        <v>25</v>
      </c>
      <c r="C101" s="5" t="s">
        <v>221</v>
      </c>
      <c r="D101" s="5" t="s">
        <v>495</v>
      </c>
      <c r="E101" s="39">
        <v>43567</v>
      </c>
      <c r="F101" s="5" t="s">
        <v>496</v>
      </c>
      <c r="G101" s="5" t="s">
        <v>29</v>
      </c>
      <c r="H101" s="5" t="s">
        <v>46</v>
      </c>
      <c r="I101" s="5" t="s">
        <v>392</v>
      </c>
      <c r="J101" s="5" t="s">
        <v>497</v>
      </c>
      <c r="K101" s="5" t="s">
        <v>498</v>
      </c>
      <c r="L101" s="5" t="s">
        <v>499</v>
      </c>
      <c r="M101" s="5" t="s">
        <v>500</v>
      </c>
      <c r="N101" s="5">
        <v>6</v>
      </c>
      <c r="O101" s="5">
        <v>4</v>
      </c>
      <c r="P101" s="40">
        <v>43567</v>
      </c>
      <c r="Q101" s="40">
        <v>43646</v>
      </c>
      <c r="R101" s="5">
        <v>11</v>
      </c>
      <c r="S101" s="5" t="s">
        <v>501</v>
      </c>
      <c r="T101" s="5" t="s">
        <v>37</v>
      </c>
      <c r="U101" s="5"/>
      <c r="V101" s="5"/>
      <c r="W101" s="5"/>
      <c r="X101" s="5"/>
      <c r="Y101" s="5" t="s">
        <v>502</v>
      </c>
      <c r="Z101" s="5">
        <v>6</v>
      </c>
      <c r="AA101" s="211">
        <v>43920</v>
      </c>
      <c r="AB101" s="212">
        <f t="shared" si="2"/>
        <v>1</v>
      </c>
      <c r="AC101" s="41">
        <f t="shared" si="3"/>
        <v>4</v>
      </c>
      <c r="AD101" s="41"/>
      <c r="AE101" s="175"/>
    </row>
    <row r="102" spans="1:31" ht="144">
      <c r="A102" s="38">
        <v>78</v>
      </c>
      <c r="B102" s="5" t="s">
        <v>25</v>
      </c>
      <c r="C102" s="5" t="s">
        <v>221</v>
      </c>
      <c r="D102" s="5" t="s">
        <v>495</v>
      </c>
      <c r="E102" s="39">
        <v>43567</v>
      </c>
      <c r="F102" s="5" t="s">
        <v>496</v>
      </c>
      <c r="G102" s="5" t="s">
        <v>29</v>
      </c>
      <c r="H102" s="5" t="s">
        <v>46</v>
      </c>
      <c r="I102" s="5" t="s">
        <v>392</v>
      </c>
      <c r="J102" s="5" t="s">
        <v>497</v>
      </c>
      <c r="K102" s="5" t="s">
        <v>503</v>
      </c>
      <c r="L102" s="5" t="s">
        <v>504</v>
      </c>
      <c r="M102" s="5" t="s">
        <v>505</v>
      </c>
      <c r="N102" s="5">
        <v>1</v>
      </c>
      <c r="O102" s="5">
        <v>4</v>
      </c>
      <c r="P102" s="40">
        <v>43567</v>
      </c>
      <c r="Q102" s="40">
        <v>43646</v>
      </c>
      <c r="R102" s="5">
        <v>11</v>
      </c>
      <c r="S102" s="5" t="s">
        <v>501</v>
      </c>
      <c r="T102" s="5" t="s">
        <v>37</v>
      </c>
      <c r="U102" s="5"/>
      <c r="V102" s="5"/>
      <c r="W102" s="5"/>
      <c r="X102" s="5"/>
      <c r="Y102" s="5" t="s">
        <v>506</v>
      </c>
      <c r="Z102" s="5">
        <v>1</v>
      </c>
      <c r="AA102" s="211">
        <v>43920</v>
      </c>
      <c r="AB102" s="212">
        <f t="shared" si="2"/>
        <v>1</v>
      </c>
      <c r="AC102" s="41">
        <f t="shared" si="3"/>
        <v>4</v>
      </c>
      <c r="AD102" s="41"/>
      <c r="AE102" s="175"/>
    </row>
    <row r="103" spans="1:31" ht="72">
      <c r="A103" s="38">
        <v>79</v>
      </c>
      <c r="B103" s="5" t="s">
        <v>25</v>
      </c>
      <c r="C103" s="5" t="s">
        <v>507</v>
      </c>
      <c r="D103" s="5" t="s">
        <v>508</v>
      </c>
      <c r="E103" s="39">
        <v>43795</v>
      </c>
      <c r="F103" s="5" t="s">
        <v>28</v>
      </c>
      <c r="G103" s="5" t="s">
        <v>29</v>
      </c>
      <c r="H103" s="5" t="s">
        <v>46</v>
      </c>
      <c r="I103" s="5" t="s">
        <v>392</v>
      </c>
      <c r="J103" s="5" t="s">
        <v>151</v>
      </c>
      <c r="K103" s="5" t="s">
        <v>509</v>
      </c>
      <c r="L103" s="5" t="s">
        <v>510</v>
      </c>
      <c r="M103" s="5" t="s">
        <v>511</v>
      </c>
      <c r="N103" s="5">
        <v>1</v>
      </c>
      <c r="O103" s="5">
        <v>30</v>
      </c>
      <c r="P103" s="40">
        <v>43795</v>
      </c>
      <c r="Q103" s="40">
        <v>43860</v>
      </c>
      <c r="R103" s="5">
        <v>9</v>
      </c>
      <c r="S103" s="5" t="s">
        <v>109</v>
      </c>
      <c r="T103" s="5" t="s">
        <v>37</v>
      </c>
      <c r="U103" s="5"/>
      <c r="V103" s="5"/>
      <c r="W103" s="5"/>
      <c r="X103" s="5"/>
      <c r="Y103" s="5" t="s">
        <v>512</v>
      </c>
      <c r="Z103" s="5">
        <v>1</v>
      </c>
      <c r="AA103" s="211">
        <v>43920</v>
      </c>
      <c r="AB103" s="212">
        <f t="shared" si="2"/>
        <v>1</v>
      </c>
      <c r="AC103" s="41">
        <f t="shared" si="3"/>
        <v>30</v>
      </c>
      <c r="AD103" s="41"/>
      <c r="AE103" s="175"/>
    </row>
    <row r="104" spans="1:31" ht="158.4">
      <c r="A104" s="38">
        <v>80</v>
      </c>
      <c r="B104" s="5" t="s">
        <v>25</v>
      </c>
      <c r="C104" s="5" t="s">
        <v>433</v>
      </c>
      <c r="D104" s="5" t="s">
        <v>514</v>
      </c>
      <c r="E104" s="39">
        <v>43315</v>
      </c>
      <c r="F104" s="5" t="s">
        <v>28</v>
      </c>
      <c r="G104" s="5" t="s">
        <v>29</v>
      </c>
      <c r="H104" s="5" t="s">
        <v>46</v>
      </c>
      <c r="I104" s="5" t="s">
        <v>392</v>
      </c>
      <c r="J104" s="5" t="s">
        <v>151</v>
      </c>
      <c r="K104" s="5" t="s">
        <v>515</v>
      </c>
      <c r="L104" s="5" t="s">
        <v>516</v>
      </c>
      <c r="M104" s="5" t="s">
        <v>517</v>
      </c>
      <c r="N104" s="5">
        <v>1</v>
      </c>
      <c r="O104" s="5">
        <v>6</v>
      </c>
      <c r="P104" s="40">
        <v>43315</v>
      </c>
      <c r="Q104" s="40">
        <v>44316</v>
      </c>
      <c r="R104" s="5">
        <v>134</v>
      </c>
      <c r="S104" s="5" t="s">
        <v>109</v>
      </c>
      <c r="T104" s="5" t="s">
        <v>37</v>
      </c>
      <c r="U104" s="5"/>
      <c r="V104" s="5"/>
      <c r="W104" s="5"/>
      <c r="X104" s="5"/>
      <c r="Y104" s="5" t="s">
        <v>518</v>
      </c>
      <c r="Z104" s="5">
        <v>1</v>
      </c>
      <c r="AA104" s="211">
        <v>44314.702777777777</v>
      </c>
      <c r="AB104" s="212">
        <f t="shared" si="2"/>
        <v>1</v>
      </c>
      <c r="AC104" s="41">
        <f t="shared" si="3"/>
        <v>6</v>
      </c>
      <c r="AD104" s="41"/>
      <c r="AE104" s="175"/>
    </row>
    <row r="105" spans="1:31" ht="129.6">
      <c r="A105" s="38">
        <v>81</v>
      </c>
      <c r="B105" s="5" t="s">
        <v>25</v>
      </c>
      <c r="C105" s="5" t="s">
        <v>433</v>
      </c>
      <c r="D105" s="5" t="s">
        <v>519</v>
      </c>
      <c r="E105" s="39">
        <v>43315</v>
      </c>
      <c r="F105" s="5" t="s">
        <v>28</v>
      </c>
      <c r="G105" s="5" t="s">
        <v>29</v>
      </c>
      <c r="H105" s="5" t="s">
        <v>46</v>
      </c>
      <c r="I105" s="5" t="s">
        <v>100</v>
      </c>
      <c r="J105" s="5" t="s">
        <v>151</v>
      </c>
      <c r="K105" s="5" t="s">
        <v>520</v>
      </c>
      <c r="L105" s="5" t="s">
        <v>521</v>
      </c>
      <c r="M105" s="5" t="s">
        <v>522</v>
      </c>
      <c r="N105" s="5">
        <v>4</v>
      </c>
      <c r="O105" s="5">
        <v>3</v>
      </c>
      <c r="P105" s="40">
        <v>43315</v>
      </c>
      <c r="Q105" s="40">
        <v>43371</v>
      </c>
      <c r="R105" s="5">
        <v>8</v>
      </c>
      <c r="S105" s="5" t="s">
        <v>109</v>
      </c>
      <c r="T105" s="5" t="s">
        <v>37</v>
      </c>
      <c r="U105" s="5"/>
      <c r="V105" s="5"/>
      <c r="W105" s="5"/>
      <c r="X105" s="5"/>
      <c r="Y105" s="5" t="s">
        <v>523</v>
      </c>
      <c r="Z105" s="5">
        <v>4</v>
      </c>
      <c r="AA105" s="211">
        <v>43920</v>
      </c>
      <c r="AB105" s="212">
        <f t="shared" si="2"/>
        <v>1</v>
      </c>
      <c r="AC105" s="41">
        <f t="shared" si="3"/>
        <v>3</v>
      </c>
      <c r="AD105" s="41"/>
      <c r="AE105" s="175"/>
    </row>
    <row r="106" spans="1:31" ht="129.6">
      <c r="A106" s="38">
        <v>81</v>
      </c>
      <c r="B106" s="5" t="s">
        <v>25</v>
      </c>
      <c r="C106" s="5" t="s">
        <v>433</v>
      </c>
      <c r="D106" s="5" t="s">
        <v>519</v>
      </c>
      <c r="E106" s="39">
        <v>43315</v>
      </c>
      <c r="F106" s="5" t="s">
        <v>28</v>
      </c>
      <c r="G106" s="5" t="s">
        <v>29</v>
      </c>
      <c r="H106" s="5" t="s">
        <v>46</v>
      </c>
      <c r="I106" s="5" t="s">
        <v>100</v>
      </c>
      <c r="J106" s="5" t="s">
        <v>151</v>
      </c>
      <c r="K106" s="5" t="s">
        <v>524</v>
      </c>
      <c r="L106" s="5" t="s">
        <v>525</v>
      </c>
      <c r="M106" s="5" t="s">
        <v>526</v>
      </c>
      <c r="N106" s="5">
        <v>11</v>
      </c>
      <c r="O106" s="5">
        <v>3</v>
      </c>
      <c r="P106" s="40">
        <v>43315</v>
      </c>
      <c r="Q106" s="40">
        <v>43371</v>
      </c>
      <c r="R106" s="5">
        <v>8</v>
      </c>
      <c r="S106" s="5" t="s">
        <v>109</v>
      </c>
      <c r="T106" s="5" t="s">
        <v>37</v>
      </c>
      <c r="U106" s="5"/>
      <c r="V106" s="5"/>
      <c r="W106" s="5"/>
      <c r="X106" s="5"/>
      <c r="Y106" s="5" t="s">
        <v>527</v>
      </c>
      <c r="Z106" s="5">
        <v>11</v>
      </c>
      <c r="AA106" s="211">
        <v>43920</v>
      </c>
      <c r="AB106" s="212">
        <f t="shared" si="2"/>
        <v>1</v>
      </c>
      <c r="AC106" s="41">
        <f t="shared" si="3"/>
        <v>3</v>
      </c>
      <c r="AD106" s="41"/>
      <c r="AE106" s="175"/>
    </row>
    <row r="107" spans="1:31" ht="129.6">
      <c r="A107" s="38">
        <v>82</v>
      </c>
      <c r="B107" s="5" t="s">
        <v>25</v>
      </c>
      <c r="C107" s="5" t="s">
        <v>433</v>
      </c>
      <c r="D107" s="5" t="s">
        <v>519</v>
      </c>
      <c r="E107" s="39">
        <v>43315</v>
      </c>
      <c r="F107" s="5" t="s">
        <v>28</v>
      </c>
      <c r="G107" s="5" t="s">
        <v>29</v>
      </c>
      <c r="H107" s="5" t="s">
        <v>46</v>
      </c>
      <c r="I107" s="5" t="s">
        <v>392</v>
      </c>
      <c r="J107" s="5" t="s">
        <v>151</v>
      </c>
      <c r="K107" s="5" t="s">
        <v>520</v>
      </c>
      <c r="L107" s="5" t="s">
        <v>528</v>
      </c>
      <c r="M107" s="5" t="s">
        <v>529</v>
      </c>
      <c r="N107" s="5">
        <v>13</v>
      </c>
      <c r="O107" s="5">
        <v>3</v>
      </c>
      <c r="P107" s="40">
        <v>43315</v>
      </c>
      <c r="Q107" s="40">
        <v>43403</v>
      </c>
      <c r="R107" s="5">
        <v>12</v>
      </c>
      <c r="S107" s="5" t="s">
        <v>109</v>
      </c>
      <c r="T107" s="5" t="s">
        <v>37</v>
      </c>
      <c r="U107" s="5"/>
      <c r="V107" s="5"/>
      <c r="W107" s="5"/>
      <c r="X107" s="5"/>
      <c r="Y107" s="5" t="s">
        <v>530</v>
      </c>
      <c r="Z107" s="5">
        <v>13</v>
      </c>
      <c r="AA107" s="211">
        <v>43920</v>
      </c>
      <c r="AB107" s="212">
        <f t="shared" si="2"/>
        <v>1</v>
      </c>
      <c r="AC107" s="41">
        <f t="shared" si="3"/>
        <v>3</v>
      </c>
      <c r="AD107" s="41"/>
      <c r="AE107" s="175"/>
    </row>
    <row r="108" spans="1:31" ht="115.2">
      <c r="A108" s="38">
        <v>83</v>
      </c>
      <c r="B108" s="5" t="s">
        <v>25</v>
      </c>
      <c r="C108" s="5" t="s">
        <v>433</v>
      </c>
      <c r="D108" s="5" t="s">
        <v>531</v>
      </c>
      <c r="E108" s="39">
        <v>43315</v>
      </c>
      <c r="F108" s="5" t="s">
        <v>28</v>
      </c>
      <c r="G108" s="5" t="s">
        <v>29</v>
      </c>
      <c r="H108" s="5" t="s">
        <v>46</v>
      </c>
      <c r="I108" s="5" t="s">
        <v>392</v>
      </c>
      <c r="J108" s="5" t="s">
        <v>151</v>
      </c>
      <c r="K108" s="5" t="s">
        <v>532</v>
      </c>
      <c r="L108" s="5" t="s">
        <v>533</v>
      </c>
      <c r="M108" s="5" t="s">
        <v>534</v>
      </c>
      <c r="N108" s="5">
        <v>10</v>
      </c>
      <c r="O108" s="5">
        <v>3</v>
      </c>
      <c r="P108" s="40">
        <v>43315</v>
      </c>
      <c r="Q108" s="40">
        <v>43404</v>
      </c>
      <c r="R108" s="5">
        <v>12</v>
      </c>
      <c r="S108" s="5" t="s">
        <v>109</v>
      </c>
      <c r="T108" s="5" t="s">
        <v>37</v>
      </c>
      <c r="U108" s="5"/>
      <c r="V108" s="5"/>
      <c r="W108" s="5"/>
      <c r="X108" s="5"/>
      <c r="Y108" s="5" t="s">
        <v>535</v>
      </c>
      <c r="Z108" s="5">
        <v>10</v>
      </c>
      <c r="AA108" s="211">
        <v>43920</v>
      </c>
      <c r="AB108" s="212">
        <f t="shared" si="2"/>
        <v>1</v>
      </c>
      <c r="AC108" s="41">
        <f t="shared" si="3"/>
        <v>3</v>
      </c>
      <c r="AD108" s="41"/>
      <c r="AE108" s="175"/>
    </row>
    <row r="109" spans="1:31" ht="115.2">
      <c r="A109" s="38">
        <v>83</v>
      </c>
      <c r="B109" s="5" t="s">
        <v>25</v>
      </c>
      <c r="C109" s="5" t="s">
        <v>433</v>
      </c>
      <c r="D109" s="5" t="s">
        <v>531</v>
      </c>
      <c r="E109" s="39">
        <v>43315</v>
      </c>
      <c r="F109" s="5" t="s">
        <v>28</v>
      </c>
      <c r="G109" s="5" t="s">
        <v>29</v>
      </c>
      <c r="H109" s="5" t="s">
        <v>46</v>
      </c>
      <c r="I109" s="5" t="s">
        <v>392</v>
      </c>
      <c r="J109" s="5" t="s">
        <v>151</v>
      </c>
      <c r="K109" s="5" t="s">
        <v>439</v>
      </c>
      <c r="L109" s="5" t="s">
        <v>536</v>
      </c>
      <c r="M109" s="5" t="s">
        <v>537</v>
      </c>
      <c r="N109" s="5">
        <v>1</v>
      </c>
      <c r="O109" s="5">
        <v>3</v>
      </c>
      <c r="P109" s="40">
        <v>43315</v>
      </c>
      <c r="Q109" s="40">
        <v>43342</v>
      </c>
      <c r="R109" s="5">
        <v>3</v>
      </c>
      <c r="S109" s="5" t="s">
        <v>109</v>
      </c>
      <c r="T109" s="5" t="s">
        <v>37</v>
      </c>
      <c r="U109" s="5"/>
      <c r="V109" s="5"/>
      <c r="W109" s="5"/>
      <c r="X109" s="5"/>
      <c r="Y109" s="5" t="s">
        <v>538</v>
      </c>
      <c r="Z109" s="5">
        <v>1</v>
      </c>
      <c r="AA109" s="211">
        <v>43920</v>
      </c>
      <c r="AB109" s="212">
        <f t="shared" si="2"/>
        <v>1</v>
      </c>
      <c r="AC109" s="41">
        <f t="shared" si="3"/>
        <v>3</v>
      </c>
      <c r="AD109" s="41"/>
      <c r="AE109" s="175"/>
    </row>
    <row r="110" spans="1:31" ht="115.2">
      <c r="A110" s="38">
        <v>83</v>
      </c>
      <c r="B110" s="5" t="s">
        <v>25</v>
      </c>
      <c r="C110" s="5" t="s">
        <v>433</v>
      </c>
      <c r="D110" s="5" t="s">
        <v>531</v>
      </c>
      <c r="E110" s="39">
        <v>43315</v>
      </c>
      <c r="F110" s="5" t="s">
        <v>28</v>
      </c>
      <c r="G110" s="5" t="s">
        <v>29</v>
      </c>
      <c r="H110" s="5" t="s">
        <v>46</v>
      </c>
      <c r="I110" s="5" t="s">
        <v>392</v>
      </c>
      <c r="J110" s="5" t="s">
        <v>151</v>
      </c>
      <c r="K110" s="5" t="s">
        <v>532</v>
      </c>
      <c r="L110" s="5" t="s">
        <v>539</v>
      </c>
      <c r="M110" s="5" t="s">
        <v>540</v>
      </c>
      <c r="N110" s="5">
        <v>1</v>
      </c>
      <c r="O110" s="5">
        <v>3</v>
      </c>
      <c r="P110" s="40">
        <v>43315</v>
      </c>
      <c r="Q110" s="40">
        <v>43373</v>
      </c>
      <c r="R110" s="5">
        <v>8</v>
      </c>
      <c r="S110" s="5" t="s">
        <v>109</v>
      </c>
      <c r="T110" s="5" t="s">
        <v>37</v>
      </c>
      <c r="U110" s="5"/>
      <c r="V110" s="5"/>
      <c r="W110" s="5"/>
      <c r="X110" s="5"/>
      <c r="Y110" s="5" t="s">
        <v>541</v>
      </c>
      <c r="Z110" s="5">
        <v>1</v>
      </c>
      <c r="AA110" s="211">
        <v>43920</v>
      </c>
      <c r="AB110" s="212">
        <f t="shared" si="2"/>
        <v>1</v>
      </c>
      <c r="AC110" s="41">
        <f t="shared" si="3"/>
        <v>3</v>
      </c>
      <c r="AD110" s="41"/>
      <c r="AE110" s="175"/>
    </row>
    <row r="111" spans="1:31" ht="129.6">
      <c r="A111" s="38">
        <v>84</v>
      </c>
      <c r="B111" s="5" t="s">
        <v>25</v>
      </c>
      <c r="C111" s="5" t="s">
        <v>433</v>
      </c>
      <c r="D111" s="5" t="s">
        <v>434</v>
      </c>
      <c r="E111" s="39">
        <v>43315</v>
      </c>
      <c r="F111" s="5" t="s">
        <v>28</v>
      </c>
      <c r="G111" s="5" t="s">
        <v>29</v>
      </c>
      <c r="H111" s="5" t="s">
        <v>46</v>
      </c>
      <c r="I111" s="5" t="s">
        <v>392</v>
      </c>
      <c r="J111" s="5" t="s">
        <v>151</v>
      </c>
      <c r="K111" s="5" t="s">
        <v>435</v>
      </c>
      <c r="L111" s="5" t="s">
        <v>542</v>
      </c>
      <c r="M111" s="5" t="s">
        <v>543</v>
      </c>
      <c r="N111" s="5">
        <v>3</v>
      </c>
      <c r="O111" s="5">
        <v>3</v>
      </c>
      <c r="P111" s="40">
        <v>43315</v>
      </c>
      <c r="Q111" s="40">
        <v>43342</v>
      </c>
      <c r="R111" s="5">
        <v>3</v>
      </c>
      <c r="S111" s="5" t="s">
        <v>109</v>
      </c>
      <c r="T111" s="5" t="s">
        <v>37</v>
      </c>
      <c r="U111" s="5"/>
      <c r="V111" s="5"/>
      <c r="W111" s="5"/>
      <c r="X111" s="5"/>
      <c r="Y111" s="5" t="s">
        <v>544</v>
      </c>
      <c r="Z111" s="5">
        <v>3</v>
      </c>
      <c r="AA111" s="211">
        <v>43920</v>
      </c>
      <c r="AB111" s="212">
        <f t="shared" si="2"/>
        <v>1</v>
      </c>
      <c r="AC111" s="41">
        <f t="shared" si="3"/>
        <v>3</v>
      </c>
      <c r="AD111" s="41"/>
      <c r="AE111" s="175"/>
    </row>
    <row r="112" spans="1:31" ht="129.6">
      <c r="A112" s="38">
        <v>84</v>
      </c>
      <c r="B112" s="5" t="s">
        <v>25</v>
      </c>
      <c r="C112" s="5" t="s">
        <v>433</v>
      </c>
      <c r="D112" s="5" t="s">
        <v>434</v>
      </c>
      <c r="E112" s="39">
        <v>43315</v>
      </c>
      <c r="F112" s="5" t="s">
        <v>28</v>
      </c>
      <c r="G112" s="5" t="s">
        <v>29</v>
      </c>
      <c r="H112" s="5" t="s">
        <v>46</v>
      </c>
      <c r="I112" s="5" t="s">
        <v>392</v>
      </c>
      <c r="J112" s="5" t="s">
        <v>151</v>
      </c>
      <c r="K112" s="5" t="s">
        <v>439</v>
      </c>
      <c r="L112" s="5" t="s">
        <v>545</v>
      </c>
      <c r="M112" s="5" t="s">
        <v>534</v>
      </c>
      <c r="N112" s="5">
        <v>20</v>
      </c>
      <c r="O112" s="5">
        <v>3</v>
      </c>
      <c r="P112" s="40">
        <v>43315</v>
      </c>
      <c r="Q112" s="40">
        <v>44134</v>
      </c>
      <c r="R112" s="5">
        <v>117</v>
      </c>
      <c r="S112" s="5" t="s">
        <v>109</v>
      </c>
      <c r="T112" s="5" t="s">
        <v>37</v>
      </c>
      <c r="U112" s="5"/>
      <c r="V112" s="5"/>
      <c r="W112" s="5"/>
      <c r="X112" s="5"/>
      <c r="Y112" s="5" t="s">
        <v>546</v>
      </c>
      <c r="Z112" s="5">
        <v>20</v>
      </c>
      <c r="AA112" s="211">
        <v>44012</v>
      </c>
      <c r="AB112" s="212">
        <f t="shared" si="2"/>
        <v>1</v>
      </c>
      <c r="AC112" s="41">
        <f t="shared" si="3"/>
        <v>3</v>
      </c>
      <c r="AD112" s="41"/>
      <c r="AE112" s="175"/>
    </row>
    <row r="113" spans="1:31" ht="201.6">
      <c r="A113" s="38">
        <v>84</v>
      </c>
      <c r="B113" s="5" t="s">
        <v>25</v>
      </c>
      <c r="C113" s="5" t="s">
        <v>433</v>
      </c>
      <c r="D113" s="5" t="s">
        <v>434</v>
      </c>
      <c r="E113" s="39">
        <v>43315</v>
      </c>
      <c r="F113" s="5" t="s">
        <v>28</v>
      </c>
      <c r="G113" s="5" t="s">
        <v>29</v>
      </c>
      <c r="H113" s="5" t="s">
        <v>46</v>
      </c>
      <c r="I113" s="5" t="s">
        <v>392</v>
      </c>
      <c r="J113" s="5" t="s">
        <v>151</v>
      </c>
      <c r="K113" s="5" t="s">
        <v>435</v>
      </c>
      <c r="L113" s="5" t="s">
        <v>547</v>
      </c>
      <c r="M113" s="5" t="s">
        <v>548</v>
      </c>
      <c r="N113" s="5">
        <v>13</v>
      </c>
      <c r="O113" s="5">
        <v>3</v>
      </c>
      <c r="P113" s="40">
        <v>43315</v>
      </c>
      <c r="Q113" s="40">
        <v>44255</v>
      </c>
      <c r="R113" s="5">
        <v>134</v>
      </c>
      <c r="S113" s="5" t="s">
        <v>109</v>
      </c>
      <c r="T113" s="5" t="s">
        <v>37</v>
      </c>
      <c r="U113" s="5"/>
      <c r="V113" s="5"/>
      <c r="W113" s="5"/>
      <c r="X113" s="5"/>
      <c r="Y113" s="5" t="s">
        <v>549</v>
      </c>
      <c r="Z113" s="5">
        <v>13</v>
      </c>
      <c r="AA113" s="211">
        <v>44251.404166666667</v>
      </c>
      <c r="AB113" s="212">
        <f t="shared" si="2"/>
        <v>1</v>
      </c>
      <c r="AC113" s="41">
        <f t="shared" si="3"/>
        <v>3</v>
      </c>
      <c r="AD113" s="41"/>
      <c r="AE113" s="175"/>
    </row>
    <row r="114" spans="1:31" ht="129.6">
      <c r="A114" s="38">
        <v>84</v>
      </c>
      <c r="B114" s="5" t="s">
        <v>25</v>
      </c>
      <c r="C114" s="5" t="s">
        <v>433</v>
      </c>
      <c r="D114" s="5" t="s">
        <v>434</v>
      </c>
      <c r="E114" s="39">
        <v>43315</v>
      </c>
      <c r="F114" s="5" t="s">
        <v>28</v>
      </c>
      <c r="G114" s="5" t="s">
        <v>29</v>
      </c>
      <c r="H114" s="5" t="s">
        <v>46</v>
      </c>
      <c r="I114" s="5" t="s">
        <v>392</v>
      </c>
      <c r="J114" s="5" t="s">
        <v>151</v>
      </c>
      <c r="K114" s="5" t="s">
        <v>435</v>
      </c>
      <c r="L114" s="5" t="s">
        <v>550</v>
      </c>
      <c r="M114" s="5" t="s">
        <v>551</v>
      </c>
      <c r="N114" s="5">
        <v>18</v>
      </c>
      <c r="O114" s="5">
        <v>3</v>
      </c>
      <c r="P114" s="40">
        <v>43315</v>
      </c>
      <c r="Q114" s="40">
        <v>43404</v>
      </c>
      <c r="R114" s="5">
        <v>12</v>
      </c>
      <c r="S114" s="5" t="s">
        <v>109</v>
      </c>
      <c r="T114" s="5" t="s">
        <v>37</v>
      </c>
      <c r="U114" s="5"/>
      <c r="V114" s="5"/>
      <c r="W114" s="5"/>
      <c r="X114" s="5"/>
      <c r="Y114" s="5" t="s">
        <v>552</v>
      </c>
      <c r="Z114" s="5">
        <v>18</v>
      </c>
      <c r="AA114" s="211">
        <v>43920</v>
      </c>
      <c r="AB114" s="212">
        <f t="shared" si="2"/>
        <v>1</v>
      </c>
      <c r="AC114" s="41">
        <f t="shared" si="3"/>
        <v>3</v>
      </c>
      <c r="AD114" s="41"/>
      <c r="AE114" s="175"/>
    </row>
    <row r="115" spans="1:31" ht="129.6">
      <c r="A115" s="38">
        <v>85</v>
      </c>
      <c r="B115" s="5" t="s">
        <v>25</v>
      </c>
      <c r="C115" s="5" t="s">
        <v>433</v>
      </c>
      <c r="D115" s="5" t="s">
        <v>434</v>
      </c>
      <c r="E115" s="39">
        <v>43315</v>
      </c>
      <c r="F115" s="5" t="s">
        <v>28</v>
      </c>
      <c r="G115" s="5" t="s">
        <v>29</v>
      </c>
      <c r="H115" s="5" t="s">
        <v>46</v>
      </c>
      <c r="I115" s="5" t="s">
        <v>100</v>
      </c>
      <c r="J115" s="5" t="s">
        <v>151</v>
      </c>
      <c r="K115" s="5" t="s">
        <v>435</v>
      </c>
      <c r="L115" s="5" t="s">
        <v>553</v>
      </c>
      <c r="M115" s="5" t="s">
        <v>380</v>
      </c>
      <c r="N115" s="5">
        <v>1</v>
      </c>
      <c r="O115" s="5">
        <v>3</v>
      </c>
      <c r="P115" s="40">
        <v>43315</v>
      </c>
      <c r="Q115" s="40">
        <v>43327</v>
      </c>
      <c r="R115" s="5">
        <v>1</v>
      </c>
      <c r="S115" s="5" t="s">
        <v>109</v>
      </c>
      <c r="T115" s="5" t="s">
        <v>37</v>
      </c>
      <c r="U115" s="5"/>
      <c r="V115" s="5"/>
      <c r="W115" s="5"/>
      <c r="X115" s="5"/>
      <c r="Y115" s="5" t="s">
        <v>554</v>
      </c>
      <c r="Z115" s="5">
        <v>1</v>
      </c>
      <c r="AA115" s="211">
        <v>43920</v>
      </c>
      <c r="AB115" s="212">
        <f t="shared" si="2"/>
        <v>1</v>
      </c>
      <c r="AC115" s="41">
        <f t="shared" si="3"/>
        <v>3</v>
      </c>
      <c r="AD115" s="41"/>
      <c r="AE115" s="175"/>
    </row>
    <row r="116" spans="1:31" ht="216">
      <c r="A116" s="38">
        <v>86</v>
      </c>
      <c r="B116" s="5" t="s">
        <v>25</v>
      </c>
      <c r="C116" s="5" t="s">
        <v>433</v>
      </c>
      <c r="D116" s="5" t="s">
        <v>555</v>
      </c>
      <c r="E116" s="39">
        <v>43315</v>
      </c>
      <c r="F116" s="5" t="s">
        <v>28</v>
      </c>
      <c r="G116" s="5" t="s">
        <v>29</v>
      </c>
      <c r="H116" s="5" t="s">
        <v>46</v>
      </c>
      <c r="I116" s="5" t="s">
        <v>392</v>
      </c>
      <c r="J116" s="5" t="s">
        <v>151</v>
      </c>
      <c r="K116" s="5" t="s">
        <v>435</v>
      </c>
      <c r="L116" s="5" t="s">
        <v>556</v>
      </c>
      <c r="M116" s="5" t="s">
        <v>557</v>
      </c>
      <c r="N116" s="5">
        <v>3</v>
      </c>
      <c r="O116" s="5">
        <v>3</v>
      </c>
      <c r="P116" s="40">
        <v>43315</v>
      </c>
      <c r="Q116" s="40">
        <v>43404</v>
      </c>
      <c r="R116" s="5">
        <v>12</v>
      </c>
      <c r="S116" s="5" t="s">
        <v>109</v>
      </c>
      <c r="T116" s="5" t="s">
        <v>37</v>
      </c>
      <c r="U116" s="5"/>
      <c r="V116" s="5"/>
      <c r="W116" s="5"/>
      <c r="X116" s="5"/>
      <c r="Y116" s="5" t="s">
        <v>558</v>
      </c>
      <c r="Z116" s="5">
        <v>3</v>
      </c>
      <c r="AA116" s="211">
        <v>43920</v>
      </c>
      <c r="AB116" s="212">
        <f t="shared" si="2"/>
        <v>1</v>
      </c>
      <c r="AC116" s="41">
        <f t="shared" si="3"/>
        <v>3</v>
      </c>
      <c r="AD116" s="41"/>
      <c r="AE116" s="175"/>
    </row>
    <row r="117" spans="1:31" ht="216">
      <c r="A117" s="38">
        <v>86</v>
      </c>
      <c r="B117" s="5" t="s">
        <v>25</v>
      </c>
      <c r="C117" s="5" t="s">
        <v>433</v>
      </c>
      <c r="D117" s="5" t="s">
        <v>555</v>
      </c>
      <c r="E117" s="39">
        <v>43315</v>
      </c>
      <c r="F117" s="5" t="s">
        <v>28</v>
      </c>
      <c r="G117" s="5" t="s">
        <v>29</v>
      </c>
      <c r="H117" s="5" t="s">
        <v>46</v>
      </c>
      <c r="I117" s="5" t="s">
        <v>392</v>
      </c>
      <c r="J117" s="5" t="s">
        <v>151</v>
      </c>
      <c r="K117" s="5" t="s">
        <v>439</v>
      </c>
      <c r="L117" s="5" t="s">
        <v>559</v>
      </c>
      <c r="M117" s="5" t="s">
        <v>540</v>
      </c>
      <c r="N117" s="5">
        <v>1</v>
      </c>
      <c r="O117" s="5">
        <v>3</v>
      </c>
      <c r="P117" s="40">
        <v>43315</v>
      </c>
      <c r="Q117" s="40">
        <v>43373</v>
      </c>
      <c r="R117" s="5">
        <v>8</v>
      </c>
      <c r="S117" s="5" t="s">
        <v>109</v>
      </c>
      <c r="T117" s="5" t="s">
        <v>37</v>
      </c>
      <c r="U117" s="5"/>
      <c r="V117" s="5"/>
      <c r="W117" s="5"/>
      <c r="X117" s="5"/>
      <c r="Y117" s="5" t="s">
        <v>560</v>
      </c>
      <c r="Z117" s="5">
        <v>1</v>
      </c>
      <c r="AA117" s="211">
        <v>43920</v>
      </c>
      <c r="AB117" s="212">
        <f t="shared" si="2"/>
        <v>1</v>
      </c>
      <c r="AC117" s="41">
        <f t="shared" si="3"/>
        <v>3</v>
      </c>
      <c r="AD117" s="41"/>
      <c r="AE117" s="175"/>
    </row>
    <row r="118" spans="1:31" ht="216">
      <c r="A118" s="38">
        <v>87</v>
      </c>
      <c r="B118" s="5" t="s">
        <v>25</v>
      </c>
      <c r="C118" s="5" t="s">
        <v>433</v>
      </c>
      <c r="D118" s="5" t="s">
        <v>555</v>
      </c>
      <c r="E118" s="39">
        <v>43315</v>
      </c>
      <c r="F118" s="5" t="s">
        <v>28</v>
      </c>
      <c r="G118" s="5" t="s">
        <v>29</v>
      </c>
      <c r="H118" s="5" t="s">
        <v>46</v>
      </c>
      <c r="I118" s="5" t="s">
        <v>237</v>
      </c>
      <c r="J118" s="5" t="s">
        <v>151</v>
      </c>
      <c r="K118" s="5" t="s">
        <v>435</v>
      </c>
      <c r="L118" s="5" t="s">
        <v>561</v>
      </c>
      <c r="M118" s="5" t="s">
        <v>562</v>
      </c>
      <c r="N118" s="5">
        <v>3</v>
      </c>
      <c r="O118" s="5">
        <v>3</v>
      </c>
      <c r="P118" s="40">
        <v>43315</v>
      </c>
      <c r="Q118" s="40">
        <v>43814</v>
      </c>
      <c r="R118" s="5">
        <v>71</v>
      </c>
      <c r="S118" s="5" t="s">
        <v>109</v>
      </c>
      <c r="T118" s="5" t="s">
        <v>37</v>
      </c>
      <c r="U118" s="5"/>
      <c r="V118" s="5"/>
      <c r="W118" s="5"/>
      <c r="X118" s="5"/>
      <c r="Y118" s="5" t="s">
        <v>563</v>
      </c>
      <c r="Z118" s="5">
        <v>3</v>
      </c>
      <c r="AA118" s="211">
        <v>43920</v>
      </c>
      <c r="AB118" s="212">
        <f t="shared" si="2"/>
        <v>1</v>
      </c>
      <c r="AC118" s="41">
        <f t="shared" si="3"/>
        <v>3</v>
      </c>
      <c r="AD118" s="41"/>
      <c r="AE118" s="175"/>
    </row>
    <row r="119" spans="1:31" ht="172.8">
      <c r="A119" s="38">
        <v>88</v>
      </c>
      <c r="B119" s="5" t="s">
        <v>25</v>
      </c>
      <c r="C119" s="5" t="s">
        <v>433</v>
      </c>
      <c r="D119" s="5" t="s">
        <v>564</v>
      </c>
      <c r="E119" s="39">
        <v>43315</v>
      </c>
      <c r="F119" s="5" t="s">
        <v>28</v>
      </c>
      <c r="G119" s="5" t="s">
        <v>29</v>
      </c>
      <c r="H119" s="5" t="s">
        <v>46</v>
      </c>
      <c r="I119" s="5" t="s">
        <v>237</v>
      </c>
      <c r="J119" s="5" t="s">
        <v>151</v>
      </c>
      <c r="K119" s="5" t="s">
        <v>565</v>
      </c>
      <c r="L119" s="5" t="s">
        <v>566</v>
      </c>
      <c r="M119" s="5" t="s">
        <v>567</v>
      </c>
      <c r="N119" s="5">
        <v>1</v>
      </c>
      <c r="O119" s="5">
        <v>3</v>
      </c>
      <c r="P119" s="40">
        <v>43315</v>
      </c>
      <c r="Q119" s="40">
        <v>43343</v>
      </c>
      <c r="R119" s="5">
        <v>4</v>
      </c>
      <c r="S119" s="5" t="s">
        <v>109</v>
      </c>
      <c r="T119" s="5" t="s">
        <v>37</v>
      </c>
      <c r="U119" s="5"/>
      <c r="V119" s="5"/>
      <c r="W119" s="5"/>
      <c r="X119" s="5"/>
      <c r="Y119" s="5" t="s">
        <v>568</v>
      </c>
      <c r="Z119" s="5">
        <v>1</v>
      </c>
      <c r="AA119" s="211">
        <v>43920</v>
      </c>
      <c r="AB119" s="212">
        <f t="shared" si="2"/>
        <v>1</v>
      </c>
      <c r="AC119" s="41">
        <f t="shared" si="3"/>
        <v>3</v>
      </c>
      <c r="AD119" s="41"/>
      <c r="AE119" s="175"/>
    </row>
    <row r="120" spans="1:31" ht="115.2">
      <c r="A120" s="38">
        <v>89</v>
      </c>
      <c r="B120" s="5" t="s">
        <v>25</v>
      </c>
      <c r="C120" s="5" t="s">
        <v>433</v>
      </c>
      <c r="D120" s="5" t="s">
        <v>569</v>
      </c>
      <c r="E120" s="39">
        <v>43315</v>
      </c>
      <c r="F120" s="5" t="s">
        <v>28</v>
      </c>
      <c r="G120" s="5" t="s">
        <v>29</v>
      </c>
      <c r="H120" s="5" t="s">
        <v>46</v>
      </c>
      <c r="I120" s="5" t="s">
        <v>237</v>
      </c>
      <c r="J120" s="5" t="s">
        <v>151</v>
      </c>
      <c r="K120" s="5" t="s">
        <v>570</v>
      </c>
      <c r="L120" s="5" t="s">
        <v>571</v>
      </c>
      <c r="M120" s="5" t="s">
        <v>572</v>
      </c>
      <c r="N120" s="5">
        <v>2</v>
      </c>
      <c r="O120" s="5">
        <v>3</v>
      </c>
      <c r="P120" s="40">
        <v>43315</v>
      </c>
      <c r="Q120" s="40">
        <v>43814</v>
      </c>
      <c r="R120" s="5">
        <v>71</v>
      </c>
      <c r="S120" s="5" t="s">
        <v>109</v>
      </c>
      <c r="T120" s="5" t="s">
        <v>37</v>
      </c>
      <c r="U120" s="5"/>
      <c r="V120" s="5"/>
      <c r="W120" s="5"/>
      <c r="X120" s="5"/>
      <c r="Y120" s="5" t="s">
        <v>573</v>
      </c>
      <c r="Z120" s="5">
        <v>2</v>
      </c>
      <c r="AA120" s="211">
        <v>43920</v>
      </c>
      <c r="AB120" s="212">
        <f t="shared" si="2"/>
        <v>1</v>
      </c>
      <c r="AC120" s="41">
        <f t="shared" si="3"/>
        <v>3</v>
      </c>
      <c r="AD120" s="41"/>
      <c r="AE120" s="175"/>
    </row>
    <row r="121" spans="1:31" ht="144">
      <c r="A121" s="38">
        <v>90</v>
      </c>
      <c r="B121" s="5" t="s">
        <v>25</v>
      </c>
      <c r="C121" s="5" t="s">
        <v>433</v>
      </c>
      <c r="D121" s="5" t="s">
        <v>575</v>
      </c>
      <c r="E121" s="39">
        <v>43315</v>
      </c>
      <c r="F121" s="5" t="s">
        <v>28</v>
      </c>
      <c r="G121" s="5" t="s">
        <v>29</v>
      </c>
      <c r="H121" s="5" t="s">
        <v>46</v>
      </c>
      <c r="I121" s="5" t="s">
        <v>237</v>
      </c>
      <c r="J121" s="5" t="s">
        <v>151</v>
      </c>
      <c r="K121" s="5" t="s">
        <v>574</v>
      </c>
      <c r="L121" s="5" t="s">
        <v>576</v>
      </c>
      <c r="M121" s="5" t="s">
        <v>577</v>
      </c>
      <c r="N121" s="5">
        <v>1</v>
      </c>
      <c r="O121" s="5">
        <v>3</v>
      </c>
      <c r="P121" s="40">
        <v>43315</v>
      </c>
      <c r="Q121" s="40">
        <v>43814</v>
      </c>
      <c r="R121" s="5">
        <v>71</v>
      </c>
      <c r="S121" s="5" t="s">
        <v>109</v>
      </c>
      <c r="T121" s="5" t="s">
        <v>37</v>
      </c>
      <c r="U121" s="5"/>
      <c r="V121" s="5"/>
      <c r="W121" s="5"/>
      <c r="X121" s="5"/>
      <c r="Y121" s="5" t="s">
        <v>578</v>
      </c>
      <c r="Z121" s="5">
        <v>1</v>
      </c>
      <c r="AA121" s="211">
        <v>43920</v>
      </c>
      <c r="AB121" s="212">
        <f t="shared" si="2"/>
        <v>1</v>
      </c>
      <c r="AC121" s="41">
        <f t="shared" si="3"/>
        <v>3</v>
      </c>
      <c r="AD121" s="41"/>
      <c r="AE121" s="175"/>
    </row>
    <row r="122" spans="1:31" ht="144">
      <c r="A122" s="38">
        <v>91</v>
      </c>
      <c r="B122" s="5" t="s">
        <v>25</v>
      </c>
      <c r="C122" s="5" t="s">
        <v>433</v>
      </c>
      <c r="D122" s="5" t="s">
        <v>579</v>
      </c>
      <c r="E122" s="39">
        <v>43315</v>
      </c>
      <c r="F122" s="5" t="s">
        <v>28</v>
      </c>
      <c r="G122" s="5" t="s">
        <v>29</v>
      </c>
      <c r="H122" s="5" t="s">
        <v>46</v>
      </c>
      <c r="I122" s="5" t="s">
        <v>223</v>
      </c>
      <c r="J122" s="5" t="s">
        <v>151</v>
      </c>
      <c r="K122" s="5" t="s">
        <v>580</v>
      </c>
      <c r="L122" s="5" t="s">
        <v>581</v>
      </c>
      <c r="M122" s="5" t="s">
        <v>526</v>
      </c>
      <c r="N122" s="5">
        <v>4</v>
      </c>
      <c r="O122" s="5">
        <v>3</v>
      </c>
      <c r="P122" s="40">
        <v>43315</v>
      </c>
      <c r="Q122" s="40">
        <v>43921</v>
      </c>
      <c r="R122" s="5">
        <v>86</v>
      </c>
      <c r="S122" s="5" t="s">
        <v>109</v>
      </c>
      <c r="T122" s="5" t="s">
        <v>37</v>
      </c>
      <c r="U122" s="5"/>
      <c r="V122" s="5"/>
      <c r="W122" s="5"/>
      <c r="X122" s="5"/>
      <c r="Y122" s="5" t="s">
        <v>582</v>
      </c>
      <c r="Z122" s="5">
        <v>4</v>
      </c>
      <c r="AA122" s="211">
        <v>43920</v>
      </c>
      <c r="AB122" s="212">
        <f t="shared" si="2"/>
        <v>1</v>
      </c>
      <c r="AC122" s="41">
        <f t="shared" si="3"/>
        <v>3</v>
      </c>
      <c r="AD122" s="41"/>
      <c r="AE122" s="175"/>
    </row>
    <row r="123" spans="1:31" ht="129.6">
      <c r="A123" s="38">
        <v>92</v>
      </c>
      <c r="B123" s="5" t="s">
        <v>25</v>
      </c>
      <c r="C123" s="5" t="s">
        <v>433</v>
      </c>
      <c r="D123" s="5" t="s">
        <v>583</v>
      </c>
      <c r="E123" s="39">
        <v>43315</v>
      </c>
      <c r="F123" s="5" t="s">
        <v>28</v>
      </c>
      <c r="G123" s="5" t="s">
        <v>29</v>
      </c>
      <c r="H123" s="5" t="s">
        <v>46</v>
      </c>
      <c r="I123" s="5" t="s">
        <v>223</v>
      </c>
      <c r="J123" s="5" t="s">
        <v>151</v>
      </c>
      <c r="K123" s="5" t="s">
        <v>584</v>
      </c>
      <c r="L123" s="5" t="s">
        <v>585</v>
      </c>
      <c r="M123" s="5" t="s">
        <v>586</v>
      </c>
      <c r="N123" s="5">
        <v>1</v>
      </c>
      <c r="O123" s="5">
        <v>2</v>
      </c>
      <c r="P123" s="40">
        <v>43315</v>
      </c>
      <c r="Q123" s="40">
        <v>43373</v>
      </c>
      <c r="R123" s="5">
        <v>8</v>
      </c>
      <c r="S123" s="5" t="s">
        <v>109</v>
      </c>
      <c r="T123" s="5" t="s">
        <v>37</v>
      </c>
      <c r="U123" s="5"/>
      <c r="V123" s="5"/>
      <c r="W123" s="5"/>
      <c r="X123" s="5"/>
      <c r="Y123" s="5" t="s">
        <v>587</v>
      </c>
      <c r="Z123" s="5">
        <v>1</v>
      </c>
      <c r="AA123" s="211">
        <v>43920</v>
      </c>
      <c r="AB123" s="212">
        <f t="shared" si="2"/>
        <v>1</v>
      </c>
      <c r="AC123" s="41">
        <f t="shared" si="3"/>
        <v>2</v>
      </c>
      <c r="AD123" s="41"/>
      <c r="AE123" s="175"/>
    </row>
    <row r="124" spans="1:31" ht="172.8">
      <c r="A124" s="38">
        <v>93</v>
      </c>
      <c r="B124" s="5" t="s">
        <v>25</v>
      </c>
      <c r="C124" s="5" t="s">
        <v>433</v>
      </c>
      <c r="D124" s="5" t="s">
        <v>588</v>
      </c>
      <c r="E124" s="39">
        <v>43315</v>
      </c>
      <c r="F124" s="5" t="s">
        <v>28</v>
      </c>
      <c r="G124" s="5" t="s">
        <v>29</v>
      </c>
      <c r="H124" s="5" t="s">
        <v>30</v>
      </c>
      <c r="I124" s="5" t="s">
        <v>223</v>
      </c>
      <c r="J124" s="5" t="s">
        <v>151</v>
      </c>
      <c r="K124" s="5" t="s">
        <v>589</v>
      </c>
      <c r="L124" s="5" t="s">
        <v>590</v>
      </c>
      <c r="M124" s="5" t="s">
        <v>591</v>
      </c>
      <c r="N124" s="5">
        <v>1</v>
      </c>
      <c r="O124" s="5">
        <v>3</v>
      </c>
      <c r="P124" s="40">
        <v>43315</v>
      </c>
      <c r="Q124" s="40">
        <v>43371</v>
      </c>
      <c r="R124" s="5">
        <v>8</v>
      </c>
      <c r="S124" s="5" t="s">
        <v>109</v>
      </c>
      <c r="T124" s="5" t="s">
        <v>37</v>
      </c>
      <c r="U124" s="5"/>
      <c r="V124" s="5"/>
      <c r="W124" s="5"/>
      <c r="X124" s="5"/>
      <c r="Y124" s="5" t="s">
        <v>592</v>
      </c>
      <c r="Z124" s="5">
        <v>1</v>
      </c>
      <c r="AA124" s="211">
        <v>43920</v>
      </c>
      <c r="AB124" s="212">
        <f t="shared" si="2"/>
        <v>1</v>
      </c>
      <c r="AC124" s="41">
        <f t="shared" si="3"/>
        <v>3</v>
      </c>
      <c r="AD124" s="41"/>
      <c r="AE124" s="175"/>
    </row>
    <row r="125" spans="1:31" ht="144">
      <c r="A125" s="38">
        <v>94</v>
      </c>
      <c r="B125" s="5" t="s">
        <v>25</v>
      </c>
      <c r="C125" s="5" t="s">
        <v>433</v>
      </c>
      <c r="D125" s="5" t="s">
        <v>593</v>
      </c>
      <c r="E125" s="39">
        <v>43315</v>
      </c>
      <c r="F125" s="5" t="s">
        <v>28</v>
      </c>
      <c r="G125" s="5" t="s">
        <v>29</v>
      </c>
      <c r="H125" s="5" t="s">
        <v>46</v>
      </c>
      <c r="I125" s="5" t="s">
        <v>223</v>
      </c>
      <c r="J125" s="5" t="s">
        <v>151</v>
      </c>
      <c r="K125" s="5" t="s">
        <v>594</v>
      </c>
      <c r="L125" s="5" t="s">
        <v>595</v>
      </c>
      <c r="M125" s="5" t="s">
        <v>596</v>
      </c>
      <c r="N125" s="5">
        <v>1</v>
      </c>
      <c r="O125" s="5">
        <v>3</v>
      </c>
      <c r="P125" s="40">
        <v>43315</v>
      </c>
      <c r="Q125" s="40">
        <v>43371</v>
      </c>
      <c r="R125" s="5">
        <v>8</v>
      </c>
      <c r="S125" s="5" t="s">
        <v>109</v>
      </c>
      <c r="T125" s="5" t="s">
        <v>37</v>
      </c>
      <c r="U125" s="5"/>
      <c r="V125" s="5"/>
      <c r="W125" s="5"/>
      <c r="X125" s="5"/>
      <c r="Y125" s="5" t="s">
        <v>597</v>
      </c>
      <c r="Z125" s="5">
        <v>1</v>
      </c>
      <c r="AA125" s="211">
        <v>43920</v>
      </c>
      <c r="AB125" s="212">
        <f t="shared" si="2"/>
        <v>1</v>
      </c>
      <c r="AC125" s="41">
        <f t="shared" si="3"/>
        <v>3</v>
      </c>
      <c r="AD125" s="41"/>
      <c r="AE125" s="175"/>
    </row>
    <row r="126" spans="1:31" ht="201.6">
      <c r="A126" s="38">
        <v>95</v>
      </c>
      <c r="B126" s="5" t="s">
        <v>25</v>
      </c>
      <c r="C126" s="5" t="s">
        <v>433</v>
      </c>
      <c r="D126" s="5" t="s">
        <v>598</v>
      </c>
      <c r="E126" s="39">
        <v>43315</v>
      </c>
      <c r="F126" s="5" t="s">
        <v>28</v>
      </c>
      <c r="G126" s="5" t="s">
        <v>29</v>
      </c>
      <c r="H126" s="5" t="s">
        <v>46</v>
      </c>
      <c r="I126" s="5" t="s">
        <v>223</v>
      </c>
      <c r="J126" s="5" t="s">
        <v>151</v>
      </c>
      <c r="K126" s="5" t="s">
        <v>599</v>
      </c>
      <c r="L126" s="5" t="s">
        <v>600</v>
      </c>
      <c r="M126" s="5" t="s">
        <v>601</v>
      </c>
      <c r="N126" s="5">
        <v>1</v>
      </c>
      <c r="O126" s="5">
        <v>3</v>
      </c>
      <c r="P126" s="40">
        <v>43315</v>
      </c>
      <c r="Q126" s="40">
        <v>43371</v>
      </c>
      <c r="R126" s="5">
        <v>8</v>
      </c>
      <c r="S126" s="5" t="s">
        <v>109</v>
      </c>
      <c r="T126" s="5" t="s">
        <v>37</v>
      </c>
      <c r="U126" s="5"/>
      <c r="V126" s="5"/>
      <c r="W126" s="5"/>
      <c r="X126" s="5"/>
      <c r="Y126" s="5" t="s">
        <v>602</v>
      </c>
      <c r="Z126" s="5">
        <v>1</v>
      </c>
      <c r="AA126" s="211">
        <v>43920</v>
      </c>
      <c r="AB126" s="212">
        <f t="shared" si="2"/>
        <v>1</v>
      </c>
      <c r="AC126" s="41">
        <f t="shared" si="3"/>
        <v>3</v>
      </c>
      <c r="AD126" s="41"/>
      <c r="AE126" s="175"/>
    </row>
    <row r="127" spans="1:31" ht="187.2">
      <c r="A127" s="38">
        <v>96</v>
      </c>
      <c r="B127" s="5" t="s">
        <v>25</v>
      </c>
      <c r="C127" s="5" t="s">
        <v>433</v>
      </c>
      <c r="D127" s="5" t="s">
        <v>440</v>
      </c>
      <c r="E127" s="39">
        <v>43315</v>
      </c>
      <c r="F127" s="5" t="s">
        <v>28</v>
      </c>
      <c r="G127" s="5" t="s">
        <v>29</v>
      </c>
      <c r="H127" s="5" t="s">
        <v>46</v>
      </c>
      <c r="I127" s="5" t="s">
        <v>392</v>
      </c>
      <c r="J127" s="5" t="s">
        <v>151</v>
      </c>
      <c r="K127" s="5" t="s">
        <v>214</v>
      </c>
      <c r="L127" s="5" t="s">
        <v>550</v>
      </c>
      <c r="M127" s="5" t="s">
        <v>551</v>
      </c>
      <c r="N127" s="5">
        <v>12</v>
      </c>
      <c r="O127" s="5">
        <v>3</v>
      </c>
      <c r="P127" s="40">
        <v>43315</v>
      </c>
      <c r="Q127" s="40">
        <v>43404</v>
      </c>
      <c r="R127" s="5">
        <v>12</v>
      </c>
      <c r="S127" s="5" t="s">
        <v>109</v>
      </c>
      <c r="T127" s="5" t="s">
        <v>37</v>
      </c>
      <c r="U127" s="5"/>
      <c r="V127" s="5"/>
      <c r="W127" s="5"/>
      <c r="X127" s="5"/>
      <c r="Y127" s="5" t="s">
        <v>603</v>
      </c>
      <c r="Z127" s="5">
        <v>12</v>
      </c>
      <c r="AA127" s="211">
        <v>43920</v>
      </c>
      <c r="AB127" s="212">
        <f t="shared" si="2"/>
        <v>1</v>
      </c>
      <c r="AC127" s="41">
        <f t="shared" si="3"/>
        <v>3</v>
      </c>
      <c r="AD127" s="41"/>
      <c r="AE127" s="175"/>
    </row>
    <row r="128" spans="1:31" ht="187.2">
      <c r="A128" s="38">
        <v>96</v>
      </c>
      <c r="B128" s="5" t="s">
        <v>25</v>
      </c>
      <c r="C128" s="5" t="s">
        <v>433</v>
      </c>
      <c r="D128" s="5" t="s">
        <v>440</v>
      </c>
      <c r="E128" s="39">
        <v>43315</v>
      </c>
      <c r="F128" s="5" t="s">
        <v>28</v>
      </c>
      <c r="G128" s="5" t="s">
        <v>29</v>
      </c>
      <c r="H128" s="5" t="s">
        <v>46</v>
      </c>
      <c r="I128" s="5" t="s">
        <v>392</v>
      </c>
      <c r="J128" s="5" t="s">
        <v>151</v>
      </c>
      <c r="K128" s="5" t="s">
        <v>444</v>
      </c>
      <c r="L128" s="5" t="s">
        <v>604</v>
      </c>
      <c r="M128" s="5" t="s">
        <v>557</v>
      </c>
      <c r="N128" s="5">
        <v>4</v>
      </c>
      <c r="O128" s="5">
        <v>3</v>
      </c>
      <c r="P128" s="40">
        <v>43315</v>
      </c>
      <c r="Q128" s="40">
        <v>43404</v>
      </c>
      <c r="R128" s="5">
        <v>12</v>
      </c>
      <c r="S128" s="5" t="s">
        <v>109</v>
      </c>
      <c r="T128" s="5" t="s">
        <v>37</v>
      </c>
      <c r="U128" s="5"/>
      <c r="V128" s="5"/>
      <c r="W128" s="5"/>
      <c r="X128" s="5"/>
      <c r="Y128" s="5" t="s">
        <v>605</v>
      </c>
      <c r="Z128" s="5">
        <v>4</v>
      </c>
      <c r="AA128" s="211">
        <v>43920</v>
      </c>
      <c r="AB128" s="212">
        <f t="shared" si="2"/>
        <v>1</v>
      </c>
      <c r="AC128" s="41">
        <f t="shared" si="3"/>
        <v>3</v>
      </c>
      <c r="AD128" s="41"/>
      <c r="AE128" s="175"/>
    </row>
    <row r="129" spans="1:31" ht="172.8">
      <c r="A129" s="38">
        <v>97</v>
      </c>
      <c r="B129" s="5" t="s">
        <v>25</v>
      </c>
      <c r="C129" s="5" t="s">
        <v>433</v>
      </c>
      <c r="D129" s="5" t="s">
        <v>606</v>
      </c>
      <c r="E129" s="39">
        <v>43315</v>
      </c>
      <c r="F129" s="5" t="s">
        <v>28</v>
      </c>
      <c r="G129" s="5" t="s">
        <v>29</v>
      </c>
      <c r="H129" s="5" t="s">
        <v>46</v>
      </c>
      <c r="I129" s="5" t="s">
        <v>223</v>
      </c>
      <c r="J129" s="5" t="s">
        <v>151</v>
      </c>
      <c r="K129" s="5" t="s">
        <v>607</v>
      </c>
      <c r="L129" s="5" t="s">
        <v>608</v>
      </c>
      <c r="M129" s="5" t="s">
        <v>609</v>
      </c>
      <c r="N129" s="5">
        <v>1</v>
      </c>
      <c r="O129" s="5">
        <v>3</v>
      </c>
      <c r="P129" s="40">
        <v>43315</v>
      </c>
      <c r="Q129" s="40">
        <v>43403</v>
      </c>
      <c r="R129" s="5">
        <v>12</v>
      </c>
      <c r="S129" s="5" t="s">
        <v>109</v>
      </c>
      <c r="T129" s="5" t="s">
        <v>37</v>
      </c>
      <c r="U129" s="5"/>
      <c r="V129" s="5"/>
      <c r="W129" s="5"/>
      <c r="X129" s="5"/>
      <c r="Y129" s="5" t="s">
        <v>610</v>
      </c>
      <c r="Z129" s="5">
        <v>1</v>
      </c>
      <c r="AA129" s="211">
        <v>43920</v>
      </c>
      <c r="AB129" s="212">
        <f t="shared" si="2"/>
        <v>1</v>
      </c>
      <c r="AC129" s="41">
        <f t="shared" si="3"/>
        <v>3</v>
      </c>
      <c r="AD129" s="41"/>
      <c r="AE129" s="175"/>
    </row>
    <row r="130" spans="1:31" ht="100.8">
      <c r="A130" s="38">
        <v>98</v>
      </c>
      <c r="B130" s="5" t="s">
        <v>25</v>
      </c>
      <c r="C130" s="5" t="s">
        <v>433</v>
      </c>
      <c r="D130" s="5" t="s">
        <v>611</v>
      </c>
      <c r="E130" s="39">
        <v>43315</v>
      </c>
      <c r="F130" s="5" t="s">
        <v>28</v>
      </c>
      <c r="G130" s="5" t="s">
        <v>29</v>
      </c>
      <c r="H130" s="5" t="s">
        <v>46</v>
      </c>
      <c r="I130" s="5" t="s">
        <v>237</v>
      </c>
      <c r="J130" s="5" t="s">
        <v>151</v>
      </c>
      <c r="K130" s="5" t="s">
        <v>435</v>
      </c>
      <c r="L130" s="5" t="s">
        <v>612</v>
      </c>
      <c r="M130" s="5" t="s">
        <v>122</v>
      </c>
      <c r="N130" s="5">
        <v>1</v>
      </c>
      <c r="O130" s="5">
        <v>3</v>
      </c>
      <c r="P130" s="40">
        <v>43315</v>
      </c>
      <c r="Q130" s="40">
        <v>43768</v>
      </c>
      <c r="R130" s="5">
        <v>64</v>
      </c>
      <c r="S130" s="5" t="s">
        <v>109</v>
      </c>
      <c r="T130" s="5" t="s">
        <v>37</v>
      </c>
      <c r="U130" s="5"/>
      <c r="V130" s="5"/>
      <c r="W130" s="5"/>
      <c r="X130" s="5"/>
      <c r="Y130" s="5" t="s">
        <v>613</v>
      </c>
      <c r="Z130" s="5">
        <v>1</v>
      </c>
      <c r="AA130" s="211">
        <v>43920</v>
      </c>
      <c r="AB130" s="212">
        <f t="shared" si="2"/>
        <v>1</v>
      </c>
      <c r="AC130" s="41">
        <f t="shared" si="3"/>
        <v>3</v>
      </c>
      <c r="AD130" s="41"/>
      <c r="AE130" s="175"/>
    </row>
    <row r="131" spans="1:31" ht="216">
      <c r="A131" s="38">
        <v>99</v>
      </c>
      <c r="B131" s="5" t="s">
        <v>25</v>
      </c>
      <c r="C131" s="5" t="s">
        <v>363</v>
      </c>
      <c r="D131" s="5" t="s">
        <v>364</v>
      </c>
      <c r="E131" s="39">
        <v>43738</v>
      </c>
      <c r="F131" s="5" t="s">
        <v>28</v>
      </c>
      <c r="G131" s="5" t="s">
        <v>29</v>
      </c>
      <c r="H131" s="5" t="s">
        <v>46</v>
      </c>
      <c r="I131" s="5" t="s">
        <v>274</v>
      </c>
      <c r="J131" s="5" t="s">
        <v>83</v>
      </c>
      <c r="K131" s="5" t="s">
        <v>370</v>
      </c>
      <c r="L131" s="5" t="s">
        <v>614</v>
      </c>
      <c r="M131" s="5" t="s">
        <v>615</v>
      </c>
      <c r="N131" s="5">
        <v>4</v>
      </c>
      <c r="O131" s="5">
        <v>6</v>
      </c>
      <c r="P131" s="40">
        <v>43738</v>
      </c>
      <c r="Q131" s="40">
        <v>43920</v>
      </c>
      <c r="R131" s="5">
        <v>26</v>
      </c>
      <c r="S131" s="5" t="s">
        <v>228</v>
      </c>
      <c r="T131" s="5" t="s">
        <v>37</v>
      </c>
      <c r="U131" s="5"/>
      <c r="V131" s="5"/>
      <c r="W131" s="5"/>
      <c r="X131" s="5"/>
      <c r="Y131" s="5" t="s">
        <v>616</v>
      </c>
      <c r="Z131" s="5">
        <v>4</v>
      </c>
      <c r="AA131" s="211">
        <v>43920</v>
      </c>
      <c r="AB131" s="212">
        <f t="shared" ref="AB131:AB194" si="4">Z131/N131</f>
        <v>1</v>
      </c>
      <c r="AC131" s="41">
        <f t="shared" ref="AC131:AC194" si="5">AB131*O131</f>
        <v>6</v>
      </c>
      <c r="AD131" s="41"/>
      <c r="AE131" s="175"/>
    </row>
    <row r="132" spans="1:31" ht="216">
      <c r="A132" s="38">
        <v>100</v>
      </c>
      <c r="B132" s="5" t="s">
        <v>25</v>
      </c>
      <c r="C132" s="5" t="s">
        <v>363</v>
      </c>
      <c r="D132" s="5" t="s">
        <v>364</v>
      </c>
      <c r="E132" s="39">
        <v>43738</v>
      </c>
      <c r="F132" s="5" t="s">
        <v>28</v>
      </c>
      <c r="G132" s="5" t="s">
        <v>29</v>
      </c>
      <c r="H132" s="5" t="s">
        <v>30</v>
      </c>
      <c r="I132" s="5" t="s">
        <v>274</v>
      </c>
      <c r="J132" s="5" t="s">
        <v>151</v>
      </c>
      <c r="K132" s="5" t="s">
        <v>369</v>
      </c>
      <c r="L132" s="5" t="s">
        <v>617</v>
      </c>
      <c r="M132" s="5" t="s">
        <v>618</v>
      </c>
      <c r="N132" s="5">
        <v>2</v>
      </c>
      <c r="O132" s="5">
        <v>6</v>
      </c>
      <c r="P132" s="40">
        <v>43738</v>
      </c>
      <c r="Q132" s="40">
        <v>43920</v>
      </c>
      <c r="R132" s="5">
        <v>26</v>
      </c>
      <c r="S132" s="5" t="s">
        <v>228</v>
      </c>
      <c r="T132" s="5" t="s">
        <v>37</v>
      </c>
      <c r="U132" s="5"/>
      <c r="V132" s="5"/>
      <c r="W132" s="5"/>
      <c r="X132" s="5"/>
      <c r="Y132" s="5" t="s">
        <v>619</v>
      </c>
      <c r="Z132" s="5">
        <v>2</v>
      </c>
      <c r="AA132" s="211">
        <v>43920</v>
      </c>
      <c r="AB132" s="212">
        <f t="shared" si="4"/>
        <v>1</v>
      </c>
      <c r="AC132" s="41">
        <f t="shared" si="5"/>
        <v>6</v>
      </c>
      <c r="AD132" s="41"/>
      <c r="AE132" s="175"/>
    </row>
    <row r="133" spans="1:31" ht="201.6">
      <c r="A133" s="38">
        <v>101</v>
      </c>
      <c r="B133" s="5" t="s">
        <v>25</v>
      </c>
      <c r="C133" s="5" t="s">
        <v>363</v>
      </c>
      <c r="D133" s="5" t="s">
        <v>620</v>
      </c>
      <c r="E133" s="39">
        <v>43738</v>
      </c>
      <c r="F133" s="5" t="s">
        <v>28</v>
      </c>
      <c r="G133" s="5" t="s">
        <v>29</v>
      </c>
      <c r="H133" s="5" t="s">
        <v>46</v>
      </c>
      <c r="I133" s="5" t="s">
        <v>274</v>
      </c>
      <c r="J133" s="5" t="s">
        <v>151</v>
      </c>
      <c r="K133" s="5" t="s">
        <v>621</v>
      </c>
      <c r="L133" s="5" t="s">
        <v>622</v>
      </c>
      <c r="M133" s="5" t="s">
        <v>623</v>
      </c>
      <c r="N133" s="5">
        <v>3</v>
      </c>
      <c r="O133" s="5">
        <v>17</v>
      </c>
      <c r="P133" s="40">
        <v>43738</v>
      </c>
      <c r="Q133" s="40">
        <v>43920</v>
      </c>
      <c r="R133" s="5">
        <v>26</v>
      </c>
      <c r="S133" s="5" t="s">
        <v>228</v>
      </c>
      <c r="T133" s="5" t="s">
        <v>37</v>
      </c>
      <c r="U133" s="5"/>
      <c r="V133" s="5"/>
      <c r="W133" s="5"/>
      <c r="X133" s="5"/>
      <c r="Y133" s="5" t="s">
        <v>624</v>
      </c>
      <c r="Z133" s="5">
        <v>3</v>
      </c>
      <c r="AA133" s="211">
        <v>43920</v>
      </c>
      <c r="AB133" s="212">
        <f t="shared" si="4"/>
        <v>1</v>
      </c>
      <c r="AC133" s="41">
        <f t="shared" si="5"/>
        <v>17</v>
      </c>
      <c r="AD133" s="41"/>
      <c r="AE133" s="175"/>
    </row>
    <row r="134" spans="1:31" ht="158.4">
      <c r="A134" s="38">
        <v>102</v>
      </c>
      <c r="B134" s="5" t="s">
        <v>25</v>
      </c>
      <c r="C134" s="5" t="s">
        <v>363</v>
      </c>
      <c r="D134" s="5" t="s">
        <v>625</v>
      </c>
      <c r="E134" s="39">
        <v>43738</v>
      </c>
      <c r="F134" s="5" t="s">
        <v>28</v>
      </c>
      <c r="G134" s="5" t="s">
        <v>29</v>
      </c>
      <c r="H134" s="5" t="s">
        <v>46</v>
      </c>
      <c r="I134" s="5" t="s">
        <v>274</v>
      </c>
      <c r="J134" s="5" t="s">
        <v>626</v>
      </c>
      <c r="K134" s="5" t="s">
        <v>627</v>
      </c>
      <c r="L134" s="5" t="s">
        <v>628</v>
      </c>
      <c r="M134" s="5" t="s">
        <v>629</v>
      </c>
      <c r="N134" s="5">
        <v>1</v>
      </c>
      <c r="O134" s="5">
        <v>17</v>
      </c>
      <c r="P134" s="40">
        <v>43738</v>
      </c>
      <c r="Q134" s="40">
        <v>43798</v>
      </c>
      <c r="R134" s="5">
        <v>8</v>
      </c>
      <c r="S134" s="5" t="s">
        <v>228</v>
      </c>
      <c r="T134" s="5" t="s">
        <v>37</v>
      </c>
      <c r="U134" s="5"/>
      <c r="V134" s="5"/>
      <c r="W134" s="5"/>
      <c r="X134" s="5"/>
      <c r="Y134" s="5" t="s">
        <v>630</v>
      </c>
      <c r="Z134" s="5">
        <v>1</v>
      </c>
      <c r="AA134" s="211">
        <v>43920</v>
      </c>
      <c r="AB134" s="212">
        <f t="shared" si="4"/>
        <v>1</v>
      </c>
      <c r="AC134" s="41">
        <f t="shared" si="5"/>
        <v>17</v>
      </c>
      <c r="AD134" s="41"/>
      <c r="AE134" s="175"/>
    </row>
    <row r="135" spans="1:31" ht="129.6">
      <c r="A135" s="38">
        <v>103</v>
      </c>
      <c r="B135" s="5" t="s">
        <v>25</v>
      </c>
      <c r="C135" s="5" t="s">
        <v>363</v>
      </c>
      <c r="D135" s="5" t="s">
        <v>631</v>
      </c>
      <c r="E135" s="39">
        <v>43738</v>
      </c>
      <c r="F135" s="5" t="s">
        <v>28</v>
      </c>
      <c r="G135" s="5" t="s">
        <v>29</v>
      </c>
      <c r="H135" s="5" t="s">
        <v>46</v>
      </c>
      <c r="I135" s="5" t="s">
        <v>274</v>
      </c>
      <c r="J135" s="5" t="s">
        <v>151</v>
      </c>
      <c r="K135" s="5" t="s">
        <v>632</v>
      </c>
      <c r="L135" s="5" t="s">
        <v>633</v>
      </c>
      <c r="M135" s="5" t="s">
        <v>634</v>
      </c>
      <c r="N135" s="5">
        <v>4</v>
      </c>
      <c r="O135" s="5">
        <v>17</v>
      </c>
      <c r="P135" s="40">
        <v>43738</v>
      </c>
      <c r="Q135" s="40">
        <v>43920</v>
      </c>
      <c r="R135" s="5">
        <v>26</v>
      </c>
      <c r="S135" s="5" t="s">
        <v>228</v>
      </c>
      <c r="T135" s="5" t="s">
        <v>37</v>
      </c>
      <c r="U135" s="5"/>
      <c r="V135" s="5"/>
      <c r="W135" s="5"/>
      <c r="X135" s="5"/>
      <c r="Y135" s="5" t="s">
        <v>635</v>
      </c>
      <c r="Z135" s="5">
        <v>4</v>
      </c>
      <c r="AA135" s="211">
        <v>43920</v>
      </c>
      <c r="AB135" s="212">
        <f t="shared" si="4"/>
        <v>1</v>
      </c>
      <c r="AC135" s="41">
        <f t="shared" si="5"/>
        <v>17</v>
      </c>
      <c r="AD135" s="41"/>
      <c r="AE135" s="175"/>
    </row>
    <row r="136" spans="1:31" ht="100.8">
      <c r="A136" s="38">
        <v>104</v>
      </c>
      <c r="B136" s="5" t="s">
        <v>25</v>
      </c>
      <c r="C136" s="5" t="s">
        <v>363</v>
      </c>
      <c r="D136" s="5" t="s">
        <v>636</v>
      </c>
      <c r="E136" s="39">
        <v>43738</v>
      </c>
      <c r="F136" s="5" t="s">
        <v>28</v>
      </c>
      <c r="G136" s="5" t="s">
        <v>29</v>
      </c>
      <c r="H136" s="5" t="s">
        <v>46</v>
      </c>
      <c r="I136" s="5" t="s">
        <v>274</v>
      </c>
      <c r="J136" s="5" t="s">
        <v>151</v>
      </c>
      <c r="K136" s="5" t="s">
        <v>491</v>
      </c>
      <c r="L136" s="5" t="s">
        <v>637</v>
      </c>
      <c r="M136" s="5" t="s">
        <v>638</v>
      </c>
      <c r="N136" s="5">
        <v>5</v>
      </c>
      <c r="O136" s="5">
        <v>15</v>
      </c>
      <c r="P136" s="40">
        <v>43738</v>
      </c>
      <c r="Q136" s="40">
        <v>43768</v>
      </c>
      <c r="R136" s="5">
        <v>4</v>
      </c>
      <c r="S136" s="5" t="s">
        <v>228</v>
      </c>
      <c r="T136" s="5" t="s">
        <v>37</v>
      </c>
      <c r="U136" s="5"/>
      <c r="V136" s="5"/>
      <c r="W136" s="5"/>
      <c r="X136" s="5"/>
      <c r="Y136" s="5" t="s">
        <v>639</v>
      </c>
      <c r="Z136" s="5">
        <v>5</v>
      </c>
      <c r="AA136" s="211">
        <v>43920</v>
      </c>
      <c r="AB136" s="212">
        <f t="shared" si="4"/>
        <v>1</v>
      </c>
      <c r="AC136" s="41">
        <f t="shared" si="5"/>
        <v>15</v>
      </c>
      <c r="AD136" s="41"/>
      <c r="AE136" s="175"/>
    </row>
    <row r="137" spans="1:31" ht="302.39999999999998">
      <c r="A137" s="38">
        <v>105</v>
      </c>
      <c r="B137" s="5" t="s">
        <v>25</v>
      </c>
      <c r="C137" s="5" t="s">
        <v>341</v>
      </c>
      <c r="D137" s="5" t="s">
        <v>640</v>
      </c>
      <c r="E137" s="39">
        <v>43577</v>
      </c>
      <c r="F137" s="5" t="s">
        <v>28</v>
      </c>
      <c r="G137" s="5" t="s">
        <v>29</v>
      </c>
      <c r="H137" s="5" t="s">
        <v>46</v>
      </c>
      <c r="I137" s="5" t="s">
        <v>108</v>
      </c>
      <c r="J137" s="5" t="s">
        <v>224</v>
      </c>
      <c r="K137" s="5" t="s">
        <v>641</v>
      </c>
      <c r="L137" s="5" t="s">
        <v>642</v>
      </c>
      <c r="M137" s="5" t="s">
        <v>643</v>
      </c>
      <c r="N137" s="5">
        <v>5</v>
      </c>
      <c r="O137" s="5">
        <v>7</v>
      </c>
      <c r="P137" s="40">
        <v>43577</v>
      </c>
      <c r="Q137" s="40">
        <v>43738</v>
      </c>
      <c r="R137" s="5">
        <v>23</v>
      </c>
      <c r="S137" s="5" t="s">
        <v>228</v>
      </c>
      <c r="T137" s="5" t="s">
        <v>37</v>
      </c>
      <c r="U137" s="5"/>
      <c r="V137" s="5"/>
      <c r="W137" s="5"/>
      <c r="X137" s="5"/>
      <c r="Y137" s="5" t="s">
        <v>644</v>
      </c>
      <c r="Z137" s="5">
        <v>5</v>
      </c>
      <c r="AA137" s="211">
        <v>43920</v>
      </c>
      <c r="AB137" s="212">
        <f t="shared" si="4"/>
        <v>1</v>
      </c>
      <c r="AC137" s="41">
        <f t="shared" si="5"/>
        <v>7</v>
      </c>
      <c r="AD137" s="41"/>
      <c r="AE137" s="175"/>
    </row>
    <row r="138" spans="1:31" ht="201.6">
      <c r="A138" s="38">
        <v>106</v>
      </c>
      <c r="B138" s="5" t="s">
        <v>25</v>
      </c>
      <c r="C138" s="5" t="s">
        <v>341</v>
      </c>
      <c r="D138" s="5" t="s">
        <v>645</v>
      </c>
      <c r="E138" s="39">
        <v>43577</v>
      </c>
      <c r="F138" s="5" t="s">
        <v>28</v>
      </c>
      <c r="G138" s="5" t="s">
        <v>29</v>
      </c>
      <c r="H138" s="5" t="s">
        <v>46</v>
      </c>
      <c r="I138" s="5" t="s">
        <v>108</v>
      </c>
      <c r="J138" s="5" t="s">
        <v>224</v>
      </c>
      <c r="K138" s="5" t="s">
        <v>641</v>
      </c>
      <c r="L138" s="5" t="s">
        <v>642</v>
      </c>
      <c r="M138" s="5" t="s">
        <v>643</v>
      </c>
      <c r="N138" s="5">
        <v>5</v>
      </c>
      <c r="O138" s="5">
        <v>7</v>
      </c>
      <c r="P138" s="40">
        <v>43577</v>
      </c>
      <c r="Q138" s="40">
        <v>43738</v>
      </c>
      <c r="R138" s="5">
        <v>23</v>
      </c>
      <c r="S138" s="5" t="s">
        <v>228</v>
      </c>
      <c r="T138" s="5" t="s">
        <v>37</v>
      </c>
      <c r="U138" s="5"/>
      <c r="V138" s="5"/>
      <c r="W138" s="5"/>
      <c r="X138" s="5"/>
      <c r="Y138" s="5" t="s">
        <v>644</v>
      </c>
      <c r="Z138" s="5">
        <v>5</v>
      </c>
      <c r="AA138" s="211">
        <v>43920</v>
      </c>
      <c r="AB138" s="212">
        <f t="shared" si="4"/>
        <v>1</v>
      </c>
      <c r="AC138" s="41">
        <f t="shared" si="5"/>
        <v>7</v>
      </c>
      <c r="AD138" s="41"/>
      <c r="AE138" s="175"/>
    </row>
    <row r="139" spans="1:31" ht="331.2">
      <c r="A139" s="38">
        <v>107</v>
      </c>
      <c r="B139" s="5" t="s">
        <v>25</v>
      </c>
      <c r="C139" s="5" t="s">
        <v>341</v>
      </c>
      <c r="D139" s="5" t="s">
        <v>646</v>
      </c>
      <c r="E139" s="39">
        <v>43577</v>
      </c>
      <c r="F139" s="5" t="s">
        <v>28</v>
      </c>
      <c r="G139" s="5" t="s">
        <v>29</v>
      </c>
      <c r="H139" s="5" t="s">
        <v>46</v>
      </c>
      <c r="I139" s="5" t="s">
        <v>108</v>
      </c>
      <c r="J139" s="5" t="s">
        <v>224</v>
      </c>
      <c r="K139" s="5" t="s">
        <v>641</v>
      </c>
      <c r="L139" s="5" t="s">
        <v>642</v>
      </c>
      <c r="M139" s="5" t="s">
        <v>643</v>
      </c>
      <c r="N139" s="5">
        <v>5</v>
      </c>
      <c r="O139" s="5">
        <v>7</v>
      </c>
      <c r="P139" s="40">
        <v>43577</v>
      </c>
      <c r="Q139" s="40">
        <v>43738</v>
      </c>
      <c r="R139" s="5">
        <v>23</v>
      </c>
      <c r="S139" s="5" t="s">
        <v>228</v>
      </c>
      <c r="T139" s="5" t="s">
        <v>37</v>
      </c>
      <c r="U139" s="5"/>
      <c r="V139" s="5"/>
      <c r="W139" s="5"/>
      <c r="X139" s="5"/>
      <c r="Y139" s="5" t="s">
        <v>644</v>
      </c>
      <c r="Z139" s="5">
        <v>5</v>
      </c>
      <c r="AA139" s="211">
        <v>43920</v>
      </c>
      <c r="AB139" s="212">
        <f t="shared" si="4"/>
        <v>1</v>
      </c>
      <c r="AC139" s="41">
        <f t="shared" si="5"/>
        <v>7</v>
      </c>
      <c r="AD139" s="41"/>
      <c r="AE139" s="175"/>
    </row>
    <row r="140" spans="1:31" ht="302.39999999999998">
      <c r="A140" s="38">
        <v>108</v>
      </c>
      <c r="B140" s="5" t="s">
        <v>25</v>
      </c>
      <c r="C140" s="5" t="s">
        <v>341</v>
      </c>
      <c r="D140" s="5" t="s">
        <v>647</v>
      </c>
      <c r="E140" s="39">
        <v>43577</v>
      </c>
      <c r="F140" s="5" t="s">
        <v>28</v>
      </c>
      <c r="G140" s="5" t="s">
        <v>29</v>
      </c>
      <c r="H140" s="5" t="s">
        <v>46</v>
      </c>
      <c r="I140" s="5" t="s">
        <v>108</v>
      </c>
      <c r="J140" s="5" t="s">
        <v>224</v>
      </c>
      <c r="K140" s="5" t="s">
        <v>641</v>
      </c>
      <c r="L140" s="5" t="s">
        <v>642</v>
      </c>
      <c r="M140" s="5" t="s">
        <v>643</v>
      </c>
      <c r="N140" s="5">
        <v>5</v>
      </c>
      <c r="O140" s="5">
        <v>7</v>
      </c>
      <c r="P140" s="40">
        <v>43577</v>
      </c>
      <c r="Q140" s="40">
        <v>43738</v>
      </c>
      <c r="R140" s="5">
        <v>23</v>
      </c>
      <c r="S140" s="5" t="s">
        <v>228</v>
      </c>
      <c r="T140" s="5" t="s">
        <v>37</v>
      </c>
      <c r="U140" s="5"/>
      <c r="V140" s="5"/>
      <c r="W140" s="5"/>
      <c r="X140" s="5"/>
      <c r="Y140" s="5" t="s">
        <v>644</v>
      </c>
      <c r="Z140" s="5">
        <v>5</v>
      </c>
      <c r="AA140" s="211">
        <v>43920</v>
      </c>
      <c r="AB140" s="212">
        <f t="shared" si="4"/>
        <v>1</v>
      </c>
      <c r="AC140" s="41">
        <f t="shared" si="5"/>
        <v>7</v>
      </c>
      <c r="AD140" s="41"/>
      <c r="AE140" s="175"/>
    </row>
    <row r="141" spans="1:31" ht="302.39999999999998">
      <c r="A141" s="38">
        <v>109</v>
      </c>
      <c r="B141" s="5" t="s">
        <v>25</v>
      </c>
      <c r="C141" s="5" t="s">
        <v>341</v>
      </c>
      <c r="D141" s="5" t="s">
        <v>648</v>
      </c>
      <c r="E141" s="39">
        <v>43577</v>
      </c>
      <c r="F141" s="5" t="s">
        <v>28</v>
      </c>
      <c r="G141" s="5" t="s">
        <v>29</v>
      </c>
      <c r="H141" s="5" t="s">
        <v>46</v>
      </c>
      <c r="I141" s="5" t="s">
        <v>108</v>
      </c>
      <c r="J141" s="5" t="s">
        <v>224</v>
      </c>
      <c r="K141" s="5" t="s">
        <v>641</v>
      </c>
      <c r="L141" s="5" t="s">
        <v>642</v>
      </c>
      <c r="M141" s="5" t="s">
        <v>643</v>
      </c>
      <c r="N141" s="5">
        <v>5</v>
      </c>
      <c r="O141" s="5">
        <v>7</v>
      </c>
      <c r="P141" s="40">
        <v>43577</v>
      </c>
      <c r="Q141" s="40">
        <v>43738</v>
      </c>
      <c r="R141" s="5">
        <v>23</v>
      </c>
      <c r="S141" s="5" t="s">
        <v>228</v>
      </c>
      <c r="T141" s="5" t="s">
        <v>37</v>
      </c>
      <c r="U141" s="5"/>
      <c r="V141" s="5"/>
      <c r="W141" s="5"/>
      <c r="X141" s="5"/>
      <c r="Y141" s="5" t="s">
        <v>644</v>
      </c>
      <c r="Z141" s="5">
        <v>5</v>
      </c>
      <c r="AA141" s="211">
        <v>43920</v>
      </c>
      <c r="AB141" s="212">
        <f t="shared" si="4"/>
        <v>1</v>
      </c>
      <c r="AC141" s="41">
        <f t="shared" si="5"/>
        <v>7</v>
      </c>
      <c r="AD141" s="41"/>
      <c r="AE141" s="175"/>
    </row>
    <row r="142" spans="1:31" ht="100.8">
      <c r="A142" s="38">
        <v>110</v>
      </c>
      <c r="B142" s="5" t="s">
        <v>25</v>
      </c>
      <c r="C142" s="5" t="s">
        <v>341</v>
      </c>
      <c r="D142" s="5" t="s">
        <v>649</v>
      </c>
      <c r="E142" s="39">
        <v>43577</v>
      </c>
      <c r="F142" s="5" t="s">
        <v>28</v>
      </c>
      <c r="G142" s="5" t="s">
        <v>29</v>
      </c>
      <c r="H142" s="5" t="s">
        <v>30</v>
      </c>
      <c r="I142" s="5" t="s">
        <v>108</v>
      </c>
      <c r="J142" s="5" t="s">
        <v>224</v>
      </c>
      <c r="K142" s="5" t="s">
        <v>491</v>
      </c>
      <c r="L142" s="5" t="s">
        <v>650</v>
      </c>
      <c r="M142" s="5" t="s">
        <v>493</v>
      </c>
      <c r="N142" s="5">
        <v>9</v>
      </c>
      <c r="O142" s="5">
        <v>7</v>
      </c>
      <c r="P142" s="40">
        <v>43577</v>
      </c>
      <c r="Q142" s="40">
        <v>43830</v>
      </c>
      <c r="R142" s="5">
        <v>36</v>
      </c>
      <c r="S142" s="5" t="s">
        <v>228</v>
      </c>
      <c r="T142" s="5" t="s">
        <v>37</v>
      </c>
      <c r="U142" s="5"/>
      <c r="V142" s="5"/>
      <c r="W142" s="5"/>
      <c r="X142" s="5"/>
      <c r="Y142" s="5" t="s">
        <v>651</v>
      </c>
      <c r="Z142" s="5">
        <v>9</v>
      </c>
      <c r="AA142" s="211">
        <v>43920</v>
      </c>
      <c r="AB142" s="212">
        <f t="shared" si="4"/>
        <v>1</v>
      </c>
      <c r="AC142" s="41">
        <f t="shared" si="5"/>
        <v>7</v>
      </c>
      <c r="AD142" s="41"/>
      <c r="AE142" s="175"/>
    </row>
    <row r="143" spans="1:31" ht="144">
      <c r="A143" s="38">
        <v>111</v>
      </c>
      <c r="B143" s="5" t="s">
        <v>25</v>
      </c>
      <c r="C143" s="5" t="s">
        <v>221</v>
      </c>
      <c r="D143" s="5" t="s">
        <v>410</v>
      </c>
      <c r="E143" s="39">
        <v>43567</v>
      </c>
      <c r="F143" s="5" t="s">
        <v>28</v>
      </c>
      <c r="G143" s="5" t="s">
        <v>29</v>
      </c>
      <c r="H143" s="5" t="s">
        <v>30</v>
      </c>
      <c r="I143" s="5" t="s">
        <v>223</v>
      </c>
      <c r="J143" s="5" t="s">
        <v>224</v>
      </c>
      <c r="K143" s="5" t="s">
        <v>415</v>
      </c>
      <c r="L143" s="5" t="s">
        <v>652</v>
      </c>
      <c r="M143" s="5" t="s">
        <v>653</v>
      </c>
      <c r="N143" s="5">
        <v>1</v>
      </c>
      <c r="O143" s="5">
        <v>4</v>
      </c>
      <c r="P143" s="40">
        <v>43567</v>
      </c>
      <c r="Q143" s="40">
        <v>43738</v>
      </c>
      <c r="R143" s="5">
        <v>24</v>
      </c>
      <c r="S143" s="5" t="s">
        <v>228</v>
      </c>
      <c r="T143" s="5" t="s">
        <v>37</v>
      </c>
      <c r="U143" s="5"/>
      <c r="V143" s="5"/>
      <c r="W143" s="5"/>
      <c r="X143" s="5"/>
      <c r="Y143" s="5" t="s">
        <v>654</v>
      </c>
      <c r="Z143" s="5">
        <v>1</v>
      </c>
      <c r="AA143" s="211">
        <v>43920</v>
      </c>
      <c r="AB143" s="212">
        <f t="shared" si="4"/>
        <v>1</v>
      </c>
      <c r="AC143" s="41">
        <f t="shared" si="5"/>
        <v>4</v>
      </c>
      <c r="AD143" s="41"/>
      <c r="AE143" s="175"/>
    </row>
    <row r="144" spans="1:31" ht="158.4">
      <c r="A144" s="38">
        <v>112</v>
      </c>
      <c r="B144" s="5" t="s">
        <v>25</v>
      </c>
      <c r="C144" s="5" t="s">
        <v>221</v>
      </c>
      <c r="D144" s="5" t="s">
        <v>655</v>
      </c>
      <c r="E144" s="39">
        <v>43567</v>
      </c>
      <c r="F144" s="5" t="s">
        <v>28</v>
      </c>
      <c r="G144" s="5" t="s">
        <v>29</v>
      </c>
      <c r="H144" s="5" t="s">
        <v>30</v>
      </c>
      <c r="I144" s="5" t="s">
        <v>223</v>
      </c>
      <c r="J144" s="5" t="s">
        <v>224</v>
      </c>
      <c r="K144" s="5" t="s">
        <v>656</v>
      </c>
      <c r="L144" s="5" t="s">
        <v>657</v>
      </c>
      <c r="M144" s="5" t="s">
        <v>658</v>
      </c>
      <c r="N144" s="5">
        <v>1</v>
      </c>
      <c r="O144" s="5">
        <v>4</v>
      </c>
      <c r="P144" s="40">
        <v>43567</v>
      </c>
      <c r="Q144" s="40">
        <v>43830</v>
      </c>
      <c r="R144" s="5">
        <v>37</v>
      </c>
      <c r="S144" s="5" t="s">
        <v>228</v>
      </c>
      <c r="T144" s="5" t="s">
        <v>37</v>
      </c>
      <c r="U144" s="5"/>
      <c r="V144" s="5"/>
      <c r="W144" s="5"/>
      <c r="X144" s="5"/>
      <c r="Y144" s="5" t="s">
        <v>659</v>
      </c>
      <c r="Z144" s="5">
        <v>1</v>
      </c>
      <c r="AA144" s="211">
        <v>43920</v>
      </c>
      <c r="AB144" s="212">
        <f t="shared" si="4"/>
        <v>1</v>
      </c>
      <c r="AC144" s="41">
        <f t="shared" si="5"/>
        <v>4</v>
      </c>
      <c r="AD144" s="41"/>
      <c r="AE144" s="175"/>
    </row>
    <row r="145" spans="1:31" ht="158.4">
      <c r="A145" s="38">
        <v>112</v>
      </c>
      <c r="B145" s="5" t="s">
        <v>25</v>
      </c>
      <c r="C145" s="5" t="s">
        <v>221</v>
      </c>
      <c r="D145" s="5" t="s">
        <v>655</v>
      </c>
      <c r="E145" s="39">
        <v>43567</v>
      </c>
      <c r="F145" s="5" t="s">
        <v>28</v>
      </c>
      <c r="G145" s="5" t="s">
        <v>29</v>
      </c>
      <c r="H145" s="5" t="s">
        <v>30</v>
      </c>
      <c r="I145" s="5" t="s">
        <v>223</v>
      </c>
      <c r="J145" s="5" t="s">
        <v>224</v>
      </c>
      <c r="K145" s="5" t="s">
        <v>656</v>
      </c>
      <c r="L145" s="5" t="s">
        <v>661</v>
      </c>
      <c r="M145" s="5" t="s">
        <v>662</v>
      </c>
      <c r="N145" s="5">
        <v>1</v>
      </c>
      <c r="O145" s="5">
        <v>4</v>
      </c>
      <c r="P145" s="40">
        <v>43567</v>
      </c>
      <c r="Q145" s="40">
        <v>43829</v>
      </c>
      <c r="R145" s="5">
        <v>37</v>
      </c>
      <c r="S145" s="5" t="s">
        <v>228</v>
      </c>
      <c r="T145" s="5" t="s">
        <v>37</v>
      </c>
      <c r="U145" s="5"/>
      <c r="V145" s="5"/>
      <c r="W145" s="5"/>
      <c r="X145" s="5"/>
      <c r="Y145" s="5" t="s">
        <v>663</v>
      </c>
      <c r="Z145" s="5">
        <v>1</v>
      </c>
      <c r="AA145" s="211">
        <v>43920</v>
      </c>
      <c r="AB145" s="212">
        <f t="shared" si="4"/>
        <v>1</v>
      </c>
      <c r="AC145" s="41">
        <f t="shared" si="5"/>
        <v>4</v>
      </c>
      <c r="AD145" s="41"/>
      <c r="AE145" s="175"/>
    </row>
    <row r="146" spans="1:31" ht="144">
      <c r="A146" s="38">
        <v>113</v>
      </c>
      <c r="B146" s="5" t="s">
        <v>25</v>
      </c>
      <c r="C146" s="5" t="s">
        <v>221</v>
      </c>
      <c r="D146" s="5" t="s">
        <v>495</v>
      </c>
      <c r="E146" s="39">
        <v>43567</v>
      </c>
      <c r="F146" s="5" t="s">
        <v>28</v>
      </c>
      <c r="G146" s="5" t="s">
        <v>29</v>
      </c>
      <c r="H146" s="5" t="s">
        <v>46</v>
      </c>
      <c r="I146" s="5" t="s">
        <v>223</v>
      </c>
      <c r="J146" s="5" t="s">
        <v>224</v>
      </c>
      <c r="K146" s="5" t="s">
        <v>503</v>
      </c>
      <c r="L146" s="5" t="s">
        <v>664</v>
      </c>
      <c r="M146" s="5" t="s">
        <v>665</v>
      </c>
      <c r="N146" s="5">
        <v>1</v>
      </c>
      <c r="O146" s="5">
        <v>3</v>
      </c>
      <c r="P146" s="40">
        <v>43567</v>
      </c>
      <c r="Q146" s="40">
        <v>43814</v>
      </c>
      <c r="R146" s="5">
        <v>35</v>
      </c>
      <c r="S146" s="5" t="s">
        <v>228</v>
      </c>
      <c r="T146" s="5" t="s">
        <v>37</v>
      </c>
      <c r="U146" s="5"/>
      <c r="V146" s="5"/>
      <c r="W146" s="5"/>
      <c r="X146" s="5"/>
      <c r="Y146" s="5" t="s">
        <v>666</v>
      </c>
      <c r="Z146" s="5">
        <v>1</v>
      </c>
      <c r="AA146" s="211">
        <v>43920</v>
      </c>
      <c r="AB146" s="212">
        <f t="shared" si="4"/>
        <v>1</v>
      </c>
      <c r="AC146" s="41">
        <f t="shared" si="5"/>
        <v>3</v>
      </c>
      <c r="AD146" s="41"/>
      <c r="AE146" s="175"/>
    </row>
    <row r="147" spans="1:31" ht="187.2">
      <c r="A147" s="38">
        <v>114</v>
      </c>
      <c r="B147" s="5" t="s">
        <v>25</v>
      </c>
      <c r="C147" s="5" t="s">
        <v>80</v>
      </c>
      <c r="D147" s="5" t="s">
        <v>667</v>
      </c>
      <c r="E147" s="39">
        <v>43627</v>
      </c>
      <c r="F147" s="5" t="s">
        <v>99</v>
      </c>
      <c r="G147" s="5" t="s">
        <v>29</v>
      </c>
      <c r="H147" s="5" t="s">
        <v>46</v>
      </c>
      <c r="I147" s="5" t="s">
        <v>82</v>
      </c>
      <c r="J147" s="5" t="s">
        <v>668</v>
      </c>
      <c r="K147" s="5" t="s">
        <v>669</v>
      </c>
      <c r="L147" s="5" t="s">
        <v>670</v>
      </c>
      <c r="M147" s="5" t="s">
        <v>671</v>
      </c>
      <c r="N147" s="5">
        <v>5</v>
      </c>
      <c r="O147" s="5">
        <v>5</v>
      </c>
      <c r="P147" s="40">
        <v>43627</v>
      </c>
      <c r="Q147" s="40">
        <v>43814</v>
      </c>
      <c r="R147" s="5">
        <v>26</v>
      </c>
      <c r="S147" s="5" t="s">
        <v>668</v>
      </c>
      <c r="T147" s="5" t="s">
        <v>37</v>
      </c>
      <c r="U147" s="5"/>
      <c r="V147" s="5"/>
      <c r="W147" s="5"/>
      <c r="X147" s="5"/>
      <c r="Y147" s="5" t="s">
        <v>672</v>
      </c>
      <c r="Z147" s="5">
        <v>5</v>
      </c>
      <c r="AA147" s="211">
        <v>43920</v>
      </c>
      <c r="AB147" s="212">
        <f t="shared" si="4"/>
        <v>1</v>
      </c>
      <c r="AC147" s="41">
        <f t="shared" si="5"/>
        <v>5</v>
      </c>
      <c r="AD147" s="41"/>
      <c r="AE147" s="175"/>
    </row>
    <row r="148" spans="1:31" ht="115.2">
      <c r="A148" s="38">
        <v>114</v>
      </c>
      <c r="B148" s="5" t="s">
        <v>25</v>
      </c>
      <c r="C148" s="5" t="s">
        <v>80</v>
      </c>
      <c r="D148" s="5" t="s">
        <v>667</v>
      </c>
      <c r="E148" s="39">
        <v>43627</v>
      </c>
      <c r="F148" s="5" t="s">
        <v>99</v>
      </c>
      <c r="G148" s="5" t="s">
        <v>29</v>
      </c>
      <c r="H148" s="5" t="s">
        <v>46</v>
      </c>
      <c r="I148" s="5" t="s">
        <v>82</v>
      </c>
      <c r="J148" s="5" t="s">
        <v>668</v>
      </c>
      <c r="K148" s="5" t="s">
        <v>669</v>
      </c>
      <c r="L148" s="5" t="s">
        <v>674</v>
      </c>
      <c r="M148" s="5" t="s">
        <v>675</v>
      </c>
      <c r="N148" s="5">
        <v>1</v>
      </c>
      <c r="O148" s="5">
        <v>5</v>
      </c>
      <c r="P148" s="40">
        <v>43627</v>
      </c>
      <c r="Q148" s="40">
        <v>43738</v>
      </c>
      <c r="R148" s="5">
        <v>15</v>
      </c>
      <c r="S148" s="5" t="s">
        <v>668</v>
      </c>
      <c r="T148" s="5" t="s">
        <v>37</v>
      </c>
      <c r="U148" s="5"/>
      <c r="V148" s="5"/>
      <c r="W148" s="5"/>
      <c r="X148" s="5"/>
      <c r="Y148" s="5" t="s">
        <v>676</v>
      </c>
      <c r="Z148" s="5">
        <v>1</v>
      </c>
      <c r="AA148" s="211">
        <v>43920</v>
      </c>
      <c r="AB148" s="212">
        <f t="shared" si="4"/>
        <v>1</v>
      </c>
      <c r="AC148" s="41">
        <f t="shared" si="5"/>
        <v>5</v>
      </c>
      <c r="AD148" s="41"/>
      <c r="AE148" s="175"/>
    </row>
    <row r="149" spans="1:31" ht="409.6">
      <c r="A149" s="38">
        <v>115</v>
      </c>
      <c r="B149" s="5" t="s">
        <v>25</v>
      </c>
      <c r="C149" s="217" t="s">
        <v>80</v>
      </c>
      <c r="D149" s="5" t="s">
        <v>677</v>
      </c>
      <c r="E149" s="39">
        <v>43627</v>
      </c>
      <c r="F149" s="5" t="s">
        <v>99</v>
      </c>
      <c r="G149" s="5" t="s">
        <v>29</v>
      </c>
      <c r="H149" s="5" t="s">
        <v>46</v>
      </c>
      <c r="I149" s="5" t="s">
        <v>82</v>
      </c>
      <c r="J149" s="5" t="s">
        <v>668</v>
      </c>
      <c r="K149" s="5" t="s">
        <v>678</v>
      </c>
      <c r="L149" s="5" t="s">
        <v>679</v>
      </c>
      <c r="M149" s="5" t="s">
        <v>680</v>
      </c>
      <c r="N149" s="5">
        <v>2</v>
      </c>
      <c r="O149" s="5">
        <v>5</v>
      </c>
      <c r="P149" s="40">
        <v>43627</v>
      </c>
      <c r="Q149" s="40">
        <v>43814</v>
      </c>
      <c r="R149" s="5">
        <v>26</v>
      </c>
      <c r="S149" s="5" t="s">
        <v>668</v>
      </c>
      <c r="T149" s="5" t="s">
        <v>37</v>
      </c>
      <c r="U149" s="5"/>
      <c r="V149" s="5"/>
      <c r="W149" s="5"/>
      <c r="X149" s="5"/>
      <c r="Y149" s="5" t="s">
        <v>681</v>
      </c>
      <c r="Z149" s="5">
        <v>2</v>
      </c>
      <c r="AA149" s="211">
        <v>43920</v>
      </c>
      <c r="AB149" s="212">
        <f t="shared" si="4"/>
        <v>1</v>
      </c>
      <c r="AC149" s="41">
        <f t="shared" si="5"/>
        <v>5</v>
      </c>
      <c r="AD149" s="41"/>
      <c r="AE149" s="175"/>
    </row>
    <row r="150" spans="1:31" ht="244.8">
      <c r="A150" s="38">
        <v>116</v>
      </c>
      <c r="B150" s="5" t="s">
        <v>25</v>
      </c>
      <c r="C150" s="5" t="s">
        <v>80</v>
      </c>
      <c r="D150" s="5" t="s">
        <v>682</v>
      </c>
      <c r="E150" s="39">
        <v>43627</v>
      </c>
      <c r="F150" s="5" t="s">
        <v>99</v>
      </c>
      <c r="G150" s="5" t="s">
        <v>29</v>
      </c>
      <c r="H150" s="5" t="s">
        <v>30</v>
      </c>
      <c r="I150" s="5" t="s">
        <v>82</v>
      </c>
      <c r="J150" s="5" t="s">
        <v>668</v>
      </c>
      <c r="K150" s="5" t="s">
        <v>678</v>
      </c>
      <c r="L150" s="5" t="s">
        <v>683</v>
      </c>
      <c r="M150" s="5" t="s">
        <v>684</v>
      </c>
      <c r="N150" s="5">
        <v>1</v>
      </c>
      <c r="O150" s="5">
        <v>4</v>
      </c>
      <c r="P150" s="40">
        <v>43627</v>
      </c>
      <c r="Q150" s="40">
        <v>43799</v>
      </c>
      <c r="R150" s="5">
        <v>24</v>
      </c>
      <c r="S150" s="5" t="s">
        <v>668</v>
      </c>
      <c r="T150" s="5" t="s">
        <v>37</v>
      </c>
      <c r="U150" s="5"/>
      <c r="V150" s="5"/>
      <c r="W150" s="5"/>
      <c r="X150" s="5"/>
      <c r="Y150" s="5" t="s">
        <v>685</v>
      </c>
      <c r="Z150" s="5">
        <v>1</v>
      </c>
      <c r="AA150" s="211">
        <v>43920</v>
      </c>
      <c r="AB150" s="212">
        <f t="shared" si="4"/>
        <v>1</v>
      </c>
      <c r="AC150" s="41">
        <f t="shared" si="5"/>
        <v>4</v>
      </c>
      <c r="AD150" s="41"/>
      <c r="AE150" s="175"/>
    </row>
    <row r="151" spans="1:31" ht="345.6">
      <c r="A151" s="38">
        <v>117</v>
      </c>
      <c r="B151" s="5" t="s">
        <v>25</v>
      </c>
      <c r="C151" s="5" t="s">
        <v>80</v>
      </c>
      <c r="D151" s="5" t="s">
        <v>677</v>
      </c>
      <c r="E151" s="39">
        <v>43627</v>
      </c>
      <c r="F151" s="5" t="s">
        <v>99</v>
      </c>
      <c r="G151" s="5" t="s">
        <v>29</v>
      </c>
      <c r="H151" s="5" t="s">
        <v>46</v>
      </c>
      <c r="I151" s="5" t="s">
        <v>82</v>
      </c>
      <c r="J151" s="5" t="s">
        <v>668</v>
      </c>
      <c r="K151" s="5" t="s">
        <v>678</v>
      </c>
      <c r="L151" s="5" t="s">
        <v>686</v>
      </c>
      <c r="M151" s="5" t="s">
        <v>687</v>
      </c>
      <c r="N151" s="5">
        <v>1</v>
      </c>
      <c r="O151" s="5">
        <v>4</v>
      </c>
      <c r="P151" s="40">
        <v>43627</v>
      </c>
      <c r="Q151" s="40">
        <v>43814</v>
      </c>
      <c r="R151" s="5">
        <v>26</v>
      </c>
      <c r="S151" s="5" t="s">
        <v>668</v>
      </c>
      <c r="T151" s="5" t="s">
        <v>37</v>
      </c>
      <c r="U151" s="5"/>
      <c r="V151" s="5"/>
      <c r="W151" s="5"/>
      <c r="X151" s="5"/>
      <c r="Y151" s="5" t="s">
        <v>688</v>
      </c>
      <c r="Z151" s="5">
        <v>1</v>
      </c>
      <c r="AA151" s="211">
        <v>43920</v>
      </c>
      <c r="AB151" s="212">
        <f t="shared" si="4"/>
        <v>1</v>
      </c>
      <c r="AC151" s="41">
        <f t="shared" si="5"/>
        <v>4</v>
      </c>
      <c r="AD151" s="41"/>
      <c r="AE151" s="175"/>
    </row>
    <row r="152" spans="1:31" ht="144">
      <c r="A152" s="38">
        <v>118</v>
      </c>
      <c r="B152" s="5" t="s">
        <v>25</v>
      </c>
      <c r="C152" s="5" t="s">
        <v>80</v>
      </c>
      <c r="D152" s="5" t="s">
        <v>689</v>
      </c>
      <c r="E152" s="39">
        <v>43627</v>
      </c>
      <c r="F152" s="5" t="s">
        <v>99</v>
      </c>
      <c r="G152" s="5" t="s">
        <v>29</v>
      </c>
      <c r="H152" s="5" t="s">
        <v>46</v>
      </c>
      <c r="I152" s="5" t="s">
        <v>82</v>
      </c>
      <c r="J152" s="5" t="s">
        <v>668</v>
      </c>
      <c r="K152" s="5" t="s">
        <v>690</v>
      </c>
      <c r="L152" s="5" t="s">
        <v>691</v>
      </c>
      <c r="M152" s="5" t="s">
        <v>692</v>
      </c>
      <c r="N152" s="5">
        <v>2</v>
      </c>
      <c r="O152" s="5">
        <v>4</v>
      </c>
      <c r="P152" s="40">
        <v>43627</v>
      </c>
      <c r="Q152" s="40">
        <v>43814</v>
      </c>
      <c r="R152" s="5">
        <v>26</v>
      </c>
      <c r="S152" s="5" t="s">
        <v>668</v>
      </c>
      <c r="T152" s="5" t="s">
        <v>37</v>
      </c>
      <c r="U152" s="5"/>
      <c r="V152" s="5"/>
      <c r="W152" s="5"/>
      <c r="X152" s="5"/>
      <c r="Y152" s="5" t="s">
        <v>693</v>
      </c>
      <c r="Z152" s="5">
        <v>2</v>
      </c>
      <c r="AA152" s="211">
        <v>43920</v>
      </c>
      <c r="AB152" s="212">
        <f t="shared" si="4"/>
        <v>1</v>
      </c>
      <c r="AC152" s="41">
        <f t="shared" si="5"/>
        <v>4</v>
      </c>
      <c r="AD152" s="41"/>
      <c r="AE152" s="175"/>
    </row>
    <row r="153" spans="1:31" ht="144">
      <c r="A153" s="38">
        <v>118</v>
      </c>
      <c r="B153" s="5" t="s">
        <v>25</v>
      </c>
      <c r="C153" s="5" t="s">
        <v>80</v>
      </c>
      <c r="D153" s="5" t="s">
        <v>689</v>
      </c>
      <c r="E153" s="39">
        <v>43627</v>
      </c>
      <c r="F153" s="5" t="s">
        <v>99</v>
      </c>
      <c r="G153" s="5" t="s">
        <v>29</v>
      </c>
      <c r="H153" s="5" t="s">
        <v>46</v>
      </c>
      <c r="I153" s="5" t="s">
        <v>82</v>
      </c>
      <c r="J153" s="5" t="s">
        <v>668</v>
      </c>
      <c r="K153" s="5" t="s">
        <v>690</v>
      </c>
      <c r="L153" s="5" t="s">
        <v>694</v>
      </c>
      <c r="M153" s="5" t="s">
        <v>695</v>
      </c>
      <c r="N153" s="5">
        <v>1</v>
      </c>
      <c r="O153" s="5">
        <v>4</v>
      </c>
      <c r="P153" s="40">
        <v>43627</v>
      </c>
      <c r="Q153" s="40">
        <v>43814</v>
      </c>
      <c r="R153" s="5">
        <v>26</v>
      </c>
      <c r="S153" s="5" t="s">
        <v>668</v>
      </c>
      <c r="T153" s="5" t="s">
        <v>37</v>
      </c>
      <c r="U153" s="5"/>
      <c r="V153" s="5"/>
      <c r="W153" s="5"/>
      <c r="X153" s="5"/>
      <c r="Y153" s="5" t="s">
        <v>696</v>
      </c>
      <c r="Z153" s="5">
        <v>1</v>
      </c>
      <c r="AA153" s="211">
        <v>43920</v>
      </c>
      <c r="AB153" s="212">
        <f t="shared" si="4"/>
        <v>1</v>
      </c>
      <c r="AC153" s="41">
        <f t="shared" si="5"/>
        <v>4</v>
      </c>
      <c r="AD153" s="41"/>
      <c r="AE153" s="175"/>
    </row>
    <row r="154" spans="1:31" ht="259.2">
      <c r="A154" s="38">
        <v>119</v>
      </c>
      <c r="B154" s="5" t="s">
        <v>25</v>
      </c>
      <c r="C154" s="5" t="s">
        <v>80</v>
      </c>
      <c r="D154" s="5" t="s">
        <v>689</v>
      </c>
      <c r="E154" s="39">
        <v>43627</v>
      </c>
      <c r="F154" s="5" t="s">
        <v>99</v>
      </c>
      <c r="G154" s="5" t="s">
        <v>29</v>
      </c>
      <c r="H154" s="5" t="s">
        <v>30</v>
      </c>
      <c r="I154" s="5" t="s">
        <v>82</v>
      </c>
      <c r="J154" s="5" t="s">
        <v>668</v>
      </c>
      <c r="K154" s="5" t="s">
        <v>690</v>
      </c>
      <c r="L154" s="5" t="s">
        <v>697</v>
      </c>
      <c r="M154" s="5" t="s">
        <v>698</v>
      </c>
      <c r="N154" s="5">
        <v>1</v>
      </c>
      <c r="O154" s="5">
        <v>4</v>
      </c>
      <c r="P154" s="40">
        <v>43627</v>
      </c>
      <c r="Q154" s="40">
        <v>43814</v>
      </c>
      <c r="R154" s="5">
        <v>26</v>
      </c>
      <c r="S154" s="5" t="s">
        <v>668</v>
      </c>
      <c r="T154" s="5" t="s">
        <v>37</v>
      </c>
      <c r="U154" s="5"/>
      <c r="V154" s="5"/>
      <c r="W154" s="5"/>
      <c r="X154" s="5"/>
      <c r="Y154" s="5" t="s">
        <v>699</v>
      </c>
      <c r="Z154" s="5">
        <v>1</v>
      </c>
      <c r="AA154" s="211">
        <v>43920</v>
      </c>
      <c r="AB154" s="212">
        <f t="shared" si="4"/>
        <v>1</v>
      </c>
      <c r="AC154" s="41">
        <f t="shared" si="5"/>
        <v>4</v>
      </c>
      <c r="AD154" s="41"/>
      <c r="AE154" s="175"/>
    </row>
    <row r="155" spans="1:31" ht="144">
      <c r="A155" s="38">
        <v>120</v>
      </c>
      <c r="B155" s="5" t="s">
        <v>25</v>
      </c>
      <c r="C155" s="5" t="s">
        <v>80</v>
      </c>
      <c r="D155" s="5" t="s">
        <v>335</v>
      </c>
      <c r="E155" s="39">
        <v>43627</v>
      </c>
      <c r="F155" s="5" t="s">
        <v>99</v>
      </c>
      <c r="G155" s="5" t="s">
        <v>29</v>
      </c>
      <c r="H155" s="5" t="s">
        <v>30</v>
      </c>
      <c r="I155" s="5" t="s">
        <v>82</v>
      </c>
      <c r="J155" s="5" t="s">
        <v>668</v>
      </c>
      <c r="K155" s="5" t="s">
        <v>340</v>
      </c>
      <c r="L155" s="5" t="s">
        <v>700</v>
      </c>
      <c r="M155" s="5" t="s">
        <v>701</v>
      </c>
      <c r="N155" s="5">
        <v>6</v>
      </c>
      <c r="O155" s="5">
        <v>4</v>
      </c>
      <c r="P155" s="40">
        <v>43627</v>
      </c>
      <c r="Q155" s="40">
        <v>43814</v>
      </c>
      <c r="R155" s="5">
        <v>26</v>
      </c>
      <c r="S155" s="5" t="s">
        <v>668</v>
      </c>
      <c r="T155" s="5" t="s">
        <v>37</v>
      </c>
      <c r="U155" s="5"/>
      <c r="V155" s="5"/>
      <c r="W155" s="5"/>
      <c r="X155" s="5"/>
      <c r="Y155" s="5" t="s">
        <v>702</v>
      </c>
      <c r="Z155" s="5">
        <v>6</v>
      </c>
      <c r="AA155" s="211">
        <v>43920</v>
      </c>
      <c r="AB155" s="212">
        <f t="shared" si="4"/>
        <v>1</v>
      </c>
      <c r="AC155" s="41">
        <f t="shared" si="5"/>
        <v>4</v>
      </c>
      <c r="AD155" s="41"/>
      <c r="AE155" s="175"/>
    </row>
    <row r="156" spans="1:31" ht="273.60000000000002">
      <c r="A156" s="38">
        <v>121</v>
      </c>
      <c r="B156" s="5" t="s">
        <v>25</v>
      </c>
      <c r="C156" s="5" t="s">
        <v>80</v>
      </c>
      <c r="D156" s="5" t="s">
        <v>703</v>
      </c>
      <c r="E156" s="39">
        <v>43627</v>
      </c>
      <c r="F156" s="5" t="s">
        <v>99</v>
      </c>
      <c r="G156" s="5" t="s">
        <v>29</v>
      </c>
      <c r="H156" s="5" t="s">
        <v>30</v>
      </c>
      <c r="I156" s="5" t="s">
        <v>82</v>
      </c>
      <c r="J156" s="5" t="s">
        <v>704</v>
      </c>
      <c r="K156" s="5" t="s">
        <v>705</v>
      </c>
      <c r="L156" s="5" t="s">
        <v>706</v>
      </c>
      <c r="M156" s="5" t="s">
        <v>466</v>
      </c>
      <c r="N156" s="5">
        <v>1</v>
      </c>
      <c r="O156" s="5">
        <v>4</v>
      </c>
      <c r="P156" s="40">
        <v>43627</v>
      </c>
      <c r="Q156" s="40">
        <v>43814</v>
      </c>
      <c r="R156" s="5">
        <v>26</v>
      </c>
      <c r="S156" s="5" t="s">
        <v>668</v>
      </c>
      <c r="T156" s="5" t="s">
        <v>37</v>
      </c>
      <c r="U156" s="5"/>
      <c r="V156" s="5"/>
      <c r="W156" s="5"/>
      <c r="X156" s="5"/>
      <c r="Y156" s="5" t="s">
        <v>707</v>
      </c>
      <c r="Z156" s="5">
        <v>1</v>
      </c>
      <c r="AA156" s="211">
        <v>43920</v>
      </c>
      <c r="AB156" s="212">
        <f t="shared" si="4"/>
        <v>1</v>
      </c>
      <c r="AC156" s="41">
        <f t="shared" si="5"/>
        <v>4</v>
      </c>
      <c r="AD156" s="41"/>
      <c r="AE156" s="175"/>
    </row>
    <row r="157" spans="1:31" ht="273.60000000000002">
      <c r="A157" s="38">
        <v>122</v>
      </c>
      <c r="B157" s="5" t="s">
        <v>25</v>
      </c>
      <c r="C157" s="5" t="s">
        <v>235</v>
      </c>
      <c r="D157" s="5" t="s">
        <v>236</v>
      </c>
      <c r="E157" s="39">
        <v>43797</v>
      </c>
      <c r="F157" s="5" t="s">
        <v>28</v>
      </c>
      <c r="G157" s="5" t="s">
        <v>29</v>
      </c>
      <c r="H157" s="5" t="s">
        <v>30</v>
      </c>
      <c r="I157" s="5" t="s">
        <v>237</v>
      </c>
      <c r="J157" s="5" t="s">
        <v>708</v>
      </c>
      <c r="K157" s="5" t="s">
        <v>244</v>
      </c>
      <c r="L157" s="5" t="s">
        <v>709</v>
      </c>
      <c r="M157" s="5" t="s">
        <v>629</v>
      </c>
      <c r="N157" s="5">
        <v>1</v>
      </c>
      <c r="O157" s="5">
        <v>5</v>
      </c>
      <c r="P157" s="40">
        <v>43797</v>
      </c>
      <c r="Q157" s="40">
        <v>43921</v>
      </c>
      <c r="R157" s="5">
        <v>17</v>
      </c>
      <c r="S157" s="5" t="s">
        <v>710</v>
      </c>
      <c r="T157" s="5" t="s">
        <v>37</v>
      </c>
      <c r="U157" s="5"/>
      <c r="V157" s="5"/>
      <c r="W157" s="5"/>
      <c r="X157" s="5"/>
      <c r="Y157" s="5" t="s">
        <v>711</v>
      </c>
      <c r="Z157" s="5">
        <v>1</v>
      </c>
      <c r="AA157" s="211">
        <v>43920</v>
      </c>
      <c r="AB157" s="212">
        <f t="shared" si="4"/>
        <v>1</v>
      </c>
      <c r="AC157" s="41">
        <f t="shared" si="5"/>
        <v>5</v>
      </c>
      <c r="AD157" s="41"/>
      <c r="AE157" s="175"/>
    </row>
    <row r="158" spans="1:31" ht="273.60000000000002">
      <c r="A158" s="38">
        <v>123</v>
      </c>
      <c r="B158" s="5" t="s">
        <v>25</v>
      </c>
      <c r="C158" s="5" t="s">
        <v>235</v>
      </c>
      <c r="D158" s="5" t="s">
        <v>236</v>
      </c>
      <c r="E158" s="39">
        <v>43797</v>
      </c>
      <c r="F158" s="5" t="s">
        <v>28</v>
      </c>
      <c r="G158" s="5" t="s">
        <v>29</v>
      </c>
      <c r="H158" s="5" t="s">
        <v>46</v>
      </c>
      <c r="I158" s="5" t="s">
        <v>237</v>
      </c>
      <c r="J158" s="5" t="s">
        <v>712</v>
      </c>
      <c r="K158" s="5" t="s">
        <v>244</v>
      </c>
      <c r="L158" s="5" t="s">
        <v>713</v>
      </c>
      <c r="M158" s="5" t="s">
        <v>714</v>
      </c>
      <c r="N158" s="5">
        <v>1</v>
      </c>
      <c r="O158" s="5">
        <v>4</v>
      </c>
      <c r="P158" s="40">
        <v>43797</v>
      </c>
      <c r="Q158" s="40">
        <v>43860</v>
      </c>
      <c r="R158" s="5">
        <v>9</v>
      </c>
      <c r="S158" s="5" t="s">
        <v>710</v>
      </c>
      <c r="T158" s="5" t="s">
        <v>37</v>
      </c>
      <c r="U158" s="5"/>
      <c r="V158" s="5"/>
      <c r="W158" s="5"/>
      <c r="X158" s="5"/>
      <c r="Y158" s="5" t="s">
        <v>715</v>
      </c>
      <c r="Z158" s="5">
        <v>1</v>
      </c>
      <c r="AA158" s="211">
        <v>43920</v>
      </c>
      <c r="AB158" s="212">
        <f t="shared" si="4"/>
        <v>1</v>
      </c>
      <c r="AC158" s="41">
        <f t="shared" si="5"/>
        <v>4</v>
      </c>
      <c r="AD158" s="41"/>
      <c r="AE158" s="175"/>
    </row>
    <row r="159" spans="1:31" ht="273.60000000000002">
      <c r="A159" s="38">
        <v>124</v>
      </c>
      <c r="B159" s="5" t="s">
        <v>25</v>
      </c>
      <c r="C159" s="5" t="s">
        <v>235</v>
      </c>
      <c r="D159" s="5" t="s">
        <v>236</v>
      </c>
      <c r="E159" s="39">
        <v>43797</v>
      </c>
      <c r="F159" s="5" t="s">
        <v>28</v>
      </c>
      <c r="G159" s="5" t="s">
        <v>29</v>
      </c>
      <c r="H159" s="5" t="s">
        <v>30</v>
      </c>
      <c r="I159" s="5" t="s">
        <v>237</v>
      </c>
      <c r="J159" s="5" t="s">
        <v>712</v>
      </c>
      <c r="K159" s="5" t="s">
        <v>239</v>
      </c>
      <c r="L159" s="5" t="s">
        <v>716</v>
      </c>
      <c r="M159" s="5" t="s">
        <v>717</v>
      </c>
      <c r="N159" s="5">
        <v>1</v>
      </c>
      <c r="O159" s="5">
        <v>4</v>
      </c>
      <c r="P159" s="40">
        <v>43797</v>
      </c>
      <c r="Q159" s="40">
        <v>43852</v>
      </c>
      <c r="R159" s="5">
        <v>7</v>
      </c>
      <c r="S159" s="5" t="s">
        <v>710</v>
      </c>
      <c r="T159" s="5" t="s">
        <v>37</v>
      </c>
      <c r="U159" s="5"/>
      <c r="V159" s="5"/>
      <c r="W159" s="5"/>
      <c r="X159" s="5"/>
      <c r="Y159" s="5" t="s">
        <v>718</v>
      </c>
      <c r="Z159" s="5">
        <v>1</v>
      </c>
      <c r="AA159" s="211">
        <v>43920</v>
      </c>
      <c r="AB159" s="212">
        <f t="shared" si="4"/>
        <v>1</v>
      </c>
      <c r="AC159" s="41">
        <f t="shared" si="5"/>
        <v>4</v>
      </c>
      <c r="AD159" s="41"/>
      <c r="AE159" s="175"/>
    </row>
    <row r="160" spans="1:31" ht="129.6">
      <c r="A160" s="38">
        <v>125</v>
      </c>
      <c r="B160" s="5" t="s">
        <v>25</v>
      </c>
      <c r="C160" s="5" t="s">
        <v>235</v>
      </c>
      <c r="D160" s="5" t="s">
        <v>348</v>
      </c>
      <c r="E160" s="39">
        <v>43797</v>
      </c>
      <c r="F160" s="5" t="s">
        <v>28</v>
      </c>
      <c r="G160" s="5" t="s">
        <v>29</v>
      </c>
      <c r="H160" s="5" t="s">
        <v>30</v>
      </c>
      <c r="I160" s="5" t="s">
        <v>108</v>
      </c>
      <c r="J160" s="5" t="s">
        <v>712</v>
      </c>
      <c r="K160" s="5" t="s">
        <v>351</v>
      </c>
      <c r="L160" s="5" t="s">
        <v>709</v>
      </c>
      <c r="M160" s="5" t="s">
        <v>719</v>
      </c>
      <c r="N160" s="5">
        <v>1</v>
      </c>
      <c r="O160" s="5">
        <v>4</v>
      </c>
      <c r="P160" s="40">
        <v>43797</v>
      </c>
      <c r="Q160" s="40">
        <v>43921</v>
      </c>
      <c r="R160" s="5">
        <v>17</v>
      </c>
      <c r="S160" s="5" t="s">
        <v>710</v>
      </c>
      <c r="T160" s="5" t="s">
        <v>37</v>
      </c>
      <c r="U160" s="5"/>
      <c r="V160" s="5"/>
      <c r="W160" s="5"/>
      <c r="X160" s="5"/>
      <c r="Y160" s="5" t="s">
        <v>720</v>
      </c>
      <c r="Z160" s="5">
        <v>1</v>
      </c>
      <c r="AA160" s="211">
        <v>43920</v>
      </c>
      <c r="AB160" s="212">
        <f t="shared" si="4"/>
        <v>1</v>
      </c>
      <c r="AC160" s="41">
        <f t="shared" si="5"/>
        <v>4</v>
      </c>
      <c r="AD160" s="41"/>
      <c r="AE160" s="175"/>
    </row>
    <row r="161" spans="1:31" ht="172.8">
      <c r="A161" s="38">
        <v>126</v>
      </c>
      <c r="B161" s="5" t="s">
        <v>25</v>
      </c>
      <c r="C161" s="5" t="s">
        <v>235</v>
      </c>
      <c r="D161" s="5" t="s">
        <v>721</v>
      </c>
      <c r="E161" s="39">
        <v>43797</v>
      </c>
      <c r="F161" s="5" t="s">
        <v>28</v>
      </c>
      <c r="G161" s="5" t="s">
        <v>29</v>
      </c>
      <c r="H161" s="5" t="s">
        <v>46</v>
      </c>
      <c r="I161" s="5" t="s">
        <v>237</v>
      </c>
      <c r="J161" s="5" t="s">
        <v>712</v>
      </c>
      <c r="K161" s="5" t="s">
        <v>722</v>
      </c>
      <c r="L161" s="5" t="s">
        <v>723</v>
      </c>
      <c r="M161" s="5" t="s">
        <v>724</v>
      </c>
      <c r="N161" s="5">
        <v>1</v>
      </c>
      <c r="O161" s="5">
        <v>17</v>
      </c>
      <c r="P161" s="40">
        <v>43797</v>
      </c>
      <c r="Q161" s="40">
        <v>43847</v>
      </c>
      <c r="R161" s="5">
        <v>7</v>
      </c>
      <c r="S161" s="5" t="s">
        <v>710</v>
      </c>
      <c r="T161" s="5" t="s">
        <v>37</v>
      </c>
      <c r="U161" s="5"/>
      <c r="V161" s="5"/>
      <c r="W161" s="5"/>
      <c r="X161" s="5"/>
      <c r="Y161" s="5" t="s">
        <v>725</v>
      </c>
      <c r="Z161" s="5">
        <v>1</v>
      </c>
      <c r="AA161" s="211">
        <v>43920</v>
      </c>
      <c r="AB161" s="212">
        <f t="shared" si="4"/>
        <v>1</v>
      </c>
      <c r="AC161" s="41">
        <f t="shared" si="5"/>
        <v>17</v>
      </c>
      <c r="AD161" s="41"/>
      <c r="AE161" s="175"/>
    </row>
    <row r="162" spans="1:31" ht="72">
      <c r="A162" s="38">
        <v>127</v>
      </c>
      <c r="B162" s="5" t="s">
        <v>25</v>
      </c>
      <c r="C162" s="5" t="s">
        <v>235</v>
      </c>
      <c r="D162" s="5" t="s">
        <v>726</v>
      </c>
      <c r="E162" s="39">
        <v>43797</v>
      </c>
      <c r="F162" s="5" t="s">
        <v>28</v>
      </c>
      <c r="G162" s="5" t="s">
        <v>29</v>
      </c>
      <c r="H162" s="5" t="s">
        <v>30</v>
      </c>
      <c r="I162" s="5" t="s">
        <v>108</v>
      </c>
      <c r="J162" s="5" t="s">
        <v>712</v>
      </c>
      <c r="K162" s="5" t="s">
        <v>727</v>
      </c>
      <c r="L162" s="5" t="s">
        <v>728</v>
      </c>
      <c r="M162" s="5" t="s">
        <v>729</v>
      </c>
      <c r="N162" s="5">
        <v>1</v>
      </c>
      <c r="O162" s="5">
        <v>17</v>
      </c>
      <c r="P162" s="40">
        <v>43797</v>
      </c>
      <c r="Q162" s="40">
        <v>43920</v>
      </c>
      <c r="R162" s="5">
        <v>17</v>
      </c>
      <c r="S162" s="5" t="s">
        <v>710</v>
      </c>
      <c r="T162" s="5" t="s">
        <v>37</v>
      </c>
      <c r="U162" s="5"/>
      <c r="V162" s="5"/>
      <c r="W162" s="5"/>
      <c r="X162" s="5"/>
      <c r="Y162" s="5" t="s">
        <v>730</v>
      </c>
      <c r="Z162" s="5">
        <v>1</v>
      </c>
      <c r="AA162" s="211">
        <v>43920</v>
      </c>
      <c r="AB162" s="212">
        <f t="shared" si="4"/>
        <v>1</v>
      </c>
      <c r="AC162" s="41">
        <f t="shared" si="5"/>
        <v>17</v>
      </c>
      <c r="AD162" s="41"/>
      <c r="AE162" s="175"/>
    </row>
    <row r="163" spans="1:31" ht="216">
      <c r="A163" s="38">
        <v>128</v>
      </c>
      <c r="B163" s="5" t="s">
        <v>25</v>
      </c>
      <c r="C163" s="5" t="s">
        <v>235</v>
      </c>
      <c r="D163" s="5" t="s">
        <v>245</v>
      </c>
      <c r="E163" s="39">
        <v>43797</v>
      </c>
      <c r="F163" s="5" t="s">
        <v>28</v>
      </c>
      <c r="G163" s="5" t="s">
        <v>29</v>
      </c>
      <c r="H163" s="5" t="s">
        <v>46</v>
      </c>
      <c r="I163" s="5" t="s">
        <v>108</v>
      </c>
      <c r="J163" s="5" t="s">
        <v>712</v>
      </c>
      <c r="K163" s="5" t="s">
        <v>247</v>
      </c>
      <c r="L163" s="5" t="s">
        <v>731</v>
      </c>
      <c r="M163" s="5" t="s">
        <v>282</v>
      </c>
      <c r="N163" s="5">
        <v>1</v>
      </c>
      <c r="O163" s="5">
        <v>8</v>
      </c>
      <c r="P163" s="40">
        <v>43797</v>
      </c>
      <c r="Q163" s="40">
        <v>43908</v>
      </c>
      <c r="R163" s="5">
        <v>15</v>
      </c>
      <c r="S163" s="5" t="s">
        <v>710</v>
      </c>
      <c r="T163" s="5" t="s">
        <v>37</v>
      </c>
      <c r="U163" s="5"/>
      <c r="V163" s="5"/>
      <c r="W163" s="5"/>
      <c r="X163" s="5"/>
      <c r="Y163" s="5" t="s">
        <v>732</v>
      </c>
      <c r="Z163" s="5">
        <v>1</v>
      </c>
      <c r="AA163" s="211">
        <v>43920</v>
      </c>
      <c r="AB163" s="212">
        <f t="shared" si="4"/>
        <v>1</v>
      </c>
      <c r="AC163" s="41">
        <f t="shared" si="5"/>
        <v>8</v>
      </c>
      <c r="AD163" s="41"/>
      <c r="AE163" s="175"/>
    </row>
    <row r="164" spans="1:31" ht="115.2">
      <c r="A164" s="38">
        <v>129</v>
      </c>
      <c r="B164" s="5" t="s">
        <v>25</v>
      </c>
      <c r="C164" s="5" t="s">
        <v>235</v>
      </c>
      <c r="D164" s="5" t="s">
        <v>733</v>
      </c>
      <c r="E164" s="39">
        <v>43797</v>
      </c>
      <c r="F164" s="5" t="s">
        <v>28</v>
      </c>
      <c r="G164" s="5" t="s">
        <v>29</v>
      </c>
      <c r="H164" s="5" t="s">
        <v>46</v>
      </c>
      <c r="I164" s="5" t="s">
        <v>237</v>
      </c>
      <c r="J164" s="5" t="s">
        <v>712</v>
      </c>
      <c r="K164" s="5" t="s">
        <v>491</v>
      </c>
      <c r="L164" s="5" t="s">
        <v>233</v>
      </c>
      <c r="M164" s="5" t="s">
        <v>227</v>
      </c>
      <c r="N164" s="5">
        <v>2</v>
      </c>
      <c r="O164" s="5">
        <v>17</v>
      </c>
      <c r="P164" s="40">
        <v>43797</v>
      </c>
      <c r="Q164" s="40">
        <v>43861</v>
      </c>
      <c r="R164" s="5">
        <v>9</v>
      </c>
      <c r="S164" s="5" t="s">
        <v>710</v>
      </c>
      <c r="T164" s="5" t="s">
        <v>37</v>
      </c>
      <c r="U164" s="5"/>
      <c r="V164" s="5"/>
      <c r="W164" s="5"/>
      <c r="X164" s="5"/>
      <c r="Y164" s="5" t="s">
        <v>734</v>
      </c>
      <c r="Z164" s="5">
        <v>2</v>
      </c>
      <c r="AA164" s="211">
        <v>43920</v>
      </c>
      <c r="AB164" s="212">
        <f t="shared" si="4"/>
        <v>1</v>
      </c>
      <c r="AC164" s="41">
        <f t="shared" si="5"/>
        <v>17</v>
      </c>
      <c r="AD164" s="41"/>
      <c r="AE164" s="175"/>
    </row>
    <row r="165" spans="1:31" ht="316.8">
      <c r="A165" s="38">
        <v>130</v>
      </c>
      <c r="B165" s="5" t="s">
        <v>25</v>
      </c>
      <c r="C165" s="5" t="s">
        <v>97</v>
      </c>
      <c r="D165" s="5" t="s">
        <v>98</v>
      </c>
      <c r="E165" s="39">
        <v>43437</v>
      </c>
      <c r="F165" s="5" t="s">
        <v>28</v>
      </c>
      <c r="G165" s="5" t="s">
        <v>29</v>
      </c>
      <c r="H165" s="5" t="s">
        <v>46</v>
      </c>
      <c r="I165" s="5" t="s">
        <v>100</v>
      </c>
      <c r="J165" s="5" t="s">
        <v>710</v>
      </c>
      <c r="K165" s="5" t="s">
        <v>106</v>
      </c>
      <c r="L165" s="5" t="s">
        <v>735</v>
      </c>
      <c r="M165" s="5" t="s">
        <v>736</v>
      </c>
      <c r="N165" s="5">
        <v>1</v>
      </c>
      <c r="O165" s="5">
        <v>15</v>
      </c>
      <c r="P165" s="40">
        <v>43437</v>
      </c>
      <c r="Q165" s="40">
        <v>43496</v>
      </c>
      <c r="R165" s="5">
        <v>8</v>
      </c>
      <c r="S165" s="5" t="s">
        <v>710</v>
      </c>
      <c r="T165" s="5" t="s">
        <v>37</v>
      </c>
      <c r="U165" s="5"/>
      <c r="V165" s="5"/>
      <c r="W165" s="5"/>
      <c r="X165" s="5"/>
      <c r="Y165" s="5" t="s">
        <v>737</v>
      </c>
      <c r="Z165" s="5">
        <v>1</v>
      </c>
      <c r="AA165" s="211">
        <v>43920</v>
      </c>
      <c r="AB165" s="212">
        <f t="shared" si="4"/>
        <v>1</v>
      </c>
      <c r="AC165" s="41">
        <f t="shared" si="5"/>
        <v>15</v>
      </c>
      <c r="AD165" s="41"/>
      <c r="AE165" s="175"/>
    </row>
    <row r="166" spans="1:31" ht="316.8">
      <c r="A166" s="38">
        <v>130</v>
      </c>
      <c r="B166" s="5" t="s">
        <v>25</v>
      </c>
      <c r="C166" s="5" t="s">
        <v>97</v>
      </c>
      <c r="D166" s="5" t="s">
        <v>98</v>
      </c>
      <c r="E166" s="39">
        <v>43437</v>
      </c>
      <c r="F166" s="5" t="s">
        <v>28</v>
      </c>
      <c r="G166" s="5" t="s">
        <v>29</v>
      </c>
      <c r="H166" s="5" t="s">
        <v>46</v>
      </c>
      <c r="I166" s="5" t="s">
        <v>100</v>
      </c>
      <c r="J166" s="5" t="s">
        <v>710</v>
      </c>
      <c r="K166" s="5" t="s">
        <v>106</v>
      </c>
      <c r="L166" s="5" t="s">
        <v>738</v>
      </c>
      <c r="M166" s="5" t="s">
        <v>739</v>
      </c>
      <c r="N166" s="5">
        <v>1</v>
      </c>
      <c r="O166" s="5">
        <v>10</v>
      </c>
      <c r="P166" s="40">
        <v>43437</v>
      </c>
      <c r="Q166" s="40">
        <v>43920</v>
      </c>
      <c r="R166" s="5">
        <v>69</v>
      </c>
      <c r="S166" s="5" t="s">
        <v>710</v>
      </c>
      <c r="T166" s="5" t="s">
        <v>37</v>
      </c>
      <c r="U166" s="5"/>
      <c r="V166" s="5"/>
      <c r="W166" s="5"/>
      <c r="X166" s="5"/>
      <c r="Y166" s="5" t="s">
        <v>740</v>
      </c>
      <c r="Z166" s="5">
        <v>1</v>
      </c>
      <c r="AA166" s="211">
        <v>43920</v>
      </c>
      <c r="AB166" s="212">
        <f t="shared" si="4"/>
        <v>1</v>
      </c>
      <c r="AC166" s="41">
        <f t="shared" si="5"/>
        <v>10</v>
      </c>
      <c r="AD166" s="41"/>
      <c r="AE166" s="175"/>
    </row>
    <row r="167" spans="1:31" ht="172.8">
      <c r="A167" s="38">
        <v>131</v>
      </c>
      <c r="B167" s="5" t="s">
        <v>25</v>
      </c>
      <c r="C167" s="5" t="s">
        <v>80</v>
      </c>
      <c r="D167" s="5" t="s">
        <v>703</v>
      </c>
      <c r="E167" s="39">
        <v>43627</v>
      </c>
      <c r="F167" s="5" t="s">
        <v>99</v>
      </c>
      <c r="G167" s="5" t="s">
        <v>29</v>
      </c>
      <c r="H167" s="5" t="s">
        <v>30</v>
      </c>
      <c r="I167" s="5" t="s">
        <v>82</v>
      </c>
      <c r="J167" s="5" t="s">
        <v>741</v>
      </c>
      <c r="K167" s="5" t="s">
        <v>705</v>
      </c>
      <c r="L167" s="5" t="s">
        <v>742</v>
      </c>
      <c r="M167" s="5" t="s">
        <v>743</v>
      </c>
      <c r="N167" s="5">
        <v>1</v>
      </c>
      <c r="O167" s="5">
        <v>4</v>
      </c>
      <c r="P167" s="40">
        <v>43627</v>
      </c>
      <c r="Q167" s="40">
        <v>43814</v>
      </c>
      <c r="R167" s="5">
        <v>26</v>
      </c>
      <c r="S167" s="5" t="s">
        <v>704</v>
      </c>
      <c r="T167" s="5" t="s">
        <v>37</v>
      </c>
      <c r="U167" s="5"/>
      <c r="V167" s="5"/>
      <c r="W167" s="5"/>
      <c r="X167" s="5"/>
      <c r="Y167" s="5" t="s">
        <v>744</v>
      </c>
      <c r="Z167" s="5">
        <v>1</v>
      </c>
      <c r="AA167" s="211">
        <v>43920</v>
      </c>
      <c r="AB167" s="212">
        <f t="shared" si="4"/>
        <v>1</v>
      </c>
      <c r="AC167" s="41">
        <f t="shared" si="5"/>
        <v>4</v>
      </c>
      <c r="AD167" s="41"/>
      <c r="AE167" s="175"/>
    </row>
    <row r="168" spans="1:31" ht="144">
      <c r="A168" s="38">
        <v>132</v>
      </c>
      <c r="B168" s="5" t="s">
        <v>25</v>
      </c>
      <c r="C168" s="5" t="s">
        <v>341</v>
      </c>
      <c r="D168" s="5" t="s">
        <v>745</v>
      </c>
      <c r="E168" s="39">
        <v>43577</v>
      </c>
      <c r="F168" s="5" t="s">
        <v>28</v>
      </c>
      <c r="G168" s="5" t="s">
        <v>29</v>
      </c>
      <c r="H168" s="5" t="s">
        <v>46</v>
      </c>
      <c r="I168" s="5" t="s">
        <v>237</v>
      </c>
      <c r="J168" s="5" t="s">
        <v>224</v>
      </c>
      <c r="K168" s="5" t="s">
        <v>746</v>
      </c>
      <c r="L168" s="5" t="s">
        <v>747</v>
      </c>
      <c r="M168" s="5" t="s">
        <v>748</v>
      </c>
      <c r="N168" s="5">
        <v>1</v>
      </c>
      <c r="O168" s="5">
        <v>7</v>
      </c>
      <c r="P168" s="40">
        <v>43577</v>
      </c>
      <c r="Q168" s="40">
        <v>43634</v>
      </c>
      <c r="R168" s="5">
        <v>8</v>
      </c>
      <c r="S168" s="5" t="s">
        <v>749</v>
      </c>
      <c r="T168" s="5" t="s">
        <v>37</v>
      </c>
      <c r="U168" s="5"/>
      <c r="V168" s="5"/>
      <c r="W168" s="5"/>
      <c r="X168" s="5"/>
      <c r="Y168" s="5" t="s">
        <v>750</v>
      </c>
      <c r="Z168" s="5">
        <v>1</v>
      </c>
      <c r="AA168" s="211">
        <v>43920</v>
      </c>
      <c r="AB168" s="212">
        <f t="shared" si="4"/>
        <v>1</v>
      </c>
      <c r="AC168" s="41">
        <f t="shared" si="5"/>
        <v>7</v>
      </c>
      <c r="AD168" s="41"/>
      <c r="AE168" s="175"/>
    </row>
    <row r="169" spans="1:31" ht="144">
      <c r="A169" s="38">
        <v>133</v>
      </c>
      <c r="B169" s="5" t="s">
        <v>25</v>
      </c>
      <c r="C169" s="5" t="s">
        <v>341</v>
      </c>
      <c r="D169" s="5" t="s">
        <v>751</v>
      </c>
      <c r="E169" s="39">
        <v>43577</v>
      </c>
      <c r="F169" s="5" t="s">
        <v>28</v>
      </c>
      <c r="G169" s="5" t="s">
        <v>29</v>
      </c>
      <c r="H169" s="5" t="s">
        <v>46</v>
      </c>
      <c r="I169" s="5" t="s">
        <v>237</v>
      </c>
      <c r="J169" s="5" t="s">
        <v>224</v>
      </c>
      <c r="K169" s="5" t="s">
        <v>752</v>
      </c>
      <c r="L169" s="5" t="s">
        <v>753</v>
      </c>
      <c r="M169" s="5" t="s">
        <v>754</v>
      </c>
      <c r="N169" s="5">
        <v>1</v>
      </c>
      <c r="O169" s="5">
        <v>7</v>
      </c>
      <c r="P169" s="40">
        <v>43577</v>
      </c>
      <c r="Q169" s="40">
        <v>43615</v>
      </c>
      <c r="R169" s="5">
        <v>5</v>
      </c>
      <c r="S169" s="5" t="s">
        <v>749</v>
      </c>
      <c r="T169" s="5" t="s">
        <v>37</v>
      </c>
      <c r="U169" s="5"/>
      <c r="V169" s="5"/>
      <c r="W169" s="5"/>
      <c r="X169" s="5"/>
      <c r="Y169" s="5" t="s">
        <v>755</v>
      </c>
      <c r="Z169" s="5">
        <v>1</v>
      </c>
      <c r="AA169" s="211">
        <v>43920</v>
      </c>
      <c r="AB169" s="212">
        <f t="shared" si="4"/>
        <v>1</v>
      </c>
      <c r="AC169" s="41">
        <f t="shared" si="5"/>
        <v>7</v>
      </c>
      <c r="AD169" s="41"/>
      <c r="AE169" s="175"/>
    </row>
    <row r="170" spans="1:31" ht="187.2">
      <c r="A170" s="38">
        <v>134</v>
      </c>
      <c r="B170" s="5" t="s">
        <v>25</v>
      </c>
      <c r="C170" s="5" t="s">
        <v>341</v>
      </c>
      <c r="D170" s="5" t="s">
        <v>756</v>
      </c>
      <c r="E170" s="39">
        <v>43577</v>
      </c>
      <c r="F170" s="5" t="s">
        <v>28</v>
      </c>
      <c r="G170" s="5" t="s">
        <v>29</v>
      </c>
      <c r="H170" s="5" t="s">
        <v>46</v>
      </c>
      <c r="I170" s="5" t="s">
        <v>237</v>
      </c>
      <c r="J170" s="5" t="s">
        <v>224</v>
      </c>
      <c r="K170" s="5" t="s">
        <v>757</v>
      </c>
      <c r="L170" s="5" t="s">
        <v>758</v>
      </c>
      <c r="M170" s="5" t="s">
        <v>759</v>
      </c>
      <c r="N170" s="5">
        <v>1</v>
      </c>
      <c r="O170" s="5">
        <v>7</v>
      </c>
      <c r="P170" s="40">
        <v>43577</v>
      </c>
      <c r="Q170" s="40">
        <v>43615</v>
      </c>
      <c r="R170" s="5">
        <v>5</v>
      </c>
      <c r="S170" s="5" t="s">
        <v>749</v>
      </c>
      <c r="T170" s="5" t="s">
        <v>37</v>
      </c>
      <c r="U170" s="5"/>
      <c r="V170" s="5"/>
      <c r="W170" s="5"/>
      <c r="X170" s="5"/>
      <c r="Y170" s="5" t="s">
        <v>760</v>
      </c>
      <c r="Z170" s="5">
        <v>1</v>
      </c>
      <c r="AA170" s="211">
        <v>43920</v>
      </c>
      <c r="AB170" s="212">
        <f t="shared" si="4"/>
        <v>1</v>
      </c>
      <c r="AC170" s="41">
        <f t="shared" si="5"/>
        <v>7</v>
      </c>
      <c r="AD170" s="41"/>
      <c r="AE170" s="175"/>
    </row>
    <row r="171" spans="1:31" ht="216">
      <c r="A171" s="38">
        <v>135</v>
      </c>
      <c r="B171" s="5" t="s">
        <v>25</v>
      </c>
      <c r="C171" s="5" t="s">
        <v>341</v>
      </c>
      <c r="D171" s="5" t="s">
        <v>761</v>
      </c>
      <c r="E171" s="39">
        <v>43577</v>
      </c>
      <c r="F171" s="5" t="s">
        <v>28</v>
      </c>
      <c r="G171" s="5" t="s">
        <v>29</v>
      </c>
      <c r="H171" s="5" t="s">
        <v>46</v>
      </c>
      <c r="I171" s="5" t="s">
        <v>237</v>
      </c>
      <c r="J171" s="5" t="s">
        <v>224</v>
      </c>
      <c r="K171" s="5" t="s">
        <v>762</v>
      </c>
      <c r="L171" s="5" t="s">
        <v>763</v>
      </c>
      <c r="M171" s="5" t="s">
        <v>764</v>
      </c>
      <c r="N171" s="5">
        <v>1</v>
      </c>
      <c r="O171" s="5">
        <v>9</v>
      </c>
      <c r="P171" s="40">
        <v>43577</v>
      </c>
      <c r="Q171" s="40">
        <v>43738</v>
      </c>
      <c r="R171" s="5">
        <v>23</v>
      </c>
      <c r="S171" s="5" t="s">
        <v>749</v>
      </c>
      <c r="T171" s="5" t="s">
        <v>37</v>
      </c>
      <c r="U171" s="5"/>
      <c r="V171" s="5"/>
      <c r="W171" s="5"/>
      <c r="X171" s="5"/>
      <c r="Y171" s="5" t="s">
        <v>765</v>
      </c>
      <c r="Z171" s="5">
        <v>1</v>
      </c>
      <c r="AA171" s="211">
        <v>43920</v>
      </c>
      <c r="AB171" s="212">
        <f t="shared" si="4"/>
        <v>1</v>
      </c>
      <c r="AC171" s="41">
        <f t="shared" si="5"/>
        <v>9</v>
      </c>
      <c r="AD171" s="41"/>
      <c r="AE171" s="175"/>
    </row>
    <row r="172" spans="1:31" ht="129.6">
      <c r="A172" s="38">
        <v>136</v>
      </c>
      <c r="B172" s="5" t="s">
        <v>25</v>
      </c>
      <c r="C172" s="5" t="s">
        <v>341</v>
      </c>
      <c r="D172" s="5" t="s">
        <v>766</v>
      </c>
      <c r="E172" s="39">
        <v>43577</v>
      </c>
      <c r="F172" s="5" t="s">
        <v>28</v>
      </c>
      <c r="G172" s="5" t="s">
        <v>29</v>
      </c>
      <c r="H172" s="5" t="s">
        <v>46</v>
      </c>
      <c r="I172" s="5" t="s">
        <v>237</v>
      </c>
      <c r="J172" s="5" t="s">
        <v>224</v>
      </c>
      <c r="K172" s="5" t="s">
        <v>767</v>
      </c>
      <c r="L172" s="5" t="s">
        <v>768</v>
      </c>
      <c r="M172" s="5" t="s">
        <v>769</v>
      </c>
      <c r="N172" s="5">
        <v>1</v>
      </c>
      <c r="O172" s="5">
        <v>7</v>
      </c>
      <c r="P172" s="40">
        <v>43577</v>
      </c>
      <c r="Q172" s="40">
        <v>43646</v>
      </c>
      <c r="R172" s="5">
        <v>9</v>
      </c>
      <c r="S172" s="5" t="s">
        <v>749</v>
      </c>
      <c r="T172" s="5" t="s">
        <v>37</v>
      </c>
      <c r="U172" s="5"/>
      <c r="V172" s="5"/>
      <c r="W172" s="5"/>
      <c r="X172" s="5"/>
      <c r="Y172" s="5" t="s">
        <v>770</v>
      </c>
      <c r="Z172" s="5">
        <v>1</v>
      </c>
      <c r="AA172" s="211">
        <v>43920</v>
      </c>
      <c r="AB172" s="212">
        <f t="shared" si="4"/>
        <v>1</v>
      </c>
      <c r="AC172" s="41">
        <f t="shared" si="5"/>
        <v>7</v>
      </c>
      <c r="AD172" s="41"/>
      <c r="AE172" s="175"/>
    </row>
    <row r="173" spans="1:31" ht="129.6">
      <c r="A173" s="38">
        <v>137</v>
      </c>
      <c r="B173" s="5" t="s">
        <v>25</v>
      </c>
      <c r="C173" s="5" t="s">
        <v>341</v>
      </c>
      <c r="D173" s="5" t="s">
        <v>771</v>
      </c>
      <c r="E173" s="39">
        <v>43577</v>
      </c>
      <c r="F173" s="5" t="s">
        <v>28</v>
      </c>
      <c r="G173" s="5" t="s">
        <v>29</v>
      </c>
      <c r="H173" s="5" t="s">
        <v>46</v>
      </c>
      <c r="I173" s="5" t="s">
        <v>237</v>
      </c>
      <c r="J173" s="5" t="s">
        <v>224</v>
      </c>
      <c r="K173" s="5" t="s">
        <v>772</v>
      </c>
      <c r="L173" s="5" t="s">
        <v>773</v>
      </c>
      <c r="M173" s="5" t="s">
        <v>774</v>
      </c>
      <c r="N173" s="5">
        <v>1</v>
      </c>
      <c r="O173" s="5">
        <v>7</v>
      </c>
      <c r="P173" s="40">
        <v>43577</v>
      </c>
      <c r="Q173" s="40">
        <v>43738</v>
      </c>
      <c r="R173" s="5">
        <v>23</v>
      </c>
      <c r="S173" s="5" t="s">
        <v>749</v>
      </c>
      <c r="T173" s="5" t="s">
        <v>37</v>
      </c>
      <c r="U173" s="5"/>
      <c r="V173" s="5"/>
      <c r="W173" s="5"/>
      <c r="X173" s="5"/>
      <c r="Y173" s="5" t="s">
        <v>775</v>
      </c>
      <c r="Z173" s="5">
        <v>1</v>
      </c>
      <c r="AA173" s="211">
        <v>43920</v>
      </c>
      <c r="AB173" s="212">
        <f t="shared" si="4"/>
        <v>1</v>
      </c>
      <c r="AC173" s="41">
        <f t="shared" si="5"/>
        <v>7</v>
      </c>
      <c r="AD173" s="41"/>
      <c r="AE173" s="175"/>
    </row>
    <row r="174" spans="1:31" ht="129.6">
      <c r="A174" s="38">
        <v>138</v>
      </c>
      <c r="B174" s="5" t="s">
        <v>25</v>
      </c>
      <c r="C174" s="5" t="s">
        <v>507</v>
      </c>
      <c r="D174" s="5" t="s">
        <v>776</v>
      </c>
      <c r="E174" s="39">
        <v>43795</v>
      </c>
      <c r="F174" s="5" t="s">
        <v>28</v>
      </c>
      <c r="G174" s="5" t="s">
        <v>29</v>
      </c>
      <c r="H174" s="5" t="s">
        <v>46</v>
      </c>
      <c r="I174" s="5" t="s">
        <v>392</v>
      </c>
      <c r="J174" s="5" t="s">
        <v>143</v>
      </c>
      <c r="K174" s="5" t="s">
        <v>509</v>
      </c>
      <c r="L174" s="5" t="s">
        <v>777</v>
      </c>
      <c r="M174" s="5" t="s">
        <v>778</v>
      </c>
      <c r="N174" s="5">
        <v>1</v>
      </c>
      <c r="O174" s="5">
        <v>30</v>
      </c>
      <c r="P174" s="40">
        <v>43795</v>
      </c>
      <c r="Q174" s="40">
        <v>43845</v>
      </c>
      <c r="R174" s="5">
        <v>7</v>
      </c>
      <c r="S174" s="5" t="s">
        <v>140</v>
      </c>
      <c r="T174" s="5" t="s">
        <v>37</v>
      </c>
      <c r="U174" s="5"/>
      <c r="V174" s="5"/>
      <c r="W174" s="5"/>
      <c r="X174" s="5"/>
      <c r="Y174" s="5" t="s">
        <v>779</v>
      </c>
      <c r="Z174" s="5">
        <v>1</v>
      </c>
      <c r="AA174" s="211">
        <v>43920</v>
      </c>
      <c r="AB174" s="212">
        <f t="shared" si="4"/>
        <v>1</v>
      </c>
      <c r="AC174" s="41">
        <f t="shared" si="5"/>
        <v>30</v>
      </c>
      <c r="AD174" s="41"/>
      <c r="AE174" s="175"/>
    </row>
    <row r="175" spans="1:31" ht="187.2">
      <c r="A175" s="38">
        <v>139</v>
      </c>
      <c r="B175" s="5" t="s">
        <v>25</v>
      </c>
      <c r="C175" s="5" t="s">
        <v>445</v>
      </c>
      <c r="D175" s="5" t="s">
        <v>780</v>
      </c>
      <c r="E175" s="39">
        <v>43724</v>
      </c>
      <c r="F175" s="5" t="s">
        <v>28</v>
      </c>
      <c r="G175" s="5" t="s">
        <v>29</v>
      </c>
      <c r="H175" s="5" t="s">
        <v>46</v>
      </c>
      <c r="I175" s="5" t="s">
        <v>392</v>
      </c>
      <c r="J175" s="5" t="s">
        <v>151</v>
      </c>
      <c r="K175" s="5" t="s">
        <v>781</v>
      </c>
      <c r="L175" s="5" t="s">
        <v>782</v>
      </c>
      <c r="M175" s="5" t="s">
        <v>783</v>
      </c>
      <c r="N175" s="5">
        <v>2</v>
      </c>
      <c r="O175" s="5">
        <v>15</v>
      </c>
      <c r="P175" s="40">
        <v>43724</v>
      </c>
      <c r="Q175" s="40">
        <v>43799</v>
      </c>
      <c r="R175" s="5">
        <v>10</v>
      </c>
      <c r="S175" s="5" t="s">
        <v>140</v>
      </c>
      <c r="T175" s="5" t="s">
        <v>37</v>
      </c>
      <c r="U175" s="5"/>
      <c r="V175" s="5"/>
      <c r="W175" s="5"/>
      <c r="X175" s="5"/>
      <c r="Y175" s="5" t="s">
        <v>784</v>
      </c>
      <c r="Z175" s="5">
        <v>2</v>
      </c>
      <c r="AA175" s="211">
        <v>43920</v>
      </c>
      <c r="AB175" s="212">
        <f t="shared" si="4"/>
        <v>1</v>
      </c>
      <c r="AC175" s="41">
        <f t="shared" si="5"/>
        <v>15</v>
      </c>
      <c r="AD175" s="41"/>
      <c r="AE175" s="175"/>
    </row>
    <row r="176" spans="1:31" ht="187.2">
      <c r="A176" s="38">
        <v>139</v>
      </c>
      <c r="B176" s="5" t="s">
        <v>25</v>
      </c>
      <c r="C176" s="5" t="s">
        <v>445</v>
      </c>
      <c r="D176" s="5" t="s">
        <v>780</v>
      </c>
      <c r="E176" s="39">
        <v>43724</v>
      </c>
      <c r="F176" s="5" t="s">
        <v>28</v>
      </c>
      <c r="G176" s="5" t="s">
        <v>29</v>
      </c>
      <c r="H176" s="5" t="s">
        <v>46</v>
      </c>
      <c r="I176" s="5" t="s">
        <v>392</v>
      </c>
      <c r="J176" s="5" t="s">
        <v>151</v>
      </c>
      <c r="K176" s="5" t="s">
        <v>781</v>
      </c>
      <c r="L176" s="5" t="s">
        <v>785</v>
      </c>
      <c r="M176" s="5" t="s">
        <v>786</v>
      </c>
      <c r="N176" s="5">
        <v>1</v>
      </c>
      <c r="O176" s="5">
        <v>15</v>
      </c>
      <c r="P176" s="40">
        <v>43724</v>
      </c>
      <c r="Q176" s="40">
        <v>43769</v>
      </c>
      <c r="R176" s="5">
        <v>6</v>
      </c>
      <c r="S176" s="5" t="s">
        <v>140</v>
      </c>
      <c r="T176" s="5" t="s">
        <v>37</v>
      </c>
      <c r="U176" s="5"/>
      <c r="V176" s="5"/>
      <c r="W176" s="5"/>
      <c r="X176" s="5"/>
      <c r="Y176" s="5" t="s">
        <v>787</v>
      </c>
      <c r="Z176" s="5">
        <v>1</v>
      </c>
      <c r="AA176" s="211">
        <v>43920</v>
      </c>
      <c r="AB176" s="212">
        <f t="shared" si="4"/>
        <v>1</v>
      </c>
      <c r="AC176" s="41">
        <f t="shared" si="5"/>
        <v>15</v>
      </c>
      <c r="AD176" s="41"/>
      <c r="AE176" s="175"/>
    </row>
    <row r="177" spans="1:31" ht="187.2">
      <c r="A177" s="38">
        <v>140</v>
      </c>
      <c r="B177" s="5" t="s">
        <v>25</v>
      </c>
      <c r="C177" s="5" t="s">
        <v>445</v>
      </c>
      <c r="D177" s="5" t="s">
        <v>780</v>
      </c>
      <c r="E177" s="39">
        <v>43724</v>
      </c>
      <c r="F177" s="5" t="s">
        <v>28</v>
      </c>
      <c r="G177" s="5" t="s">
        <v>29</v>
      </c>
      <c r="H177" s="5" t="s">
        <v>30</v>
      </c>
      <c r="I177" s="5" t="s">
        <v>392</v>
      </c>
      <c r="J177" s="5" t="s">
        <v>275</v>
      </c>
      <c r="K177" s="5" t="s">
        <v>781</v>
      </c>
      <c r="L177" s="5" t="s">
        <v>788</v>
      </c>
      <c r="M177" s="5" t="s">
        <v>789</v>
      </c>
      <c r="N177" s="5">
        <v>1</v>
      </c>
      <c r="O177" s="5">
        <v>10</v>
      </c>
      <c r="P177" s="40">
        <v>43724</v>
      </c>
      <c r="Q177" s="40">
        <v>43809</v>
      </c>
      <c r="R177" s="5">
        <v>12</v>
      </c>
      <c r="S177" s="5" t="s">
        <v>140</v>
      </c>
      <c r="T177" s="5" t="s">
        <v>37</v>
      </c>
      <c r="U177" s="5"/>
      <c r="V177" s="5"/>
      <c r="W177" s="5"/>
      <c r="X177" s="5"/>
      <c r="Y177" s="5" t="s">
        <v>790</v>
      </c>
      <c r="Z177" s="5">
        <v>1</v>
      </c>
      <c r="AA177" s="211">
        <v>43920</v>
      </c>
      <c r="AB177" s="212">
        <f t="shared" si="4"/>
        <v>1</v>
      </c>
      <c r="AC177" s="41">
        <f t="shared" si="5"/>
        <v>10</v>
      </c>
      <c r="AD177" s="41"/>
      <c r="AE177" s="175"/>
    </row>
    <row r="178" spans="1:31" ht="187.2">
      <c r="A178" s="38">
        <v>141</v>
      </c>
      <c r="B178" s="5" t="s">
        <v>25</v>
      </c>
      <c r="C178" s="5" t="s">
        <v>445</v>
      </c>
      <c r="D178" s="5" t="s">
        <v>780</v>
      </c>
      <c r="E178" s="39">
        <v>43724</v>
      </c>
      <c r="F178" s="5" t="s">
        <v>28</v>
      </c>
      <c r="G178" s="5" t="s">
        <v>29</v>
      </c>
      <c r="H178" s="5" t="s">
        <v>30</v>
      </c>
      <c r="I178" s="5" t="s">
        <v>108</v>
      </c>
      <c r="J178" s="5" t="s">
        <v>143</v>
      </c>
      <c r="K178" s="5" t="s">
        <v>781</v>
      </c>
      <c r="L178" s="5" t="s">
        <v>791</v>
      </c>
      <c r="M178" s="5" t="s">
        <v>792</v>
      </c>
      <c r="N178" s="5">
        <v>2</v>
      </c>
      <c r="O178" s="5">
        <v>10</v>
      </c>
      <c r="P178" s="40">
        <v>43724</v>
      </c>
      <c r="Q178" s="40">
        <v>44012</v>
      </c>
      <c r="R178" s="5">
        <v>41</v>
      </c>
      <c r="S178" s="5" t="s">
        <v>140</v>
      </c>
      <c r="T178" s="5" t="s">
        <v>37</v>
      </c>
      <c r="U178" s="5"/>
      <c r="V178" s="5"/>
      <c r="W178" s="5"/>
      <c r="X178" s="5"/>
      <c r="Y178" s="5" t="s">
        <v>793</v>
      </c>
      <c r="Z178" s="5">
        <v>2</v>
      </c>
      <c r="AA178" s="211">
        <v>44012</v>
      </c>
      <c r="AB178" s="212">
        <f t="shared" si="4"/>
        <v>1</v>
      </c>
      <c r="AC178" s="41">
        <f t="shared" si="5"/>
        <v>10</v>
      </c>
      <c r="AD178" s="41"/>
      <c r="AE178" s="175"/>
    </row>
    <row r="179" spans="1:31" ht="230.4">
      <c r="A179" s="38">
        <v>142</v>
      </c>
      <c r="B179" s="5" t="s">
        <v>25</v>
      </c>
      <c r="C179" s="5" t="s">
        <v>445</v>
      </c>
      <c r="D179" s="5" t="s">
        <v>794</v>
      </c>
      <c r="E179" s="39">
        <v>43724</v>
      </c>
      <c r="F179" s="5" t="s">
        <v>28</v>
      </c>
      <c r="G179" s="5" t="s">
        <v>29</v>
      </c>
      <c r="H179" s="5" t="s">
        <v>46</v>
      </c>
      <c r="I179" s="5" t="s">
        <v>392</v>
      </c>
      <c r="J179" s="5" t="s">
        <v>151</v>
      </c>
      <c r="K179" s="5" t="s">
        <v>795</v>
      </c>
      <c r="L179" s="5" t="s">
        <v>796</v>
      </c>
      <c r="M179" s="5" t="s">
        <v>797</v>
      </c>
      <c r="N179" s="5">
        <v>1</v>
      </c>
      <c r="O179" s="5">
        <v>5</v>
      </c>
      <c r="P179" s="40">
        <v>43724</v>
      </c>
      <c r="Q179" s="40">
        <v>43769</v>
      </c>
      <c r="R179" s="5">
        <v>6</v>
      </c>
      <c r="S179" s="5" t="s">
        <v>140</v>
      </c>
      <c r="T179" s="5" t="s">
        <v>37</v>
      </c>
      <c r="U179" s="5"/>
      <c r="V179" s="5"/>
      <c r="W179" s="5"/>
      <c r="X179" s="5"/>
      <c r="Y179" s="5" t="s">
        <v>798</v>
      </c>
      <c r="Z179" s="5">
        <v>1</v>
      </c>
      <c r="AA179" s="211">
        <v>43920</v>
      </c>
      <c r="AB179" s="212">
        <f t="shared" si="4"/>
        <v>1</v>
      </c>
      <c r="AC179" s="41">
        <f t="shared" si="5"/>
        <v>5</v>
      </c>
      <c r="AD179" s="41"/>
      <c r="AE179" s="175"/>
    </row>
    <row r="180" spans="1:31" ht="158.4">
      <c r="A180" s="38">
        <v>143</v>
      </c>
      <c r="B180" s="5" t="s">
        <v>25</v>
      </c>
      <c r="C180" s="5" t="s">
        <v>445</v>
      </c>
      <c r="D180" s="5" t="s">
        <v>799</v>
      </c>
      <c r="E180" s="39">
        <v>43724</v>
      </c>
      <c r="F180" s="5" t="s">
        <v>28</v>
      </c>
      <c r="G180" s="5" t="s">
        <v>29</v>
      </c>
      <c r="H180" s="5" t="s">
        <v>46</v>
      </c>
      <c r="I180" s="5" t="s">
        <v>392</v>
      </c>
      <c r="J180" s="5" t="s">
        <v>151</v>
      </c>
      <c r="K180" s="5" t="s">
        <v>795</v>
      </c>
      <c r="L180" s="5" t="s">
        <v>800</v>
      </c>
      <c r="M180" s="5" t="s">
        <v>797</v>
      </c>
      <c r="N180" s="5">
        <v>6</v>
      </c>
      <c r="O180" s="5">
        <v>5</v>
      </c>
      <c r="P180" s="40">
        <v>43724</v>
      </c>
      <c r="Q180" s="40">
        <v>43799</v>
      </c>
      <c r="R180" s="5">
        <v>10</v>
      </c>
      <c r="S180" s="5" t="s">
        <v>140</v>
      </c>
      <c r="T180" s="5" t="s">
        <v>37</v>
      </c>
      <c r="U180" s="5"/>
      <c r="V180" s="5"/>
      <c r="W180" s="5"/>
      <c r="X180" s="5"/>
      <c r="Y180" s="5" t="s">
        <v>801</v>
      </c>
      <c r="Z180" s="5">
        <v>6</v>
      </c>
      <c r="AA180" s="211">
        <v>43920</v>
      </c>
      <c r="AB180" s="212">
        <f t="shared" si="4"/>
        <v>1</v>
      </c>
      <c r="AC180" s="41">
        <f t="shared" si="5"/>
        <v>5</v>
      </c>
      <c r="AD180" s="41"/>
      <c r="AE180" s="175"/>
    </row>
    <row r="181" spans="1:31" ht="172.8">
      <c r="A181" s="38">
        <v>144</v>
      </c>
      <c r="B181" s="5" t="s">
        <v>25</v>
      </c>
      <c r="C181" s="5" t="s">
        <v>445</v>
      </c>
      <c r="D181" s="5" t="s">
        <v>802</v>
      </c>
      <c r="E181" s="39">
        <v>43724</v>
      </c>
      <c r="F181" s="5" t="s">
        <v>99</v>
      </c>
      <c r="G181" s="5" t="s">
        <v>29</v>
      </c>
      <c r="H181" s="5" t="s">
        <v>30</v>
      </c>
      <c r="I181" s="5" t="s">
        <v>108</v>
      </c>
      <c r="J181" s="5" t="s">
        <v>275</v>
      </c>
      <c r="K181" s="5" t="s">
        <v>447</v>
      </c>
      <c r="L181" s="5" t="s">
        <v>803</v>
      </c>
      <c r="M181" s="5" t="s">
        <v>804</v>
      </c>
      <c r="N181" s="5">
        <v>4</v>
      </c>
      <c r="O181" s="5">
        <v>5</v>
      </c>
      <c r="P181" s="40">
        <v>43724</v>
      </c>
      <c r="Q181" s="40">
        <v>43915</v>
      </c>
      <c r="R181" s="5">
        <v>27</v>
      </c>
      <c r="S181" s="5" t="s">
        <v>140</v>
      </c>
      <c r="T181" s="5" t="s">
        <v>37</v>
      </c>
      <c r="U181" s="5"/>
      <c r="V181" s="5"/>
      <c r="W181" s="5"/>
      <c r="X181" s="5"/>
      <c r="Y181" s="5" t="s">
        <v>805</v>
      </c>
      <c r="Z181" s="5">
        <v>4</v>
      </c>
      <c r="AA181" s="211">
        <v>43920</v>
      </c>
      <c r="AB181" s="212">
        <f t="shared" si="4"/>
        <v>1</v>
      </c>
      <c r="AC181" s="41">
        <f t="shared" si="5"/>
        <v>5</v>
      </c>
      <c r="AD181" s="41"/>
      <c r="AE181" s="175"/>
    </row>
    <row r="182" spans="1:31" ht="316.8">
      <c r="A182" s="38">
        <v>146</v>
      </c>
      <c r="B182" s="5" t="s">
        <v>25</v>
      </c>
      <c r="C182" s="5" t="s">
        <v>806</v>
      </c>
      <c r="D182" s="5" t="s">
        <v>809</v>
      </c>
      <c r="E182" s="39">
        <v>43655</v>
      </c>
      <c r="F182" s="5" t="s">
        <v>166</v>
      </c>
      <c r="G182" s="5" t="s">
        <v>29</v>
      </c>
      <c r="H182" s="5" t="s">
        <v>30</v>
      </c>
      <c r="I182" s="5" t="s">
        <v>108</v>
      </c>
      <c r="J182" s="5" t="s">
        <v>143</v>
      </c>
      <c r="K182" s="5" t="s">
        <v>807</v>
      </c>
      <c r="L182" s="216" t="s">
        <v>808</v>
      </c>
      <c r="M182" s="5" t="s">
        <v>810</v>
      </c>
      <c r="N182" s="5">
        <v>4</v>
      </c>
      <c r="O182" s="5">
        <v>10</v>
      </c>
      <c r="P182" s="40">
        <v>43655</v>
      </c>
      <c r="Q182" s="40">
        <v>43830</v>
      </c>
      <c r="R182" s="5">
        <v>25</v>
      </c>
      <c r="S182" s="5" t="s">
        <v>140</v>
      </c>
      <c r="T182" s="5" t="s">
        <v>37</v>
      </c>
      <c r="U182" s="5"/>
      <c r="V182" s="5"/>
      <c r="W182" s="5"/>
      <c r="X182" s="5"/>
      <c r="Y182" s="5" t="s">
        <v>811</v>
      </c>
      <c r="Z182" s="5">
        <v>4</v>
      </c>
      <c r="AA182" s="211">
        <v>43920</v>
      </c>
      <c r="AB182" s="212">
        <f t="shared" si="4"/>
        <v>1</v>
      </c>
      <c r="AC182" s="41">
        <f t="shared" si="5"/>
        <v>10</v>
      </c>
      <c r="AD182" s="41"/>
      <c r="AE182" s="175"/>
    </row>
    <row r="183" spans="1:31" ht="201.6">
      <c r="A183" s="38">
        <v>147</v>
      </c>
      <c r="B183" s="5" t="s">
        <v>25</v>
      </c>
      <c r="C183" s="5" t="s">
        <v>806</v>
      </c>
      <c r="D183" s="5" t="s">
        <v>812</v>
      </c>
      <c r="E183" s="39">
        <v>43655</v>
      </c>
      <c r="F183" s="5" t="s">
        <v>28</v>
      </c>
      <c r="G183" s="5" t="s">
        <v>29</v>
      </c>
      <c r="H183" s="5" t="s">
        <v>30</v>
      </c>
      <c r="I183" s="5" t="s">
        <v>108</v>
      </c>
      <c r="J183" s="5" t="s">
        <v>143</v>
      </c>
      <c r="K183" s="5" t="s">
        <v>813</v>
      </c>
      <c r="L183" s="5" t="s">
        <v>814</v>
      </c>
      <c r="M183" s="5" t="s">
        <v>815</v>
      </c>
      <c r="N183" s="5">
        <v>9</v>
      </c>
      <c r="O183" s="5">
        <v>10</v>
      </c>
      <c r="P183" s="40">
        <v>43655</v>
      </c>
      <c r="Q183" s="40">
        <v>43921</v>
      </c>
      <c r="R183" s="5">
        <v>38</v>
      </c>
      <c r="S183" s="5" t="s">
        <v>140</v>
      </c>
      <c r="T183" s="5" t="s">
        <v>37</v>
      </c>
      <c r="U183" s="5"/>
      <c r="V183" s="5"/>
      <c r="W183" s="5"/>
      <c r="X183" s="5"/>
      <c r="Y183" s="5" t="s">
        <v>816</v>
      </c>
      <c r="Z183" s="5">
        <v>9</v>
      </c>
      <c r="AA183" s="211">
        <v>43920</v>
      </c>
      <c r="AB183" s="212">
        <f t="shared" si="4"/>
        <v>1</v>
      </c>
      <c r="AC183" s="41">
        <f t="shared" si="5"/>
        <v>10</v>
      </c>
      <c r="AD183" s="41"/>
      <c r="AE183" s="175"/>
    </row>
    <row r="184" spans="1:31" ht="115.2">
      <c r="A184" s="38">
        <v>148</v>
      </c>
      <c r="B184" s="5" t="s">
        <v>25</v>
      </c>
      <c r="C184" s="5" t="s">
        <v>806</v>
      </c>
      <c r="D184" s="5" t="s">
        <v>817</v>
      </c>
      <c r="E184" s="39">
        <v>43655</v>
      </c>
      <c r="F184" s="5" t="s">
        <v>75</v>
      </c>
      <c r="G184" s="5" t="s">
        <v>29</v>
      </c>
      <c r="H184" s="5" t="s">
        <v>30</v>
      </c>
      <c r="I184" s="5" t="s">
        <v>108</v>
      </c>
      <c r="J184" s="5" t="s">
        <v>143</v>
      </c>
      <c r="K184" s="5" t="s">
        <v>818</v>
      </c>
      <c r="L184" s="5" t="s">
        <v>819</v>
      </c>
      <c r="M184" s="5" t="s">
        <v>820</v>
      </c>
      <c r="N184" s="5">
        <v>1</v>
      </c>
      <c r="O184" s="5">
        <v>10</v>
      </c>
      <c r="P184" s="40">
        <v>43655</v>
      </c>
      <c r="Q184" s="40">
        <v>43738</v>
      </c>
      <c r="R184" s="5">
        <v>11</v>
      </c>
      <c r="S184" s="5" t="s">
        <v>140</v>
      </c>
      <c r="T184" s="5" t="s">
        <v>37</v>
      </c>
      <c r="U184" s="5"/>
      <c r="V184" s="5"/>
      <c r="W184" s="5"/>
      <c r="X184" s="5"/>
      <c r="Y184" s="5" t="s">
        <v>821</v>
      </c>
      <c r="Z184" s="5">
        <v>1</v>
      </c>
      <c r="AA184" s="211">
        <v>43920</v>
      </c>
      <c r="AB184" s="212">
        <f t="shared" si="4"/>
        <v>1</v>
      </c>
      <c r="AC184" s="41">
        <f t="shared" si="5"/>
        <v>10</v>
      </c>
      <c r="AD184" s="41"/>
      <c r="AE184" s="175"/>
    </row>
    <row r="185" spans="1:31" ht="129.6">
      <c r="A185" s="38">
        <v>148</v>
      </c>
      <c r="B185" s="5" t="s">
        <v>25</v>
      </c>
      <c r="C185" s="5" t="s">
        <v>806</v>
      </c>
      <c r="D185" s="5" t="s">
        <v>817</v>
      </c>
      <c r="E185" s="39">
        <v>43655</v>
      </c>
      <c r="F185" s="5" t="s">
        <v>75</v>
      </c>
      <c r="G185" s="5" t="s">
        <v>29</v>
      </c>
      <c r="H185" s="5" t="s">
        <v>30</v>
      </c>
      <c r="I185" s="5" t="s">
        <v>108</v>
      </c>
      <c r="J185" s="5" t="s">
        <v>143</v>
      </c>
      <c r="K185" s="5" t="s">
        <v>818</v>
      </c>
      <c r="L185" s="5" t="s">
        <v>822</v>
      </c>
      <c r="M185" s="5" t="s">
        <v>774</v>
      </c>
      <c r="N185" s="5">
        <v>1</v>
      </c>
      <c r="O185" s="5">
        <v>10</v>
      </c>
      <c r="P185" s="40">
        <v>43655</v>
      </c>
      <c r="Q185" s="40">
        <v>43738</v>
      </c>
      <c r="R185" s="5">
        <v>11</v>
      </c>
      <c r="S185" s="5" t="s">
        <v>140</v>
      </c>
      <c r="T185" s="5" t="s">
        <v>37</v>
      </c>
      <c r="U185" s="5"/>
      <c r="V185" s="5"/>
      <c r="W185" s="5"/>
      <c r="X185" s="5"/>
      <c r="Y185" s="5" t="s">
        <v>823</v>
      </c>
      <c r="Z185" s="5">
        <v>1</v>
      </c>
      <c r="AA185" s="211">
        <v>43920</v>
      </c>
      <c r="AB185" s="212">
        <f t="shared" si="4"/>
        <v>1</v>
      </c>
      <c r="AC185" s="41">
        <f t="shared" si="5"/>
        <v>10</v>
      </c>
      <c r="AD185" s="41"/>
      <c r="AE185" s="175"/>
    </row>
    <row r="186" spans="1:31" ht="230.4">
      <c r="A186" s="38">
        <v>149</v>
      </c>
      <c r="B186" s="5" t="s">
        <v>25</v>
      </c>
      <c r="C186" s="5" t="s">
        <v>806</v>
      </c>
      <c r="D186" s="5" t="s">
        <v>824</v>
      </c>
      <c r="E186" s="39">
        <v>43655</v>
      </c>
      <c r="F186" s="5" t="s">
        <v>28</v>
      </c>
      <c r="G186" s="5" t="s">
        <v>29</v>
      </c>
      <c r="H186" s="5" t="s">
        <v>30</v>
      </c>
      <c r="I186" s="5" t="s">
        <v>108</v>
      </c>
      <c r="J186" s="5" t="s">
        <v>143</v>
      </c>
      <c r="K186" s="5" t="s">
        <v>819</v>
      </c>
      <c r="L186" s="5" t="s">
        <v>819</v>
      </c>
      <c r="M186" s="5" t="s">
        <v>774</v>
      </c>
      <c r="N186" s="5">
        <v>1</v>
      </c>
      <c r="O186" s="5">
        <v>10</v>
      </c>
      <c r="P186" s="40">
        <v>43655</v>
      </c>
      <c r="Q186" s="40">
        <v>43738</v>
      </c>
      <c r="R186" s="5">
        <v>11</v>
      </c>
      <c r="S186" s="5" t="s">
        <v>140</v>
      </c>
      <c r="T186" s="5" t="s">
        <v>37</v>
      </c>
      <c r="U186" s="5"/>
      <c r="V186" s="5"/>
      <c r="W186" s="5"/>
      <c r="X186" s="5"/>
      <c r="Y186" s="5" t="s">
        <v>825</v>
      </c>
      <c r="Z186" s="5">
        <v>1</v>
      </c>
      <c r="AA186" s="211">
        <v>43920</v>
      </c>
      <c r="AB186" s="212">
        <f t="shared" si="4"/>
        <v>1</v>
      </c>
      <c r="AC186" s="41">
        <f t="shared" si="5"/>
        <v>10</v>
      </c>
      <c r="AD186" s="41"/>
      <c r="AE186" s="175"/>
    </row>
    <row r="187" spans="1:31" ht="230.4">
      <c r="A187" s="38">
        <v>150</v>
      </c>
      <c r="B187" s="5" t="s">
        <v>25</v>
      </c>
      <c r="C187" s="5" t="s">
        <v>806</v>
      </c>
      <c r="D187" s="5" t="s">
        <v>824</v>
      </c>
      <c r="E187" s="39">
        <v>43655</v>
      </c>
      <c r="F187" s="5" t="s">
        <v>28</v>
      </c>
      <c r="G187" s="5" t="s">
        <v>29</v>
      </c>
      <c r="H187" s="5" t="s">
        <v>46</v>
      </c>
      <c r="I187" s="5" t="s">
        <v>108</v>
      </c>
      <c r="J187" s="5" t="s">
        <v>143</v>
      </c>
      <c r="K187" s="5" t="s">
        <v>819</v>
      </c>
      <c r="L187" s="5" t="s">
        <v>826</v>
      </c>
      <c r="M187" s="5" t="s">
        <v>820</v>
      </c>
      <c r="N187" s="5">
        <v>1</v>
      </c>
      <c r="O187" s="5">
        <v>10</v>
      </c>
      <c r="P187" s="40">
        <v>43655</v>
      </c>
      <c r="Q187" s="40">
        <v>43738</v>
      </c>
      <c r="R187" s="5">
        <v>11</v>
      </c>
      <c r="S187" s="5" t="s">
        <v>140</v>
      </c>
      <c r="T187" s="5" t="s">
        <v>37</v>
      </c>
      <c r="U187" s="5"/>
      <c r="V187" s="5"/>
      <c r="W187" s="5"/>
      <c r="X187" s="5"/>
      <c r="Y187" s="5" t="s">
        <v>827</v>
      </c>
      <c r="Z187" s="5">
        <v>1</v>
      </c>
      <c r="AA187" s="211">
        <v>43920</v>
      </c>
      <c r="AB187" s="212">
        <f t="shared" si="4"/>
        <v>1</v>
      </c>
      <c r="AC187" s="41">
        <f t="shared" si="5"/>
        <v>10</v>
      </c>
      <c r="AD187" s="41"/>
      <c r="AE187" s="175"/>
    </row>
    <row r="188" spans="1:31" ht="201.6">
      <c r="A188" s="38">
        <v>151</v>
      </c>
      <c r="B188" s="5" t="s">
        <v>25</v>
      </c>
      <c r="C188" s="5" t="s">
        <v>806</v>
      </c>
      <c r="D188" s="5" t="s">
        <v>828</v>
      </c>
      <c r="E188" s="39">
        <v>43655</v>
      </c>
      <c r="F188" s="5" t="s">
        <v>28</v>
      </c>
      <c r="G188" s="5" t="s">
        <v>29</v>
      </c>
      <c r="H188" s="5" t="s">
        <v>30</v>
      </c>
      <c r="I188" s="5" t="s">
        <v>108</v>
      </c>
      <c r="J188" s="5" t="s">
        <v>143</v>
      </c>
      <c r="K188" s="5" t="s">
        <v>829</v>
      </c>
      <c r="L188" s="5" t="s">
        <v>826</v>
      </c>
      <c r="M188" s="5" t="s">
        <v>830</v>
      </c>
      <c r="N188" s="5">
        <v>1</v>
      </c>
      <c r="O188" s="5">
        <v>10</v>
      </c>
      <c r="P188" s="40">
        <v>43655</v>
      </c>
      <c r="Q188" s="40">
        <v>43768</v>
      </c>
      <c r="R188" s="5">
        <v>16</v>
      </c>
      <c r="S188" s="5" t="s">
        <v>140</v>
      </c>
      <c r="T188" s="5" t="s">
        <v>37</v>
      </c>
      <c r="U188" s="5"/>
      <c r="V188" s="5"/>
      <c r="W188" s="5"/>
      <c r="X188" s="5"/>
      <c r="Y188" s="5" t="s">
        <v>831</v>
      </c>
      <c r="Z188" s="5">
        <v>1</v>
      </c>
      <c r="AA188" s="211">
        <v>43920</v>
      </c>
      <c r="AB188" s="212">
        <f t="shared" si="4"/>
        <v>1</v>
      </c>
      <c r="AC188" s="41">
        <f t="shared" si="5"/>
        <v>10</v>
      </c>
      <c r="AD188" s="41"/>
      <c r="AE188" s="175"/>
    </row>
    <row r="189" spans="1:31" ht="201.6">
      <c r="A189" s="38">
        <v>152</v>
      </c>
      <c r="B189" s="5" t="s">
        <v>25</v>
      </c>
      <c r="C189" s="5" t="s">
        <v>806</v>
      </c>
      <c r="D189" s="5" t="s">
        <v>832</v>
      </c>
      <c r="E189" s="39">
        <v>43655</v>
      </c>
      <c r="F189" s="5" t="s">
        <v>28</v>
      </c>
      <c r="G189" s="5" t="s">
        <v>29</v>
      </c>
      <c r="H189" s="5" t="s">
        <v>30</v>
      </c>
      <c r="I189" s="5" t="s">
        <v>108</v>
      </c>
      <c r="J189" s="5" t="s">
        <v>143</v>
      </c>
      <c r="K189" s="5" t="s">
        <v>833</v>
      </c>
      <c r="L189" s="5" t="s">
        <v>834</v>
      </c>
      <c r="M189" s="5" t="s">
        <v>835</v>
      </c>
      <c r="N189" s="5">
        <v>1</v>
      </c>
      <c r="O189" s="5">
        <v>10</v>
      </c>
      <c r="P189" s="40">
        <v>43655</v>
      </c>
      <c r="Q189" s="40">
        <v>43768</v>
      </c>
      <c r="R189" s="5">
        <v>16</v>
      </c>
      <c r="S189" s="5" t="s">
        <v>140</v>
      </c>
      <c r="T189" s="5" t="s">
        <v>37</v>
      </c>
      <c r="U189" s="5"/>
      <c r="V189" s="5"/>
      <c r="W189" s="5"/>
      <c r="X189" s="5"/>
      <c r="Y189" s="5" t="s">
        <v>836</v>
      </c>
      <c r="Z189" s="5">
        <v>1</v>
      </c>
      <c r="AA189" s="211">
        <v>43920</v>
      </c>
      <c r="AB189" s="212">
        <f t="shared" si="4"/>
        <v>1</v>
      </c>
      <c r="AC189" s="41">
        <f t="shared" si="5"/>
        <v>10</v>
      </c>
      <c r="AD189" s="41"/>
      <c r="AE189" s="175"/>
    </row>
    <row r="190" spans="1:31" ht="43.2">
      <c r="A190" s="38">
        <v>153</v>
      </c>
      <c r="B190" s="5" t="s">
        <v>25</v>
      </c>
      <c r="C190" s="5" t="s">
        <v>806</v>
      </c>
      <c r="D190" s="5" t="s">
        <v>837</v>
      </c>
      <c r="E190" s="39">
        <v>43655</v>
      </c>
      <c r="F190" s="5" t="s">
        <v>75</v>
      </c>
      <c r="G190" s="5" t="s">
        <v>29</v>
      </c>
      <c r="H190" s="5" t="s">
        <v>46</v>
      </c>
      <c r="I190" s="5" t="s">
        <v>108</v>
      </c>
      <c r="J190" s="5" t="s">
        <v>143</v>
      </c>
      <c r="K190" s="5" t="s">
        <v>838</v>
      </c>
      <c r="L190" s="5" t="s">
        <v>838</v>
      </c>
      <c r="M190" s="5" t="s">
        <v>89</v>
      </c>
      <c r="N190" s="5">
        <v>1</v>
      </c>
      <c r="O190" s="5">
        <v>10</v>
      </c>
      <c r="P190" s="40">
        <v>43655</v>
      </c>
      <c r="Q190" s="40">
        <v>43830</v>
      </c>
      <c r="R190" s="5">
        <v>25</v>
      </c>
      <c r="S190" s="5" t="s">
        <v>140</v>
      </c>
      <c r="T190" s="5" t="s">
        <v>37</v>
      </c>
      <c r="U190" s="5"/>
      <c r="V190" s="5"/>
      <c r="W190" s="5"/>
      <c r="X190" s="5"/>
      <c r="Y190" s="5" t="s">
        <v>839</v>
      </c>
      <c r="Z190" s="5">
        <v>1</v>
      </c>
      <c r="AA190" s="211">
        <v>43920</v>
      </c>
      <c r="AB190" s="212">
        <f t="shared" si="4"/>
        <v>1</v>
      </c>
      <c r="AC190" s="41">
        <f t="shared" si="5"/>
        <v>10</v>
      </c>
      <c r="AD190" s="41"/>
      <c r="AE190" s="175"/>
    </row>
    <row r="191" spans="1:31" ht="57.6">
      <c r="A191" s="38">
        <v>154</v>
      </c>
      <c r="B191" s="5" t="s">
        <v>25</v>
      </c>
      <c r="C191" s="5" t="s">
        <v>806</v>
      </c>
      <c r="D191" s="5" t="s">
        <v>837</v>
      </c>
      <c r="E191" s="39">
        <v>43655</v>
      </c>
      <c r="F191" s="5" t="s">
        <v>75</v>
      </c>
      <c r="G191" s="5" t="s">
        <v>29</v>
      </c>
      <c r="H191" s="5" t="s">
        <v>46</v>
      </c>
      <c r="I191" s="5" t="s">
        <v>108</v>
      </c>
      <c r="J191" s="5" t="s">
        <v>140</v>
      </c>
      <c r="K191" s="5" t="s">
        <v>838</v>
      </c>
      <c r="L191" s="5" t="s">
        <v>88</v>
      </c>
      <c r="M191" s="5" t="s">
        <v>89</v>
      </c>
      <c r="N191" s="5">
        <v>1</v>
      </c>
      <c r="O191" s="5">
        <v>10</v>
      </c>
      <c r="P191" s="40">
        <v>43655</v>
      </c>
      <c r="Q191" s="40">
        <v>43830</v>
      </c>
      <c r="R191" s="5">
        <v>25</v>
      </c>
      <c r="S191" s="5" t="s">
        <v>140</v>
      </c>
      <c r="T191" s="5" t="s">
        <v>37</v>
      </c>
      <c r="U191" s="5"/>
      <c r="V191" s="5"/>
      <c r="W191" s="5"/>
      <c r="X191" s="5"/>
      <c r="Y191" s="5" t="s">
        <v>840</v>
      </c>
      <c r="Z191" s="5">
        <v>1</v>
      </c>
      <c r="AA191" s="211">
        <v>43920</v>
      </c>
      <c r="AB191" s="212">
        <f t="shared" si="4"/>
        <v>1</v>
      </c>
      <c r="AC191" s="41">
        <f t="shared" si="5"/>
        <v>10</v>
      </c>
      <c r="AD191" s="41"/>
      <c r="AE191" s="175"/>
    </row>
    <row r="192" spans="1:31" ht="172.8">
      <c r="A192" s="38">
        <v>155</v>
      </c>
      <c r="B192" s="5" t="s">
        <v>25</v>
      </c>
      <c r="C192" s="5" t="s">
        <v>272</v>
      </c>
      <c r="D192" s="5" t="s">
        <v>273</v>
      </c>
      <c r="E192" s="39">
        <v>43643</v>
      </c>
      <c r="F192" s="5" t="s">
        <v>28</v>
      </c>
      <c r="G192" s="5" t="s">
        <v>29</v>
      </c>
      <c r="H192" s="5" t="s">
        <v>46</v>
      </c>
      <c r="I192" s="5" t="s">
        <v>274</v>
      </c>
      <c r="J192" s="5" t="s">
        <v>224</v>
      </c>
      <c r="K192" s="5" t="s">
        <v>276</v>
      </c>
      <c r="L192" s="5" t="s">
        <v>841</v>
      </c>
      <c r="M192" s="5" t="s">
        <v>842</v>
      </c>
      <c r="N192" s="5">
        <v>1</v>
      </c>
      <c r="O192" s="5">
        <v>3</v>
      </c>
      <c r="P192" s="40">
        <v>43643</v>
      </c>
      <c r="Q192" s="40">
        <v>43738</v>
      </c>
      <c r="R192" s="5">
        <v>13</v>
      </c>
      <c r="S192" s="5" t="s">
        <v>140</v>
      </c>
      <c r="T192" s="5" t="s">
        <v>37</v>
      </c>
      <c r="U192" s="5"/>
      <c r="V192" s="5"/>
      <c r="W192" s="5"/>
      <c r="X192" s="5"/>
      <c r="Y192" s="5" t="s">
        <v>843</v>
      </c>
      <c r="Z192" s="5">
        <v>1</v>
      </c>
      <c r="AA192" s="211">
        <v>43920</v>
      </c>
      <c r="AB192" s="212">
        <f t="shared" si="4"/>
        <v>1</v>
      </c>
      <c r="AC192" s="41">
        <f t="shared" si="5"/>
        <v>3</v>
      </c>
      <c r="AD192" s="41"/>
      <c r="AE192" s="175"/>
    </row>
    <row r="193" spans="1:31" ht="201.6">
      <c r="A193" s="38">
        <v>156</v>
      </c>
      <c r="B193" s="5" t="s">
        <v>25</v>
      </c>
      <c r="C193" s="5" t="s">
        <v>272</v>
      </c>
      <c r="D193" s="5" t="s">
        <v>844</v>
      </c>
      <c r="E193" s="39">
        <v>43643</v>
      </c>
      <c r="F193" s="5" t="s">
        <v>28</v>
      </c>
      <c r="G193" s="5" t="s">
        <v>29</v>
      </c>
      <c r="H193" s="5" t="s">
        <v>46</v>
      </c>
      <c r="I193" s="5" t="s">
        <v>274</v>
      </c>
      <c r="J193" s="5" t="s">
        <v>224</v>
      </c>
      <c r="K193" s="5" t="s">
        <v>845</v>
      </c>
      <c r="L193" s="5" t="s">
        <v>846</v>
      </c>
      <c r="M193" s="5" t="s">
        <v>847</v>
      </c>
      <c r="N193" s="5">
        <v>1</v>
      </c>
      <c r="O193" s="5">
        <v>9</v>
      </c>
      <c r="P193" s="40">
        <v>43643</v>
      </c>
      <c r="Q193" s="40">
        <v>43830</v>
      </c>
      <c r="R193" s="5">
        <v>26</v>
      </c>
      <c r="S193" s="5" t="s">
        <v>140</v>
      </c>
      <c r="T193" s="5" t="s">
        <v>37</v>
      </c>
      <c r="U193" s="5"/>
      <c r="V193" s="5"/>
      <c r="W193" s="5"/>
      <c r="X193" s="5"/>
      <c r="Y193" s="5" t="s">
        <v>848</v>
      </c>
      <c r="Z193" s="5">
        <v>1</v>
      </c>
      <c r="AA193" s="211">
        <v>43920</v>
      </c>
      <c r="AB193" s="212">
        <f t="shared" si="4"/>
        <v>1</v>
      </c>
      <c r="AC193" s="41">
        <f t="shared" si="5"/>
        <v>9</v>
      </c>
      <c r="AD193" s="41"/>
      <c r="AE193" s="175"/>
    </row>
    <row r="194" spans="1:31" ht="115.2">
      <c r="A194" s="38">
        <v>157</v>
      </c>
      <c r="B194" s="5" t="s">
        <v>25</v>
      </c>
      <c r="C194" s="5" t="s">
        <v>418</v>
      </c>
      <c r="D194" s="5" t="s">
        <v>849</v>
      </c>
      <c r="E194" s="39">
        <v>43375</v>
      </c>
      <c r="F194" s="5" t="s">
        <v>28</v>
      </c>
      <c r="G194" s="5" t="s">
        <v>29</v>
      </c>
      <c r="H194" s="5" t="s">
        <v>46</v>
      </c>
      <c r="I194" s="5" t="s">
        <v>237</v>
      </c>
      <c r="J194" s="5" t="s">
        <v>850</v>
      </c>
      <c r="K194" s="5" t="s">
        <v>851</v>
      </c>
      <c r="L194" s="5" t="s">
        <v>852</v>
      </c>
      <c r="M194" s="5" t="s">
        <v>853</v>
      </c>
      <c r="N194" s="5">
        <v>1</v>
      </c>
      <c r="O194" s="5">
        <v>7</v>
      </c>
      <c r="P194" s="40">
        <v>43375</v>
      </c>
      <c r="Q194" s="40">
        <v>43449</v>
      </c>
      <c r="R194" s="5">
        <v>10</v>
      </c>
      <c r="S194" s="5" t="s">
        <v>140</v>
      </c>
      <c r="T194" s="5" t="s">
        <v>37</v>
      </c>
      <c r="U194" s="5"/>
      <c r="V194" s="5"/>
      <c r="W194" s="5"/>
      <c r="X194" s="5"/>
      <c r="Y194" s="5" t="s">
        <v>854</v>
      </c>
      <c r="Z194" s="5">
        <v>1</v>
      </c>
      <c r="AA194" s="211">
        <v>43920</v>
      </c>
      <c r="AB194" s="212">
        <f t="shared" si="4"/>
        <v>1</v>
      </c>
      <c r="AC194" s="41">
        <f t="shared" si="5"/>
        <v>7</v>
      </c>
      <c r="AD194" s="41"/>
      <c r="AE194" s="175"/>
    </row>
    <row r="195" spans="1:31" ht="100.8">
      <c r="A195" s="38">
        <v>157</v>
      </c>
      <c r="B195" s="5" t="s">
        <v>25</v>
      </c>
      <c r="C195" s="5" t="s">
        <v>418</v>
      </c>
      <c r="D195" s="5" t="s">
        <v>849</v>
      </c>
      <c r="E195" s="39">
        <v>43375</v>
      </c>
      <c r="F195" s="5" t="s">
        <v>28</v>
      </c>
      <c r="G195" s="5" t="s">
        <v>29</v>
      </c>
      <c r="H195" s="5" t="s">
        <v>46</v>
      </c>
      <c r="I195" s="5" t="s">
        <v>237</v>
      </c>
      <c r="J195" s="5" t="s">
        <v>850</v>
      </c>
      <c r="K195" s="5" t="s">
        <v>851</v>
      </c>
      <c r="L195" s="5" t="s">
        <v>855</v>
      </c>
      <c r="M195" s="5" t="s">
        <v>856</v>
      </c>
      <c r="N195" s="5">
        <v>1</v>
      </c>
      <c r="O195" s="5">
        <v>7</v>
      </c>
      <c r="P195" s="40">
        <v>43375</v>
      </c>
      <c r="Q195" s="40">
        <v>43449</v>
      </c>
      <c r="R195" s="5">
        <v>10</v>
      </c>
      <c r="S195" s="5" t="s">
        <v>140</v>
      </c>
      <c r="T195" s="5" t="s">
        <v>37</v>
      </c>
      <c r="U195" s="5"/>
      <c r="V195" s="5"/>
      <c r="W195" s="5"/>
      <c r="X195" s="5"/>
      <c r="Y195" s="5" t="s">
        <v>857</v>
      </c>
      <c r="Z195" s="5">
        <v>1</v>
      </c>
      <c r="AA195" s="211">
        <v>43920</v>
      </c>
      <c r="AB195" s="212">
        <f t="shared" ref="AB195:AB258" si="6">Z195/N195</f>
        <v>1</v>
      </c>
      <c r="AC195" s="41">
        <f t="shared" ref="AC195:AC258" si="7">AB195*O195</f>
        <v>7</v>
      </c>
      <c r="AD195" s="41"/>
      <c r="AE195" s="175"/>
    </row>
    <row r="196" spans="1:31" ht="201.6">
      <c r="A196" s="38">
        <v>158</v>
      </c>
      <c r="B196" s="5" t="s">
        <v>25</v>
      </c>
      <c r="C196" s="5" t="s">
        <v>418</v>
      </c>
      <c r="D196" s="5" t="s">
        <v>419</v>
      </c>
      <c r="E196" s="39">
        <v>43375</v>
      </c>
      <c r="F196" s="5" t="s">
        <v>28</v>
      </c>
      <c r="G196" s="5" t="s">
        <v>29</v>
      </c>
      <c r="H196" s="5" t="s">
        <v>46</v>
      </c>
      <c r="I196" s="5" t="s">
        <v>237</v>
      </c>
      <c r="J196" s="5" t="s">
        <v>850</v>
      </c>
      <c r="K196" s="5" t="s">
        <v>420</v>
      </c>
      <c r="L196" s="5" t="s">
        <v>858</v>
      </c>
      <c r="M196" s="5" t="s">
        <v>853</v>
      </c>
      <c r="N196" s="5">
        <v>3</v>
      </c>
      <c r="O196" s="5">
        <v>4</v>
      </c>
      <c r="P196" s="40">
        <v>43375</v>
      </c>
      <c r="Q196" s="40">
        <v>43449</v>
      </c>
      <c r="R196" s="5">
        <v>10</v>
      </c>
      <c r="S196" s="5" t="s">
        <v>140</v>
      </c>
      <c r="T196" s="5" t="s">
        <v>37</v>
      </c>
      <c r="U196" s="5"/>
      <c r="V196" s="5"/>
      <c r="W196" s="5"/>
      <c r="X196" s="5"/>
      <c r="Y196" s="5" t="s">
        <v>859</v>
      </c>
      <c r="Z196" s="5">
        <v>3</v>
      </c>
      <c r="AA196" s="211">
        <v>43920</v>
      </c>
      <c r="AB196" s="212">
        <f t="shared" si="6"/>
        <v>1</v>
      </c>
      <c r="AC196" s="41">
        <f t="shared" si="7"/>
        <v>4</v>
      </c>
      <c r="AD196" s="41"/>
      <c r="AE196" s="175"/>
    </row>
    <row r="197" spans="1:31" ht="201.6">
      <c r="A197" s="38">
        <v>159</v>
      </c>
      <c r="B197" s="5" t="s">
        <v>25</v>
      </c>
      <c r="C197" s="5" t="s">
        <v>418</v>
      </c>
      <c r="D197" s="5" t="s">
        <v>419</v>
      </c>
      <c r="E197" s="39">
        <v>43375</v>
      </c>
      <c r="F197" s="5" t="s">
        <v>28</v>
      </c>
      <c r="G197" s="5" t="s">
        <v>29</v>
      </c>
      <c r="H197" s="5" t="s">
        <v>30</v>
      </c>
      <c r="I197" s="5" t="s">
        <v>237</v>
      </c>
      <c r="J197" s="5" t="s">
        <v>860</v>
      </c>
      <c r="K197" s="5" t="s">
        <v>420</v>
      </c>
      <c r="L197" s="5" t="s">
        <v>861</v>
      </c>
      <c r="M197" s="5" t="s">
        <v>862</v>
      </c>
      <c r="N197" s="5">
        <v>1</v>
      </c>
      <c r="O197" s="5">
        <v>4</v>
      </c>
      <c r="P197" s="40">
        <v>43375</v>
      </c>
      <c r="Q197" s="40">
        <v>43449</v>
      </c>
      <c r="R197" s="5">
        <v>10</v>
      </c>
      <c r="S197" s="5" t="s">
        <v>140</v>
      </c>
      <c r="T197" s="5" t="s">
        <v>37</v>
      </c>
      <c r="U197" s="5"/>
      <c r="V197" s="5"/>
      <c r="W197" s="5"/>
      <c r="X197" s="5"/>
      <c r="Y197" s="5" t="s">
        <v>863</v>
      </c>
      <c r="Z197" s="5">
        <v>1</v>
      </c>
      <c r="AA197" s="211">
        <v>43920</v>
      </c>
      <c r="AB197" s="212">
        <f t="shared" si="6"/>
        <v>1</v>
      </c>
      <c r="AC197" s="41">
        <f t="shared" si="7"/>
        <v>4</v>
      </c>
      <c r="AD197" s="41"/>
      <c r="AE197" s="175"/>
    </row>
    <row r="198" spans="1:31" ht="187.2">
      <c r="A198" s="38">
        <v>160</v>
      </c>
      <c r="B198" s="5" t="s">
        <v>25</v>
      </c>
      <c r="C198" s="5" t="s">
        <v>418</v>
      </c>
      <c r="D198" s="5" t="s">
        <v>864</v>
      </c>
      <c r="E198" s="39">
        <v>43375</v>
      </c>
      <c r="F198" s="5" t="s">
        <v>28</v>
      </c>
      <c r="G198" s="5" t="s">
        <v>29</v>
      </c>
      <c r="H198" s="5" t="s">
        <v>46</v>
      </c>
      <c r="I198" s="5" t="s">
        <v>237</v>
      </c>
      <c r="J198" s="5" t="s">
        <v>860</v>
      </c>
      <c r="K198" s="5" t="s">
        <v>865</v>
      </c>
      <c r="L198" s="5" t="s">
        <v>866</v>
      </c>
      <c r="M198" s="5" t="s">
        <v>867</v>
      </c>
      <c r="N198" s="5">
        <v>1</v>
      </c>
      <c r="O198" s="5">
        <v>7</v>
      </c>
      <c r="P198" s="40">
        <v>43375</v>
      </c>
      <c r="Q198" s="40">
        <v>43830</v>
      </c>
      <c r="R198" s="5">
        <v>65</v>
      </c>
      <c r="S198" s="5" t="s">
        <v>140</v>
      </c>
      <c r="T198" s="5" t="s">
        <v>37</v>
      </c>
      <c r="U198" s="5"/>
      <c r="V198" s="5"/>
      <c r="W198" s="5"/>
      <c r="X198" s="5"/>
      <c r="Y198" s="5" t="s">
        <v>868</v>
      </c>
      <c r="Z198" s="5">
        <v>1</v>
      </c>
      <c r="AA198" s="211">
        <v>43920</v>
      </c>
      <c r="AB198" s="212">
        <f t="shared" si="6"/>
        <v>1</v>
      </c>
      <c r="AC198" s="41">
        <f t="shared" si="7"/>
        <v>7</v>
      </c>
      <c r="AD198" s="41"/>
      <c r="AE198" s="175"/>
    </row>
    <row r="199" spans="1:31" ht="187.2">
      <c r="A199" s="38">
        <v>161</v>
      </c>
      <c r="B199" s="5" t="s">
        <v>25</v>
      </c>
      <c r="C199" s="5" t="s">
        <v>418</v>
      </c>
      <c r="D199" s="5" t="s">
        <v>864</v>
      </c>
      <c r="E199" s="39">
        <v>43375</v>
      </c>
      <c r="F199" s="5" t="s">
        <v>28</v>
      </c>
      <c r="G199" s="5" t="s">
        <v>29</v>
      </c>
      <c r="H199" s="5" t="s">
        <v>30</v>
      </c>
      <c r="I199" s="5" t="s">
        <v>237</v>
      </c>
      <c r="J199" s="5" t="s">
        <v>143</v>
      </c>
      <c r="K199" s="5" t="s">
        <v>865</v>
      </c>
      <c r="L199" s="5" t="s">
        <v>869</v>
      </c>
      <c r="M199" s="5" t="s">
        <v>870</v>
      </c>
      <c r="N199" s="5">
        <v>1</v>
      </c>
      <c r="O199" s="5">
        <v>7</v>
      </c>
      <c r="P199" s="40">
        <v>43375</v>
      </c>
      <c r="Q199" s="40">
        <v>43861</v>
      </c>
      <c r="R199" s="5">
        <v>69</v>
      </c>
      <c r="S199" s="5" t="s">
        <v>140</v>
      </c>
      <c r="T199" s="5" t="s">
        <v>37</v>
      </c>
      <c r="U199" s="5"/>
      <c r="V199" s="5"/>
      <c r="W199" s="5"/>
      <c r="X199" s="5"/>
      <c r="Y199" s="5" t="s">
        <v>871</v>
      </c>
      <c r="Z199" s="5">
        <v>1</v>
      </c>
      <c r="AA199" s="211">
        <v>43920</v>
      </c>
      <c r="AB199" s="212">
        <f t="shared" si="6"/>
        <v>1</v>
      </c>
      <c r="AC199" s="41">
        <f t="shared" si="7"/>
        <v>7</v>
      </c>
      <c r="AD199" s="41"/>
      <c r="AE199" s="175"/>
    </row>
    <row r="200" spans="1:31" ht="115.2">
      <c r="A200" s="38">
        <v>162</v>
      </c>
      <c r="B200" s="5" t="s">
        <v>25</v>
      </c>
      <c r="C200" s="5" t="s">
        <v>418</v>
      </c>
      <c r="D200" s="5" t="s">
        <v>872</v>
      </c>
      <c r="E200" s="39">
        <v>43375</v>
      </c>
      <c r="F200" s="5" t="s">
        <v>28</v>
      </c>
      <c r="G200" s="5" t="s">
        <v>29</v>
      </c>
      <c r="H200" s="5" t="s">
        <v>46</v>
      </c>
      <c r="I200" s="5" t="s">
        <v>237</v>
      </c>
      <c r="J200" s="5" t="s">
        <v>850</v>
      </c>
      <c r="K200" s="5" t="s">
        <v>873</v>
      </c>
      <c r="L200" s="5" t="s">
        <v>874</v>
      </c>
      <c r="M200" s="5" t="s">
        <v>875</v>
      </c>
      <c r="N200" s="5">
        <v>1</v>
      </c>
      <c r="O200" s="5">
        <v>7</v>
      </c>
      <c r="P200" s="40">
        <v>43375</v>
      </c>
      <c r="Q200" s="40">
        <v>43449</v>
      </c>
      <c r="R200" s="5">
        <v>10</v>
      </c>
      <c r="S200" s="5" t="s">
        <v>140</v>
      </c>
      <c r="T200" s="5" t="s">
        <v>37</v>
      </c>
      <c r="U200" s="5"/>
      <c r="V200" s="5"/>
      <c r="W200" s="5"/>
      <c r="X200" s="5"/>
      <c r="Y200" s="5" t="s">
        <v>876</v>
      </c>
      <c r="Z200" s="5">
        <v>1</v>
      </c>
      <c r="AA200" s="211">
        <v>43920</v>
      </c>
      <c r="AB200" s="212">
        <f t="shared" si="6"/>
        <v>1</v>
      </c>
      <c r="AC200" s="41">
        <f t="shared" si="7"/>
        <v>7</v>
      </c>
      <c r="AD200" s="41"/>
      <c r="AE200" s="175"/>
    </row>
    <row r="201" spans="1:31" ht="115.2">
      <c r="A201" s="38">
        <v>162</v>
      </c>
      <c r="B201" s="5" t="s">
        <v>25</v>
      </c>
      <c r="C201" s="5" t="s">
        <v>418</v>
      </c>
      <c r="D201" s="5" t="s">
        <v>872</v>
      </c>
      <c r="E201" s="39">
        <v>43375</v>
      </c>
      <c r="F201" s="5" t="s">
        <v>28</v>
      </c>
      <c r="G201" s="5" t="s">
        <v>29</v>
      </c>
      <c r="H201" s="5" t="s">
        <v>46</v>
      </c>
      <c r="I201" s="5" t="s">
        <v>237</v>
      </c>
      <c r="J201" s="5" t="s">
        <v>850</v>
      </c>
      <c r="K201" s="5" t="s">
        <v>873</v>
      </c>
      <c r="L201" s="5" t="s">
        <v>877</v>
      </c>
      <c r="M201" s="5" t="s">
        <v>878</v>
      </c>
      <c r="N201" s="5">
        <v>3</v>
      </c>
      <c r="O201" s="5">
        <v>7</v>
      </c>
      <c r="P201" s="40">
        <v>43375</v>
      </c>
      <c r="Q201" s="40">
        <v>43449</v>
      </c>
      <c r="R201" s="5">
        <v>10</v>
      </c>
      <c r="S201" s="5" t="s">
        <v>140</v>
      </c>
      <c r="T201" s="5" t="s">
        <v>37</v>
      </c>
      <c r="U201" s="5"/>
      <c r="V201" s="5"/>
      <c r="W201" s="5"/>
      <c r="X201" s="5"/>
      <c r="Y201" s="5" t="s">
        <v>879</v>
      </c>
      <c r="Z201" s="5">
        <v>3</v>
      </c>
      <c r="AA201" s="211">
        <v>43920</v>
      </c>
      <c r="AB201" s="212">
        <f t="shared" si="6"/>
        <v>1</v>
      </c>
      <c r="AC201" s="41">
        <f t="shared" si="7"/>
        <v>7</v>
      </c>
      <c r="AD201" s="41"/>
      <c r="AE201" s="175"/>
    </row>
    <row r="202" spans="1:31" ht="187.2">
      <c r="A202" s="38">
        <v>163</v>
      </c>
      <c r="B202" s="5" t="s">
        <v>25</v>
      </c>
      <c r="C202" s="5" t="s">
        <v>418</v>
      </c>
      <c r="D202" s="5" t="s">
        <v>880</v>
      </c>
      <c r="E202" s="39">
        <v>43375</v>
      </c>
      <c r="F202" s="5" t="s">
        <v>28</v>
      </c>
      <c r="G202" s="5" t="s">
        <v>29</v>
      </c>
      <c r="H202" s="5" t="s">
        <v>46</v>
      </c>
      <c r="I202" s="5" t="s">
        <v>237</v>
      </c>
      <c r="J202" s="5" t="s">
        <v>143</v>
      </c>
      <c r="K202" s="5" t="s">
        <v>881</v>
      </c>
      <c r="L202" s="5" t="s">
        <v>882</v>
      </c>
      <c r="M202" s="5" t="s">
        <v>883</v>
      </c>
      <c r="N202" s="5">
        <v>1</v>
      </c>
      <c r="O202" s="5">
        <v>7</v>
      </c>
      <c r="P202" s="40">
        <v>43375</v>
      </c>
      <c r="Q202" s="40">
        <v>43830</v>
      </c>
      <c r="R202" s="5">
        <v>65</v>
      </c>
      <c r="S202" s="5" t="s">
        <v>140</v>
      </c>
      <c r="T202" s="5" t="s">
        <v>37</v>
      </c>
      <c r="U202" s="5"/>
      <c r="V202" s="5"/>
      <c r="W202" s="5"/>
      <c r="X202" s="5"/>
      <c r="Y202" s="5" t="s">
        <v>884</v>
      </c>
      <c r="Z202" s="5">
        <v>1</v>
      </c>
      <c r="AA202" s="211">
        <v>43920</v>
      </c>
      <c r="AB202" s="212">
        <f t="shared" si="6"/>
        <v>1</v>
      </c>
      <c r="AC202" s="41">
        <f t="shared" si="7"/>
        <v>7</v>
      </c>
      <c r="AD202" s="41"/>
      <c r="AE202" s="175"/>
    </row>
    <row r="203" spans="1:31" ht="187.2">
      <c r="A203" s="38">
        <v>164</v>
      </c>
      <c r="B203" s="5" t="s">
        <v>25</v>
      </c>
      <c r="C203" s="5" t="s">
        <v>418</v>
      </c>
      <c r="D203" s="5" t="s">
        <v>880</v>
      </c>
      <c r="E203" s="39">
        <v>43375</v>
      </c>
      <c r="F203" s="5" t="s">
        <v>28</v>
      </c>
      <c r="G203" s="5" t="s">
        <v>29</v>
      </c>
      <c r="H203" s="5" t="s">
        <v>30</v>
      </c>
      <c r="I203" s="5" t="s">
        <v>237</v>
      </c>
      <c r="J203" s="5" t="s">
        <v>143</v>
      </c>
      <c r="K203" s="5" t="s">
        <v>881</v>
      </c>
      <c r="L203" s="5" t="s">
        <v>885</v>
      </c>
      <c r="M203" s="5" t="s">
        <v>870</v>
      </c>
      <c r="N203" s="5">
        <v>1</v>
      </c>
      <c r="O203" s="5">
        <v>7</v>
      </c>
      <c r="P203" s="40">
        <v>43375</v>
      </c>
      <c r="Q203" s="40">
        <v>43861</v>
      </c>
      <c r="R203" s="5">
        <v>69</v>
      </c>
      <c r="S203" s="5" t="s">
        <v>140</v>
      </c>
      <c r="T203" s="5" t="s">
        <v>37</v>
      </c>
      <c r="U203" s="5"/>
      <c r="V203" s="5"/>
      <c r="W203" s="5"/>
      <c r="X203" s="5"/>
      <c r="Y203" s="5" t="s">
        <v>886</v>
      </c>
      <c r="Z203" s="5">
        <v>1</v>
      </c>
      <c r="AA203" s="211">
        <v>43920</v>
      </c>
      <c r="AB203" s="212">
        <f t="shared" si="6"/>
        <v>1</v>
      </c>
      <c r="AC203" s="41">
        <f t="shared" si="7"/>
        <v>7</v>
      </c>
      <c r="AD203" s="41"/>
      <c r="AE203" s="175"/>
    </row>
    <row r="204" spans="1:31" ht="100.8">
      <c r="A204" s="38">
        <v>165</v>
      </c>
      <c r="B204" s="5" t="s">
        <v>25</v>
      </c>
      <c r="C204" s="5" t="s">
        <v>418</v>
      </c>
      <c r="D204" s="5" t="s">
        <v>887</v>
      </c>
      <c r="E204" s="39">
        <v>43375</v>
      </c>
      <c r="F204" s="5" t="s">
        <v>28</v>
      </c>
      <c r="G204" s="5" t="s">
        <v>29</v>
      </c>
      <c r="H204" s="5" t="s">
        <v>46</v>
      </c>
      <c r="I204" s="5" t="s">
        <v>237</v>
      </c>
      <c r="J204" s="5" t="s">
        <v>850</v>
      </c>
      <c r="K204" s="5" t="s">
        <v>76</v>
      </c>
      <c r="L204" s="5" t="s">
        <v>888</v>
      </c>
      <c r="M204" s="5" t="s">
        <v>889</v>
      </c>
      <c r="N204" s="5">
        <v>1</v>
      </c>
      <c r="O204" s="5">
        <v>14</v>
      </c>
      <c r="P204" s="40">
        <v>43375</v>
      </c>
      <c r="Q204" s="40">
        <v>43449</v>
      </c>
      <c r="R204" s="5">
        <v>10</v>
      </c>
      <c r="S204" s="5" t="s">
        <v>140</v>
      </c>
      <c r="T204" s="5" t="s">
        <v>37</v>
      </c>
      <c r="U204" s="5"/>
      <c r="V204" s="5"/>
      <c r="W204" s="5"/>
      <c r="X204" s="5"/>
      <c r="Y204" s="5" t="s">
        <v>890</v>
      </c>
      <c r="Z204" s="5">
        <v>1</v>
      </c>
      <c r="AA204" s="211">
        <v>43920</v>
      </c>
      <c r="AB204" s="212">
        <f t="shared" si="6"/>
        <v>1</v>
      </c>
      <c r="AC204" s="41">
        <f t="shared" si="7"/>
        <v>14</v>
      </c>
      <c r="AD204" s="41"/>
      <c r="AE204" s="175"/>
    </row>
    <row r="205" spans="1:31" ht="244.8">
      <c r="A205" s="38">
        <v>166</v>
      </c>
      <c r="B205" s="5" t="s">
        <v>25</v>
      </c>
      <c r="C205" s="5" t="s">
        <v>221</v>
      </c>
      <c r="D205" s="5" t="s">
        <v>891</v>
      </c>
      <c r="E205" s="39">
        <v>43567</v>
      </c>
      <c r="F205" s="5" t="s">
        <v>166</v>
      </c>
      <c r="G205" s="5" t="s">
        <v>29</v>
      </c>
      <c r="H205" s="5" t="s">
        <v>46</v>
      </c>
      <c r="I205" s="5" t="s">
        <v>392</v>
      </c>
      <c r="J205" s="5" t="s">
        <v>626</v>
      </c>
      <c r="K205" s="5" t="s">
        <v>892</v>
      </c>
      <c r="L205" s="5" t="s">
        <v>893</v>
      </c>
      <c r="M205" s="5" t="s">
        <v>227</v>
      </c>
      <c r="N205" s="5">
        <v>1</v>
      </c>
      <c r="O205" s="5">
        <v>3</v>
      </c>
      <c r="P205" s="40">
        <v>43567</v>
      </c>
      <c r="Q205" s="40">
        <v>43593</v>
      </c>
      <c r="R205" s="5">
        <v>3</v>
      </c>
      <c r="S205" s="5" t="s">
        <v>894</v>
      </c>
      <c r="T205" s="5" t="s">
        <v>37</v>
      </c>
      <c r="U205" s="5"/>
      <c r="V205" s="5"/>
      <c r="W205" s="5"/>
      <c r="X205" s="5"/>
      <c r="Y205" s="5" t="s">
        <v>895</v>
      </c>
      <c r="Z205" s="5">
        <v>1</v>
      </c>
      <c r="AA205" s="211">
        <v>43920</v>
      </c>
      <c r="AB205" s="212">
        <f t="shared" si="6"/>
        <v>1</v>
      </c>
      <c r="AC205" s="41">
        <f t="shared" si="7"/>
        <v>3</v>
      </c>
      <c r="AD205" s="41"/>
      <c r="AE205" s="175"/>
    </row>
    <row r="206" spans="1:31" ht="244.8">
      <c r="A206" s="38">
        <v>166</v>
      </c>
      <c r="B206" s="5" t="s">
        <v>25</v>
      </c>
      <c r="C206" s="5" t="s">
        <v>221</v>
      </c>
      <c r="D206" s="5" t="s">
        <v>891</v>
      </c>
      <c r="E206" s="39">
        <v>43567</v>
      </c>
      <c r="F206" s="5" t="s">
        <v>166</v>
      </c>
      <c r="G206" s="5" t="s">
        <v>29</v>
      </c>
      <c r="H206" s="5" t="s">
        <v>46</v>
      </c>
      <c r="I206" s="5" t="s">
        <v>392</v>
      </c>
      <c r="J206" s="5" t="s">
        <v>626</v>
      </c>
      <c r="K206" s="5" t="s">
        <v>892</v>
      </c>
      <c r="L206" s="5" t="s">
        <v>896</v>
      </c>
      <c r="M206" s="5" t="s">
        <v>897</v>
      </c>
      <c r="N206" s="5">
        <v>1</v>
      </c>
      <c r="O206" s="5">
        <v>3</v>
      </c>
      <c r="P206" s="40">
        <v>43567</v>
      </c>
      <c r="Q206" s="40">
        <v>43595</v>
      </c>
      <c r="R206" s="5">
        <v>4</v>
      </c>
      <c r="S206" s="5" t="s">
        <v>894</v>
      </c>
      <c r="T206" s="5" t="s">
        <v>37</v>
      </c>
      <c r="U206" s="5"/>
      <c r="V206" s="5"/>
      <c r="W206" s="5"/>
      <c r="X206" s="5"/>
      <c r="Y206" s="5" t="s">
        <v>898</v>
      </c>
      <c r="Z206" s="5">
        <v>1</v>
      </c>
      <c r="AA206" s="211">
        <v>43920</v>
      </c>
      <c r="AB206" s="212">
        <f t="shared" si="6"/>
        <v>1</v>
      </c>
      <c r="AC206" s="41">
        <f t="shared" si="7"/>
        <v>3</v>
      </c>
      <c r="AD206" s="41"/>
      <c r="AE206" s="175"/>
    </row>
    <row r="207" spans="1:31" ht="244.8">
      <c r="A207" s="38">
        <v>166</v>
      </c>
      <c r="B207" s="5" t="s">
        <v>25</v>
      </c>
      <c r="C207" s="5" t="s">
        <v>221</v>
      </c>
      <c r="D207" s="5" t="s">
        <v>891</v>
      </c>
      <c r="E207" s="39">
        <v>43567</v>
      </c>
      <c r="F207" s="5" t="s">
        <v>166</v>
      </c>
      <c r="G207" s="5" t="s">
        <v>29</v>
      </c>
      <c r="H207" s="5" t="s">
        <v>46</v>
      </c>
      <c r="I207" s="5" t="s">
        <v>392</v>
      </c>
      <c r="J207" s="5" t="s">
        <v>626</v>
      </c>
      <c r="K207" s="5" t="s">
        <v>892</v>
      </c>
      <c r="L207" s="5" t="s">
        <v>899</v>
      </c>
      <c r="M207" s="5" t="s">
        <v>900</v>
      </c>
      <c r="N207" s="5">
        <v>1</v>
      </c>
      <c r="O207" s="5">
        <v>3</v>
      </c>
      <c r="P207" s="40">
        <v>43567</v>
      </c>
      <c r="Q207" s="40">
        <v>43585</v>
      </c>
      <c r="R207" s="5">
        <v>2</v>
      </c>
      <c r="S207" s="5" t="s">
        <v>894</v>
      </c>
      <c r="T207" s="5" t="s">
        <v>37</v>
      </c>
      <c r="U207" s="5"/>
      <c r="V207" s="5"/>
      <c r="W207" s="5"/>
      <c r="X207" s="5"/>
      <c r="Y207" s="5" t="s">
        <v>901</v>
      </c>
      <c r="Z207" s="5">
        <v>1</v>
      </c>
      <c r="AA207" s="211">
        <v>43920</v>
      </c>
      <c r="AB207" s="212">
        <f t="shared" si="6"/>
        <v>1</v>
      </c>
      <c r="AC207" s="41">
        <f t="shared" si="7"/>
        <v>3</v>
      </c>
      <c r="AD207" s="41"/>
      <c r="AE207" s="175"/>
    </row>
    <row r="208" spans="1:31" ht="172.8">
      <c r="A208" s="38">
        <v>167</v>
      </c>
      <c r="B208" s="5" t="s">
        <v>25</v>
      </c>
      <c r="C208" s="5" t="s">
        <v>902</v>
      </c>
      <c r="D208" s="5" t="s">
        <v>903</v>
      </c>
      <c r="E208" s="39">
        <v>43122</v>
      </c>
      <c r="F208" s="5" t="s">
        <v>904</v>
      </c>
      <c r="G208" s="5" t="s">
        <v>29</v>
      </c>
      <c r="H208" s="5" t="s">
        <v>46</v>
      </c>
      <c r="I208" s="5" t="s">
        <v>237</v>
      </c>
      <c r="J208" s="5" t="s">
        <v>905</v>
      </c>
      <c r="K208" s="5" t="s">
        <v>906</v>
      </c>
      <c r="L208" s="5" t="s">
        <v>907</v>
      </c>
      <c r="M208" s="5" t="s">
        <v>908</v>
      </c>
      <c r="N208" s="5">
        <v>1</v>
      </c>
      <c r="O208" s="5">
        <v>13</v>
      </c>
      <c r="P208" s="40">
        <v>43122</v>
      </c>
      <c r="Q208" s="40">
        <v>43830</v>
      </c>
      <c r="R208" s="5">
        <v>101</v>
      </c>
      <c r="S208" s="5" t="s">
        <v>909</v>
      </c>
      <c r="T208" s="5" t="s">
        <v>37</v>
      </c>
      <c r="U208" s="5"/>
      <c r="V208" s="5"/>
      <c r="W208" s="5"/>
      <c r="X208" s="5"/>
      <c r="Y208" s="5" t="s">
        <v>910</v>
      </c>
      <c r="Z208" s="5">
        <v>1</v>
      </c>
      <c r="AA208" s="211">
        <v>43920</v>
      </c>
      <c r="AB208" s="212">
        <f t="shared" si="6"/>
        <v>1</v>
      </c>
      <c r="AC208" s="41">
        <f t="shared" si="7"/>
        <v>13</v>
      </c>
      <c r="AD208" s="41"/>
      <c r="AE208" s="175"/>
    </row>
    <row r="209" spans="1:31" ht="129.6">
      <c r="A209" s="38">
        <v>167</v>
      </c>
      <c r="B209" s="5" t="s">
        <v>25</v>
      </c>
      <c r="C209" s="5" t="s">
        <v>902</v>
      </c>
      <c r="D209" s="5" t="s">
        <v>903</v>
      </c>
      <c r="E209" s="39">
        <v>43122</v>
      </c>
      <c r="F209" s="5" t="s">
        <v>904</v>
      </c>
      <c r="G209" s="5" t="s">
        <v>29</v>
      </c>
      <c r="H209" s="5" t="s">
        <v>46</v>
      </c>
      <c r="I209" s="5" t="s">
        <v>237</v>
      </c>
      <c r="J209" s="5" t="s">
        <v>905</v>
      </c>
      <c r="K209" s="5" t="s">
        <v>906</v>
      </c>
      <c r="L209" s="5" t="s">
        <v>911</v>
      </c>
      <c r="M209" s="5" t="s">
        <v>278</v>
      </c>
      <c r="N209" s="5">
        <v>1</v>
      </c>
      <c r="O209" s="5">
        <v>13</v>
      </c>
      <c r="P209" s="40">
        <v>43122</v>
      </c>
      <c r="Q209" s="40">
        <v>43646</v>
      </c>
      <c r="R209" s="5">
        <v>74</v>
      </c>
      <c r="S209" s="5" t="s">
        <v>909</v>
      </c>
      <c r="T209" s="5" t="s">
        <v>37</v>
      </c>
      <c r="U209" s="5"/>
      <c r="V209" s="5"/>
      <c r="W209" s="5"/>
      <c r="X209" s="5"/>
      <c r="Y209" s="5" t="s">
        <v>912</v>
      </c>
      <c r="Z209" s="5">
        <v>1</v>
      </c>
      <c r="AA209" s="211">
        <v>43920</v>
      </c>
      <c r="AB209" s="212">
        <f t="shared" si="6"/>
        <v>1</v>
      </c>
      <c r="AC209" s="41">
        <f t="shared" si="7"/>
        <v>13</v>
      </c>
      <c r="AD209" s="41"/>
      <c r="AE209" s="175"/>
    </row>
    <row r="210" spans="1:31" ht="129.6">
      <c r="A210" s="38">
        <v>167</v>
      </c>
      <c r="B210" s="5" t="s">
        <v>25</v>
      </c>
      <c r="C210" s="5" t="s">
        <v>902</v>
      </c>
      <c r="D210" s="5" t="s">
        <v>903</v>
      </c>
      <c r="E210" s="39">
        <v>43122</v>
      </c>
      <c r="F210" s="5" t="s">
        <v>904</v>
      </c>
      <c r="G210" s="5" t="s">
        <v>29</v>
      </c>
      <c r="H210" s="5" t="s">
        <v>46</v>
      </c>
      <c r="I210" s="5" t="s">
        <v>237</v>
      </c>
      <c r="J210" s="5" t="s">
        <v>905</v>
      </c>
      <c r="K210" s="5" t="s">
        <v>906</v>
      </c>
      <c r="L210" s="5" t="s">
        <v>913</v>
      </c>
      <c r="M210" s="5" t="s">
        <v>914</v>
      </c>
      <c r="N210" s="5">
        <v>1</v>
      </c>
      <c r="O210" s="5">
        <v>13</v>
      </c>
      <c r="P210" s="40">
        <v>43122</v>
      </c>
      <c r="Q210" s="40">
        <v>43616</v>
      </c>
      <c r="R210" s="5">
        <v>70</v>
      </c>
      <c r="S210" s="5" t="s">
        <v>909</v>
      </c>
      <c r="T210" s="5" t="s">
        <v>37</v>
      </c>
      <c r="U210" s="5"/>
      <c r="V210" s="5"/>
      <c r="W210" s="5"/>
      <c r="X210" s="5"/>
      <c r="Y210" s="5" t="s">
        <v>915</v>
      </c>
      <c r="Z210" s="5">
        <v>1</v>
      </c>
      <c r="AA210" s="211">
        <v>43920</v>
      </c>
      <c r="AB210" s="212">
        <f t="shared" si="6"/>
        <v>1</v>
      </c>
      <c r="AC210" s="41">
        <f t="shared" si="7"/>
        <v>13</v>
      </c>
      <c r="AD210" s="41"/>
      <c r="AE210" s="175"/>
    </row>
    <row r="211" spans="1:31" ht="129.6">
      <c r="A211" s="38">
        <v>168</v>
      </c>
      <c r="B211" s="5" t="s">
        <v>25</v>
      </c>
      <c r="C211" s="5" t="s">
        <v>902</v>
      </c>
      <c r="D211" s="5" t="s">
        <v>903</v>
      </c>
      <c r="E211" s="39">
        <v>43122</v>
      </c>
      <c r="F211" s="5" t="s">
        <v>904</v>
      </c>
      <c r="G211" s="5" t="s">
        <v>29</v>
      </c>
      <c r="H211" s="5" t="s">
        <v>30</v>
      </c>
      <c r="I211" s="5" t="s">
        <v>237</v>
      </c>
      <c r="J211" s="5" t="s">
        <v>905</v>
      </c>
      <c r="K211" s="5" t="s">
        <v>906</v>
      </c>
      <c r="L211" s="5" t="s">
        <v>916</v>
      </c>
      <c r="M211" s="5" t="s">
        <v>917</v>
      </c>
      <c r="N211" s="5">
        <v>10</v>
      </c>
      <c r="O211" s="5">
        <v>13</v>
      </c>
      <c r="P211" s="40">
        <v>43122</v>
      </c>
      <c r="Q211" s="40">
        <v>43805</v>
      </c>
      <c r="R211" s="5">
        <v>97</v>
      </c>
      <c r="S211" s="5" t="s">
        <v>909</v>
      </c>
      <c r="T211" s="5" t="s">
        <v>37</v>
      </c>
      <c r="U211" s="5"/>
      <c r="V211" s="5"/>
      <c r="W211" s="5"/>
      <c r="X211" s="5"/>
      <c r="Y211" s="5" t="s">
        <v>918</v>
      </c>
      <c r="Z211" s="5">
        <v>10</v>
      </c>
      <c r="AA211" s="211">
        <v>43920</v>
      </c>
      <c r="AB211" s="212">
        <f t="shared" si="6"/>
        <v>1</v>
      </c>
      <c r="AC211" s="41">
        <f t="shared" si="7"/>
        <v>13</v>
      </c>
      <c r="AD211" s="41"/>
      <c r="AE211" s="175"/>
    </row>
    <row r="212" spans="1:31" ht="115.2">
      <c r="A212" s="38">
        <v>169</v>
      </c>
      <c r="B212" s="5" t="s">
        <v>25</v>
      </c>
      <c r="C212" s="5" t="s">
        <v>902</v>
      </c>
      <c r="D212" s="5" t="s">
        <v>919</v>
      </c>
      <c r="E212" s="39">
        <v>43122</v>
      </c>
      <c r="F212" s="5" t="s">
        <v>904</v>
      </c>
      <c r="G212" s="5" t="s">
        <v>29</v>
      </c>
      <c r="H212" s="5" t="s">
        <v>46</v>
      </c>
      <c r="I212" s="5" t="s">
        <v>237</v>
      </c>
      <c r="J212" s="5" t="s">
        <v>905</v>
      </c>
      <c r="K212" s="5" t="s">
        <v>920</v>
      </c>
      <c r="L212" s="5" t="s">
        <v>921</v>
      </c>
      <c r="M212" s="5" t="s">
        <v>922</v>
      </c>
      <c r="N212" s="5">
        <v>1</v>
      </c>
      <c r="O212" s="5">
        <v>12</v>
      </c>
      <c r="P212" s="40">
        <v>43122</v>
      </c>
      <c r="Q212" s="40">
        <v>43220</v>
      </c>
      <c r="R212" s="5">
        <v>14</v>
      </c>
      <c r="S212" s="5" t="s">
        <v>909</v>
      </c>
      <c r="T212" s="5" t="s">
        <v>37</v>
      </c>
      <c r="U212" s="5"/>
      <c r="V212" s="5"/>
      <c r="W212" s="5"/>
      <c r="X212" s="5"/>
      <c r="Y212" s="5" t="s">
        <v>923</v>
      </c>
      <c r="Z212" s="5">
        <v>1</v>
      </c>
      <c r="AA212" s="211">
        <v>43920</v>
      </c>
      <c r="AB212" s="212">
        <f t="shared" si="6"/>
        <v>1</v>
      </c>
      <c r="AC212" s="41">
        <f t="shared" si="7"/>
        <v>12</v>
      </c>
      <c r="AD212" s="41"/>
      <c r="AE212" s="175"/>
    </row>
    <row r="213" spans="1:31" ht="115.2">
      <c r="A213" s="38">
        <v>169</v>
      </c>
      <c r="B213" s="5" t="s">
        <v>25</v>
      </c>
      <c r="C213" s="5" t="s">
        <v>902</v>
      </c>
      <c r="D213" s="5" t="s">
        <v>919</v>
      </c>
      <c r="E213" s="39">
        <v>43122</v>
      </c>
      <c r="F213" s="5" t="s">
        <v>904</v>
      </c>
      <c r="G213" s="5" t="s">
        <v>29</v>
      </c>
      <c r="H213" s="5" t="s">
        <v>46</v>
      </c>
      <c r="I213" s="5" t="s">
        <v>237</v>
      </c>
      <c r="J213" s="5" t="s">
        <v>905</v>
      </c>
      <c r="K213" s="5" t="s">
        <v>920</v>
      </c>
      <c r="L213" s="5" t="s">
        <v>924</v>
      </c>
      <c r="M213" s="5" t="s">
        <v>922</v>
      </c>
      <c r="N213" s="5">
        <v>1</v>
      </c>
      <c r="O213" s="5">
        <v>12</v>
      </c>
      <c r="P213" s="40">
        <v>43122</v>
      </c>
      <c r="Q213" s="40">
        <v>43190</v>
      </c>
      <c r="R213" s="5">
        <v>9</v>
      </c>
      <c r="S213" s="5" t="s">
        <v>909</v>
      </c>
      <c r="T213" s="5" t="s">
        <v>37</v>
      </c>
      <c r="U213" s="5"/>
      <c r="V213" s="5"/>
      <c r="W213" s="5"/>
      <c r="X213" s="5"/>
      <c r="Y213" s="5" t="s">
        <v>925</v>
      </c>
      <c r="Z213" s="5">
        <v>1</v>
      </c>
      <c r="AA213" s="211">
        <v>43920</v>
      </c>
      <c r="AB213" s="212">
        <f t="shared" si="6"/>
        <v>1</v>
      </c>
      <c r="AC213" s="41">
        <f t="shared" si="7"/>
        <v>12</v>
      </c>
      <c r="AD213" s="41"/>
      <c r="AE213" s="175"/>
    </row>
    <row r="214" spans="1:31" ht="115.2">
      <c r="A214" s="38">
        <v>170</v>
      </c>
      <c r="B214" s="5" t="s">
        <v>25</v>
      </c>
      <c r="C214" s="5" t="s">
        <v>902</v>
      </c>
      <c r="D214" s="5" t="s">
        <v>926</v>
      </c>
      <c r="E214" s="39">
        <v>43122</v>
      </c>
      <c r="F214" s="5" t="s">
        <v>904</v>
      </c>
      <c r="G214" s="5" t="s">
        <v>29</v>
      </c>
      <c r="H214" s="5" t="s">
        <v>46</v>
      </c>
      <c r="I214" s="5" t="s">
        <v>237</v>
      </c>
      <c r="J214" s="5" t="s">
        <v>905</v>
      </c>
      <c r="K214" s="5" t="s">
        <v>927</v>
      </c>
      <c r="L214" s="5" t="s">
        <v>928</v>
      </c>
      <c r="M214" s="5" t="s">
        <v>929</v>
      </c>
      <c r="N214" s="5">
        <v>1</v>
      </c>
      <c r="O214" s="5">
        <v>12</v>
      </c>
      <c r="P214" s="40">
        <v>43122</v>
      </c>
      <c r="Q214" s="40">
        <v>43220</v>
      </c>
      <c r="R214" s="5">
        <v>14</v>
      </c>
      <c r="S214" s="5" t="s">
        <v>909</v>
      </c>
      <c r="T214" s="5" t="s">
        <v>37</v>
      </c>
      <c r="U214" s="5"/>
      <c r="V214" s="5"/>
      <c r="W214" s="5"/>
      <c r="X214" s="5"/>
      <c r="Y214" s="5" t="s">
        <v>930</v>
      </c>
      <c r="Z214" s="5">
        <v>1</v>
      </c>
      <c r="AA214" s="211">
        <v>43920</v>
      </c>
      <c r="AB214" s="212">
        <f t="shared" si="6"/>
        <v>1</v>
      </c>
      <c r="AC214" s="41">
        <f t="shared" si="7"/>
        <v>12</v>
      </c>
      <c r="AD214" s="41"/>
      <c r="AE214" s="175"/>
    </row>
    <row r="215" spans="1:31" ht="115.2">
      <c r="A215" s="38">
        <v>170</v>
      </c>
      <c r="B215" s="5" t="s">
        <v>25</v>
      </c>
      <c r="C215" s="5" t="s">
        <v>902</v>
      </c>
      <c r="D215" s="5" t="s">
        <v>926</v>
      </c>
      <c r="E215" s="39">
        <v>43122</v>
      </c>
      <c r="F215" s="5" t="s">
        <v>904</v>
      </c>
      <c r="G215" s="5" t="s">
        <v>29</v>
      </c>
      <c r="H215" s="5" t="s">
        <v>46</v>
      </c>
      <c r="I215" s="5" t="s">
        <v>237</v>
      </c>
      <c r="J215" s="5" t="s">
        <v>905</v>
      </c>
      <c r="K215" s="5" t="s">
        <v>927</v>
      </c>
      <c r="L215" s="5" t="s">
        <v>931</v>
      </c>
      <c r="M215" s="5" t="s">
        <v>929</v>
      </c>
      <c r="N215" s="5">
        <v>1</v>
      </c>
      <c r="O215" s="5">
        <v>12</v>
      </c>
      <c r="P215" s="40">
        <v>43122</v>
      </c>
      <c r="Q215" s="40">
        <v>43190</v>
      </c>
      <c r="R215" s="5">
        <v>9</v>
      </c>
      <c r="S215" s="5" t="s">
        <v>909</v>
      </c>
      <c r="T215" s="5" t="s">
        <v>37</v>
      </c>
      <c r="U215" s="5"/>
      <c r="V215" s="5"/>
      <c r="W215" s="5"/>
      <c r="X215" s="5"/>
      <c r="Y215" s="5" t="s">
        <v>932</v>
      </c>
      <c r="Z215" s="5">
        <v>1</v>
      </c>
      <c r="AA215" s="211">
        <v>43920</v>
      </c>
      <c r="AB215" s="212">
        <f t="shared" si="6"/>
        <v>1</v>
      </c>
      <c r="AC215" s="41">
        <f t="shared" si="7"/>
        <v>12</v>
      </c>
      <c r="AD215" s="41"/>
      <c r="AE215" s="175"/>
    </row>
    <row r="216" spans="1:31" ht="172.8">
      <c r="A216" s="38">
        <v>171</v>
      </c>
      <c r="B216" s="5" t="s">
        <v>25</v>
      </c>
      <c r="C216" s="5" t="s">
        <v>507</v>
      </c>
      <c r="D216" s="5" t="s">
        <v>933</v>
      </c>
      <c r="E216" s="39">
        <v>43795</v>
      </c>
      <c r="F216" s="5" t="s">
        <v>934</v>
      </c>
      <c r="G216" s="5" t="s">
        <v>29</v>
      </c>
      <c r="H216" s="5" t="s">
        <v>46</v>
      </c>
      <c r="I216" s="5" t="s">
        <v>392</v>
      </c>
      <c r="J216" s="5" t="s">
        <v>935</v>
      </c>
      <c r="K216" s="5" t="s">
        <v>513</v>
      </c>
      <c r="L216" s="5" t="s">
        <v>936</v>
      </c>
      <c r="M216" s="5" t="s">
        <v>937</v>
      </c>
      <c r="N216" s="5">
        <v>2</v>
      </c>
      <c r="O216" s="5">
        <v>40</v>
      </c>
      <c r="P216" s="40">
        <v>43795</v>
      </c>
      <c r="Q216" s="40">
        <v>43920</v>
      </c>
      <c r="R216" s="5">
        <v>17</v>
      </c>
      <c r="S216" s="5" t="s">
        <v>938</v>
      </c>
      <c r="T216" s="5" t="s">
        <v>37</v>
      </c>
      <c r="U216" s="5"/>
      <c r="V216" s="5"/>
      <c r="W216" s="5"/>
      <c r="X216" s="5"/>
      <c r="Y216" s="5" t="s">
        <v>939</v>
      </c>
      <c r="Z216" s="5">
        <v>2</v>
      </c>
      <c r="AA216" s="211">
        <v>43920</v>
      </c>
      <c r="AB216" s="212">
        <f t="shared" si="6"/>
        <v>1</v>
      </c>
      <c r="AC216" s="41">
        <f t="shared" si="7"/>
        <v>40</v>
      </c>
      <c r="AD216" s="41"/>
      <c r="AE216" s="175"/>
    </row>
    <row r="217" spans="1:31" ht="201.6">
      <c r="A217" s="38">
        <v>172</v>
      </c>
      <c r="B217" s="5" t="s">
        <v>25</v>
      </c>
      <c r="C217" s="5" t="s">
        <v>363</v>
      </c>
      <c r="D217" s="5" t="s">
        <v>940</v>
      </c>
      <c r="E217" s="39">
        <v>43738</v>
      </c>
      <c r="F217" s="5" t="s">
        <v>934</v>
      </c>
      <c r="G217" s="5" t="s">
        <v>29</v>
      </c>
      <c r="H217" s="5" t="s">
        <v>46</v>
      </c>
      <c r="I217" s="5" t="s">
        <v>274</v>
      </c>
      <c r="J217" s="5" t="s">
        <v>151</v>
      </c>
      <c r="K217" s="5" t="s">
        <v>941</v>
      </c>
      <c r="L217" s="5" t="s">
        <v>942</v>
      </c>
      <c r="M217" s="5" t="s">
        <v>943</v>
      </c>
      <c r="N217" s="5">
        <v>1</v>
      </c>
      <c r="O217" s="5">
        <v>8</v>
      </c>
      <c r="P217" s="40">
        <v>43738</v>
      </c>
      <c r="Q217" s="40">
        <v>43784</v>
      </c>
      <c r="R217" s="5">
        <v>6</v>
      </c>
      <c r="S217" s="5" t="s">
        <v>938</v>
      </c>
      <c r="T217" s="5" t="s">
        <v>37</v>
      </c>
      <c r="U217" s="5"/>
      <c r="V217" s="5"/>
      <c r="W217" s="5"/>
      <c r="X217" s="5"/>
      <c r="Y217" s="5" t="s">
        <v>944</v>
      </c>
      <c r="Z217" s="5">
        <v>1</v>
      </c>
      <c r="AA217" s="211">
        <v>43920</v>
      </c>
      <c r="AB217" s="212">
        <f t="shared" si="6"/>
        <v>1</v>
      </c>
      <c r="AC217" s="41">
        <f t="shared" si="7"/>
        <v>8</v>
      </c>
      <c r="AD217" s="41"/>
      <c r="AE217" s="175"/>
    </row>
    <row r="218" spans="1:31" ht="201.6">
      <c r="A218" s="38">
        <v>173</v>
      </c>
      <c r="B218" s="5" t="s">
        <v>25</v>
      </c>
      <c r="C218" s="5" t="s">
        <v>363</v>
      </c>
      <c r="D218" s="5" t="s">
        <v>940</v>
      </c>
      <c r="E218" s="39">
        <v>43738</v>
      </c>
      <c r="F218" s="5" t="s">
        <v>934</v>
      </c>
      <c r="G218" s="5" t="s">
        <v>29</v>
      </c>
      <c r="H218" s="5" t="s">
        <v>46</v>
      </c>
      <c r="I218" s="5" t="s">
        <v>274</v>
      </c>
      <c r="J218" s="5" t="s">
        <v>151</v>
      </c>
      <c r="K218" s="5" t="s">
        <v>941</v>
      </c>
      <c r="L218" s="5" t="s">
        <v>945</v>
      </c>
      <c r="M218" s="5" t="s">
        <v>946</v>
      </c>
      <c r="N218" s="5">
        <v>1</v>
      </c>
      <c r="O218" s="5">
        <v>8</v>
      </c>
      <c r="P218" s="40">
        <v>43738</v>
      </c>
      <c r="Q218" s="40">
        <v>43920</v>
      </c>
      <c r="R218" s="5">
        <v>26</v>
      </c>
      <c r="S218" s="5" t="s">
        <v>938</v>
      </c>
      <c r="T218" s="5" t="s">
        <v>37</v>
      </c>
      <c r="U218" s="5"/>
      <c r="V218" s="5"/>
      <c r="W218" s="5"/>
      <c r="X218" s="5"/>
      <c r="Y218" s="5" t="s">
        <v>947</v>
      </c>
      <c r="Z218" s="5">
        <v>1</v>
      </c>
      <c r="AA218" s="211">
        <v>43920</v>
      </c>
      <c r="AB218" s="212">
        <f t="shared" si="6"/>
        <v>1</v>
      </c>
      <c r="AC218" s="41">
        <f t="shared" si="7"/>
        <v>8</v>
      </c>
      <c r="AD218" s="41"/>
      <c r="AE218" s="175"/>
    </row>
    <row r="219" spans="1:31" ht="100.8">
      <c r="A219" s="38">
        <v>174</v>
      </c>
      <c r="B219" s="5" t="s">
        <v>25</v>
      </c>
      <c r="C219" s="5" t="s">
        <v>272</v>
      </c>
      <c r="D219" s="5" t="s">
        <v>948</v>
      </c>
      <c r="E219" s="39">
        <v>43643</v>
      </c>
      <c r="F219" s="5" t="s">
        <v>934</v>
      </c>
      <c r="G219" s="5" t="s">
        <v>29</v>
      </c>
      <c r="H219" s="5" t="s">
        <v>46</v>
      </c>
      <c r="I219" s="5" t="s">
        <v>274</v>
      </c>
      <c r="J219" s="5" t="s">
        <v>935</v>
      </c>
      <c r="K219" s="5" t="s">
        <v>949</v>
      </c>
      <c r="L219" s="5" t="s">
        <v>950</v>
      </c>
      <c r="M219" s="5" t="s">
        <v>951</v>
      </c>
      <c r="N219" s="5">
        <v>10</v>
      </c>
      <c r="O219" s="5">
        <v>4</v>
      </c>
      <c r="P219" s="40">
        <v>43643</v>
      </c>
      <c r="Q219" s="40">
        <v>43799</v>
      </c>
      <c r="R219" s="5">
        <v>22</v>
      </c>
      <c r="S219" s="5" t="s">
        <v>938</v>
      </c>
      <c r="T219" s="5" t="s">
        <v>37</v>
      </c>
      <c r="U219" s="5"/>
      <c r="V219" s="5"/>
      <c r="W219" s="5"/>
      <c r="X219" s="5"/>
      <c r="Y219" s="5" t="s">
        <v>952</v>
      </c>
      <c r="Z219" s="5">
        <v>10</v>
      </c>
      <c r="AA219" s="211">
        <v>43920</v>
      </c>
      <c r="AB219" s="212">
        <f t="shared" si="6"/>
        <v>1</v>
      </c>
      <c r="AC219" s="41">
        <f t="shared" si="7"/>
        <v>4</v>
      </c>
      <c r="AD219" s="41"/>
      <c r="AE219" s="175"/>
    </row>
    <row r="220" spans="1:31" ht="100.8">
      <c r="A220" s="38">
        <v>174</v>
      </c>
      <c r="B220" s="5" t="s">
        <v>25</v>
      </c>
      <c r="C220" s="5" t="s">
        <v>272</v>
      </c>
      <c r="D220" s="5" t="s">
        <v>948</v>
      </c>
      <c r="E220" s="39">
        <v>43643</v>
      </c>
      <c r="F220" s="5" t="s">
        <v>934</v>
      </c>
      <c r="G220" s="5" t="s">
        <v>29</v>
      </c>
      <c r="H220" s="5" t="s">
        <v>46</v>
      </c>
      <c r="I220" s="5" t="s">
        <v>274</v>
      </c>
      <c r="J220" s="5" t="s">
        <v>935</v>
      </c>
      <c r="K220" s="5" t="s">
        <v>949</v>
      </c>
      <c r="L220" s="5" t="s">
        <v>953</v>
      </c>
      <c r="M220" s="5" t="s">
        <v>954</v>
      </c>
      <c r="N220" s="5">
        <v>1</v>
      </c>
      <c r="O220" s="5">
        <v>4</v>
      </c>
      <c r="P220" s="40">
        <v>43643</v>
      </c>
      <c r="Q220" s="40">
        <v>43814</v>
      </c>
      <c r="R220" s="5">
        <v>24</v>
      </c>
      <c r="S220" s="5" t="s">
        <v>938</v>
      </c>
      <c r="T220" s="5" t="s">
        <v>37</v>
      </c>
      <c r="U220" s="5"/>
      <c r="V220" s="5"/>
      <c r="W220" s="5"/>
      <c r="X220" s="5"/>
      <c r="Y220" s="5" t="s">
        <v>955</v>
      </c>
      <c r="Z220" s="5">
        <v>1</v>
      </c>
      <c r="AA220" s="211">
        <v>43920</v>
      </c>
      <c r="AB220" s="212">
        <f t="shared" si="6"/>
        <v>1</v>
      </c>
      <c r="AC220" s="41">
        <f t="shared" si="7"/>
        <v>4</v>
      </c>
      <c r="AD220" s="41"/>
      <c r="AE220" s="175"/>
    </row>
    <row r="221" spans="1:31" ht="144">
      <c r="A221" s="38">
        <v>175</v>
      </c>
      <c r="B221" s="5" t="s">
        <v>25</v>
      </c>
      <c r="C221" s="5" t="s">
        <v>272</v>
      </c>
      <c r="D221" s="5" t="s">
        <v>956</v>
      </c>
      <c r="E221" s="39">
        <v>43643</v>
      </c>
      <c r="F221" s="5" t="s">
        <v>934</v>
      </c>
      <c r="G221" s="5" t="s">
        <v>29</v>
      </c>
      <c r="H221" s="5" t="s">
        <v>46</v>
      </c>
      <c r="I221" s="5" t="s">
        <v>274</v>
      </c>
      <c r="J221" s="5" t="s">
        <v>935</v>
      </c>
      <c r="K221" s="5" t="s">
        <v>957</v>
      </c>
      <c r="L221" s="5" t="s">
        <v>958</v>
      </c>
      <c r="M221" s="5" t="s">
        <v>959</v>
      </c>
      <c r="N221" s="5">
        <v>2</v>
      </c>
      <c r="O221" s="5">
        <v>5</v>
      </c>
      <c r="P221" s="40">
        <v>43643</v>
      </c>
      <c r="Q221" s="40">
        <v>43814</v>
      </c>
      <c r="R221" s="5">
        <v>24</v>
      </c>
      <c r="S221" s="5" t="s">
        <v>938</v>
      </c>
      <c r="T221" s="5" t="s">
        <v>37</v>
      </c>
      <c r="U221" s="5"/>
      <c r="V221" s="5"/>
      <c r="W221" s="5"/>
      <c r="X221" s="5"/>
      <c r="Y221" s="5" t="s">
        <v>960</v>
      </c>
      <c r="Z221" s="5">
        <v>2</v>
      </c>
      <c r="AA221" s="211">
        <v>43920</v>
      </c>
      <c r="AB221" s="212">
        <f t="shared" si="6"/>
        <v>1</v>
      </c>
      <c r="AC221" s="41">
        <f t="shared" si="7"/>
        <v>5</v>
      </c>
      <c r="AD221" s="41"/>
      <c r="AE221" s="175"/>
    </row>
    <row r="222" spans="1:31" ht="115.2">
      <c r="A222" s="38">
        <v>175</v>
      </c>
      <c r="B222" s="5" t="s">
        <v>25</v>
      </c>
      <c r="C222" s="5" t="s">
        <v>272</v>
      </c>
      <c r="D222" s="5" t="s">
        <v>956</v>
      </c>
      <c r="E222" s="39">
        <v>43643</v>
      </c>
      <c r="F222" s="5" t="s">
        <v>934</v>
      </c>
      <c r="G222" s="5" t="s">
        <v>29</v>
      </c>
      <c r="H222" s="5" t="s">
        <v>46</v>
      </c>
      <c r="I222" s="5" t="s">
        <v>274</v>
      </c>
      <c r="J222" s="5" t="s">
        <v>935</v>
      </c>
      <c r="K222" s="5" t="s">
        <v>957</v>
      </c>
      <c r="L222" s="5" t="s">
        <v>961</v>
      </c>
      <c r="M222" s="5" t="s">
        <v>962</v>
      </c>
      <c r="N222" s="5">
        <v>1</v>
      </c>
      <c r="O222" s="5">
        <v>4</v>
      </c>
      <c r="P222" s="40">
        <v>43643</v>
      </c>
      <c r="Q222" s="40">
        <v>43738</v>
      </c>
      <c r="R222" s="5">
        <v>13</v>
      </c>
      <c r="S222" s="5" t="s">
        <v>938</v>
      </c>
      <c r="T222" s="5" t="s">
        <v>37</v>
      </c>
      <c r="U222" s="5"/>
      <c r="V222" s="5"/>
      <c r="W222" s="5"/>
      <c r="X222" s="5"/>
      <c r="Y222" s="5" t="s">
        <v>963</v>
      </c>
      <c r="Z222" s="5">
        <v>1</v>
      </c>
      <c r="AA222" s="211">
        <v>43920</v>
      </c>
      <c r="AB222" s="212">
        <f t="shared" si="6"/>
        <v>1</v>
      </c>
      <c r="AC222" s="41">
        <f t="shared" si="7"/>
        <v>4</v>
      </c>
      <c r="AD222" s="41"/>
      <c r="AE222" s="175"/>
    </row>
    <row r="223" spans="1:31" ht="144">
      <c r="A223" s="38">
        <v>176</v>
      </c>
      <c r="B223" s="5" t="s">
        <v>25</v>
      </c>
      <c r="C223" s="5" t="s">
        <v>272</v>
      </c>
      <c r="D223" s="5" t="s">
        <v>964</v>
      </c>
      <c r="E223" s="39">
        <v>43643</v>
      </c>
      <c r="F223" s="5" t="s">
        <v>934</v>
      </c>
      <c r="G223" s="5" t="s">
        <v>29</v>
      </c>
      <c r="H223" s="5" t="s">
        <v>46</v>
      </c>
      <c r="I223" s="5" t="s">
        <v>274</v>
      </c>
      <c r="J223" s="5" t="s">
        <v>935</v>
      </c>
      <c r="K223" s="5" t="s">
        <v>965</v>
      </c>
      <c r="L223" s="5" t="s">
        <v>966</v>
      </c>
      <c r="M223" s="5" t="s">
        <v>967</v>
      </c>
      <c r="N223" s="5">
        <v>1</v>
      </c>
      <c r="O223" s="5">
        <v>9</v>
      </c>
      <c r="P223" s="40">
        <v>43643</v>
      </c>
      <c r="Q223" s="40">
        <v>43799</v>
      </c>
      <c r="R223" s="5">
        <v>22</v>
      </c>
      <c r="S223" s="5" t="s">
        <v>938</v>
      </c>
      <c r="T223" s="5" t="s">
        <v>37</v>
      </c>
      <c r="U223" s="5"/>
      <c r="V223" s="5"/>
      <c r="W223" s="5"/>
      <c r="X223" s="5"/>
      <c r="Y223" s="5" t="s">
        <v>968</v>
      </c>
      <c r="Z223" s="5">
        <v>1</v>
      </c>
      <c r="AA223" s="211">
        <v>43920</v>
      </c>
      <c r="AB223" s="212">
        <f t="shared" si="6"/>
        <v>1</v>
      </c>
      <c r="AC223" s="41">
        <f t="shared" si="7"/>
        <v>9</v>
      </c>
      <c r="AD223" s="41"/>
      <c r="AE223" s="175"/>
    </row>
    <row r="224" spans="1:31" ht="259.2">
      <c r="A224" s="38">
        <v>177</v>
      </c>
      <c r="B224" s="5" t="s">
        <v>25</v>
      </c>
      <c r="C224" s="5" t="s">
        <v>272</v>
      </c>
      <c r="D224" s="5" t="s">
        <v>969</v>
      </c>
      <c r="E224" s="39">
        <v>43643</v>
      </c>
      <c r="F224" s="5" t="s">
        <v>934</v>
      </c>
      <c r="G224" s="5" t="s">
        <v>29</v>
      </c>
      <c r="H224" s="5" t="s">
        <v>46</v>
      </c>
      <c r="I224" s="5" t="s">
        <v>274</v>
      </c>
      <c r="J224" s="5" t="s">
        <v>935</v>
      </c>
      <c r="K224" s="5" t="s">
        <v>970</v>
      </c>
      <c r="L224" s="5" t="s">
        <v>971</v>
      </c>
      <c r="M224" s="5" t="s">
        <v>972</v>
      </c>
      <c r="N224" s="5">
        <v>1</v>
      </c>
      <c r="O224" s="5">
        <v>9</v>
      </c>
      <c r="P224" s="40">
        <v>43643</v>
      </c>
      <c r="Q224" s="40">
        <v>43738</v>
      </c>
      <c r="R224" s="5">
        <v>13</v>
      </c>
      <c r="S224" s="5" t="s">
        <v>938</v>
      </c>
      <c r="T224" s="5" t="s">
        <v>37</v>
      </c>
      <c r="U224" s="5"/>
      <c r="V224" s="5"/>
      <c r="W224" s="5"/>
      <c r="X224" s="5"/>
      <c r="Y224" s="5" t="s">
        <v>973</v>
      </c>
      <c r="Z224" s="5">
        <v>1</v>
      </c>
      <c r="AA224" s="211">
        <v>43920</v>
      </c>
      <c r="AB224" s="212">
        <f t="shared" si="6"/>
        <v>1</v>
      </c>
      <c r="AC224" s="41">
        <f t="shared" si="7"/>
        <v>9</v>
      </c>
      <c r="AD224" s="41"/>
      <c r="AE224" s="175"/>
    </row>
    <row r="225" spans="1:32" ht="144">
      <c r="A225" s="38">
        <v>178</v>
      </c>
      <c r="B225" s="5" t="s">
        <v>25</v>
      </c>
      <c r="C225" s="5" t="s">
        <v>221</v>
      </c>
      <c r="D225" s="5" t="s">
        <v>231</v>
      </c>
      <c r="E225" s="39">
        <v>43567</v>
      </c>
      <c r="F225" s="5" t="s">
        <v>934</v>
      </c>
      <c r="G225" s="5" t="s">
        <v>29</v>
      </c>
      <c r="H225" s="5" t="s">
        <v>30</v>
      </c>
      <c r="I225" s="5" t="s">
        <v>223</v>
      </c>
      <c r="J225" s="5" t="s">
        <v>935</v>
      </c>
      <c r="K225" s="5" t="s">
        <v>974</v>
      </c>
      <c r="L225" s="5" t="s">
        <v>975</v>
      </c>
      <c r="M225" s="5" t="s">
        <v>976</v>
      </c>
      <c r="N225" s="5">
        <v>1</v>
      </c>
      <c r="O225" s="5">
        <v>4</v>
      </c>
      <c r="P225" s="40">
        <v>43567</v>
      </c>
      <c r="Q225" s="40">
        <v>43920</v>
      </c>
      <c r="R225" s="5">
        <v>50</v>
      </c>
      <c r="S225" s="5" t="s">
        <v>938</v>
      </c>
      <c r="T225" s="5" t="s">
        <v>37</v>
      </c>
      <c r="U225" s="5"/>
      <c r="V225" s="5"/>
      <c r="W225" s="5"/>
      <c r="X225" s="5"/>
      <c r="Y225" s="5" t="s">
        <v>977</v>
      </c>
      <c r="Z225" s="5">
        <v>1</v>
      </c>
      <c r="AA225" s="211">
        <v>43920</v>
      </c>
      <c r="AB225" s="212">
        <f t="shared" si="6"/>
        <v>1</v>
      </c>
      <c r="AC225" s="41">
        <f t="shared" si="7"/>
        <v>4</v>
      </c>
      <c r="AD225" s="41"/>
      <c r="AE225" s="175"/>
    </row>
    <row r="226" spans="1:32" ht="144">
      <c r="A226" s="38">
        <v>179</v>
      </c>
      <c r="B226" s="5" t="s">
        <v>25</v>
      </c>
      <c r="C226" s="5" t="s">
        <v>221</v>
      </c>
      <c r="D226" s="5" t="s">
        <v>231</v>
      </c>
      <c r="E226" s="39">
        <v>43567</v>
      </c>
      <c r="F226" s="5" t="s">
        <v>934</v>
      </c>
      <c r="G226" s="5" t="s">
        <v>29</v>
      </c>
      <c r="H226" s="5" t="s">
        <v>46</v>
      </c>
      <c r="I226" s="5" t="s">
        <v>223</v>
      </c>
      <c r="J226" s="5" t="s">
        <v>935</v>
      </c>
      <c r="K226" s="5" t="s">
        <v>974</v>
      </c>
      <c r="L226" s="5" t="s">
        <v>978</v>
      </c>
      <c r="M226" s="5" t="s">
        <v>979</v>
      </c>
      <c r="N226" s="5">
        <v>1</v>
      </c>
      <c r="O226" s="5">
        <v>5</v>
      </c>
      <c r="P226" s="40">
        <v>43567</v>
      </c>
      <c r="Q226" s="40">
        <v>43920</v>
      </c>
      <c r="R226" s="5">
        <v>50</v>
      </c>
      <c r="S226" s="5" t="s">
        <v>938</v>
      </c>
      <c r="T226" s="5" t="s">
        <v>37</v>
      </c>
      <c r="U226" s="5"/>
      <c r="V226" s="5"/>
      <c r="W226" s="5"/>
      <c r="X226" s="5"/>
      <c r="Y226" s="5" t="s">
        <v>980</v>
      </c>
      <c r="Z226" s="5">
        <v>1</v>
      </c>
      <c r="AA226" s="211">
        <v>43920</v>
      </c>
      <c r="AB226" s="212">
        <f t="shared" si="6"/>
        <v>1</v>
      </c>
      <c r="AC226" s="41">
        <f t="shared" si="7"/>
        <v>5</v>
      </c>
      <c r="AD226" s="41"/>
      <c r="AE226" s="175"/>
    </row>
    <row r="227" spans="1:32" ht="158.4">
      <c r="A227" s="38">
        <v>180</v>
      </c>
      <c r="B227" s="5" t="s">
        <v>25</v>
      </c>
      <c r="C227" s="5" t="s">
        <v>433</v>
      </c>
      <c r="D227" s="5" t="s">
        <v>514</v>
      </c>
      <c r="E227" s="39">
        <v>43315</v>
      </c>
      <c r="F227" s="5" t="s">
        <v>934</v>
      </c>
      <c r="G227" s="5" t="s">
        <v>29</v>
      </c>
      <c r="H227" s="5" t="s">
        <v>30</v>
      </c>
      <c r="I227" s="5" t="s">
        <v>100</v>
      </c>
      <c r="J227" s="5" t="s">
        <v>938</v>
      </c>
      <c r="K227" s="5" t="s">
        <v>981</v>
      </c>
      <c r="L227" s="5" t="s">
        <v>982</v>
      </c>
      <c r="M227" s="5" t="s">
        <v>983</v>
      </c>
      <c r="N227" s="5">
        <v>1</v>
      </c>
      <c r="O227" s="5">
        <v>3</v>
      </c>
      <c r="P227" s="40">
        <v>43315</v>
      </c>
      <c r="Q227" s="40">
        <v>43343</v>
      </c>
      <c r="R227" s="5">
        <v>4</v>
      </c>
      <c r="S227" s="5" t="s">
        <v>938</v>
      </c>
      <c r="T227" s="5" t="s">
        <v>37</v>
      </c>
      <c r="U227" s="5"/>
      <c r="V227" s="5"/>
      <c r="W227" s="5"/>
      <c r="X227" s="5"/>
      <c r="Y227" s="5" t="s">
        <v>984</v>
      </c>
      <c r="Z227" s="5">
        <v>1</v>
      </c>
      <c r="AA227" s="211">
        <v>43920</v>
      </c>
      <c r="AB227" s="212">
        <f t="shared" si="6"/>
        <v>1</v>
      </c>
      <c r="AC227" s="41">
        <f t="shared" si="7"/>
        <v>3</v>
      </c>
      <c r="AD227" s="41"/>
      <c r="AE227" s="175"/>
    </row>
    <row r="228" spans="1:32" ht="316.8">
      <c r="A228" s="38">
        <v>181</v>
      </c>
      <c r="B228" s="5" t="s">
        <v>25</v>
      </c>
      <c r="C228" s="5" t="s">
        <v>97</v>
      </c>
      <c r="D228" s="5" t="s">
        <v>985</v>
      </c>
      <c r="E228" s="39">
        <v>43437</v>
      </c>
      <c r="F228" s="5" t="s">
        <v>99</v>
      </c>
      <c r="G228" s="5" t="s">
        <v>29</v>
      </c>
      <c r="H228" s="5" t="s">
        <v>30</v>
      </c>
      <c r="I228" s="5" t="s">
        <v>100</v>
      </c>
      <c r="J228" s="5" t="s">
        <v>986</v>
      </c>
      <c r="K228" s="5" t="s">
        <v>987</v>
      </c>
      <c r="L228" s="5" t="s">
        <v>988</v>
      </c>
      <c r="M228" s="5" t="s">
        <v>989</v>
      </c>
      <c r="N228" s="5">
        <v>1</v>
      </c>
      <c r="O228" s="5">
        <v>8</v>
      </c>
      <c r="P228" s="40">
        <v>43437</v>
      </c>
      <c r="Q228" s="40">
        <v>43496</v>
      </c>
      <c r="R228" s="5">
        <v>8</v>
      </c>
      <c r="S228" s="5" t="s">
        <v>100</v>
      </c>
      <c r="T228" s="5" t="s">
        <v>37</v>
      </c>
      <c r="U228" s="5"/>
      <c r="V228" s="5"/>
      <c r="W228" s="5"/>
      <c r="X228" s="5"/>
      <c r="Y228" s="5" t="s">
        <v>990</v>
      </c>
      <c r="Z228" s="5">
        <v>1</v>
      </c>
      <c r="AA228" s="211">
        <v>43920</v>
      </c>
      <c r="AB228" s="212">
        <f t="shared" si="6"/>
        <v>1</v>
      </c>
      <c r="AC228" s="41">
        <f t="shared" si="7"/>
        <v>8</v>
      </c>
      <c r="AD228" s="41"/>
      <c r="AE228" s="175"/>
    </row>
    <row r="229" spans="1:32" ht="316.8">
      <c r="A229" s="38">
        <v>182</v>
      </c>
      <c r="B229" s="5" t="s">
        <v>25</v>
      </c>
      <c r="C229" s="5" t="s">
        <v>97</v>
      </c>
      <c r="D229" s="5" t="s">
        <v>991</v>
      </c>
      <c r="E229" s="39">
        <v>43437</v>
      </c>
      <c r="F229" s="5" t="s">
        <v>99</v>
      </c>
      <c r="G229" s="5" t="s">
        <v>29</v>
      </c>
      <c r="H229" s="5" t="s">
        <v>30</v>
      </c>
      <c r="I229" s="5" t="s">
        <v>100</v>
      </c>
      <c r="J229" s="5" t="s">
        <v>986</v>
      </c>
      <c r="K229" s="5" t="s">
        <v>987</v>
      </c>
      <c r="L229" s="5" t="s">
        <v>992</v>
      </c>
      <c r="M229" s="5" t="s">
        <v>426</v>
      </c>
      <c r="N229" s="5">
        <v>1</v>
      </c>
      <c r="O229" s="5">
        <v>8</v>
      </c>
      <c r="P229" s="40">
        <v>43437</v>
      </c>
      <c r="Q229" s="40">
        <v>43646</v>
      </c>
      <c r="R229" s="5">
        <v>29</v>
      </c>
      <c r="S229" s="5" t="s">
        <v>100</v>
      </c>
      <c r="T229" s="5" t="s">
        <v>37</v>
      </c>
      <c r="U229" s="5"/>
      <c r="V229" s="5"/>
      <c r="W229" s="5"/>
      <c r="X229" s="5"/>
      <c r="Y229" s="5" t="s">
        <v>993</v>
      </c>
      <c r="Z229" s="5">
        <v>1</v>
      </c>
      <c r="AA229" s="211">
        <v>43920</v>
      </c>
      <c r="AB229" s="212">
        <f t="shared" si="6"/>
        <v>1</v>
      </c>
      <c r="AC229" s="41">
        <f t="shared" si="7"/>
        <v>8</v>
      </c>
      <c r="AD229" s="41"/>
      <c r="AE229" s="175"/>
    </row>
    <row r="230" spans="1:32" ht="316.8">
      <c r="A230" s="38">
        <v>183</v>
      </c>
      <c r="B230" s="5" t="s">
        <v>25</v>
      </c>
      <c r="C230" s="5" t="s">
        <v>97</v>
      </c>
      <c r="D230" s="5" t="s">
        <v>994</v>
      </c>
      <c r="E230" s="39">
        <v>43437</v>
      </c>
      <c r="F230" s="5" t="s">
        <v>99</v>
      </c>
      <c r="G230" s="5" t="s">
        <v>29</v>
      </c>
      <c r="H230" s="5" t="s">
        <v>30</v>
      </c>
      <c r="I230" s="5" t="s">
        <v>100</v>
      </c>
      <c r="J230" s="5" t="s">
        <v>986</v>
      </c>
      <c r="K230" s="5" t="s">
        <v>987</v>
      </c>
      <c r="L230" s="5" t="s">
        <v>995</v>
      </c>
      <c r="M230" s="5" t="s">
        <v>996</v>
      </c>
      <c r="N230" s="5">
        <v>1</v>
      </c>
      <c r="O230" s="5">
        <v>8</v>
      </c>
      <c r="P230" s="40">
        <v>43437</v>
      </c>
      <c r="Q230" s="40">
        <v>43677</v>
      </c>
      <c r="R230" s="5">
        <v>34</v>
      </c>
      <c r="S230" s="5" t="s">
        <v>100</v>
      </c>
      <c r="T230" s="5" t="s">
        <v>37</v>
      </c>
      <c r="U230" s="5"/>
      <c r="V230" s="5"/>
      <c r="W230" s="5"/>
      <c r="X230" s="5"/>
      <c r="Y230" s="5" t="s">
        <v>997</v>
      </c>
      <c r="Z230" s="5">
        <v>1</v>
      </c>
      <c r="AA230" s="211">
        <v>43920</v>
      </c>
      <c r="AB230" s="212">
        <f t="shared" si="6"/>
        <v>1</v>
      </c>
      <c r="AC230" s="41">
        <f t="shared" si="7"/>
        <v>8</v>
      </c>
      <c r="AD230" s="41"/>
      <c r="AE230" s="175"/>
    </row>
    <row r="231" spans="1:32" ht="316.8">
      <c r="A231" s="38">
        <v>184</v>
      </c>
      <c r="B231" s="5" t="s">
        <v>25</v>
      </c>
      <c r="C231" s="5" t="s">
        <v>97</v>
      </c>
      <c r="D231" s="5" t="s">
        <v>998</v>
      </c>
      <c r="E231" s="39">
        <v>43437</v>
      </c>
      <c r="F231" s="5" t="s">
        <v>28</v>
      </c>
      <c r="G231" s="5" t="s">
        <v>29</v>
      </c>
      <c r="H231" s="5" t="s">
        <v>46</v>
      </c>
      <c r="I231" s="5" t="s">
        <v>100</v>
      </c>
      <c r="J231" s="5" t="s">
        <v>986</v>
      </c>
      <c r="K231" s="5" t="s">
        <v>999</v>
      </c>
      <c r="L231" s="5" t="s">
        <v>1000</v>
      </c>
      <c r="M231" s="5" t="s">
        <v>1001</v>
      </c>
      <c r="N231" s="5">
        <v>1</v>
      </c>
      <c r="O231" s="5">
        <v>10</v>
      </c>
      <c r="P231" s="40">
        <v>43437</v>
      </c>
      <c r="Q231" s="40">
        <v>43585</v>
      </c>
      <c r="R231" s="5">
        <v>21</v>
      </c>
      <c r="S231" s="5" t="s">
        <v>100</v>
      </c>
      <c r="T231" s="5" t="s">
        <v>37</v>
      </c>
      <c r="U231" s="5"/>
      <c r="V231" s="5"/>
      <c r="W231" s="5"/>
      <c r="X231" s="5"/>
      <c r="Y231" s="5" t="s">
        <v>1002</v>
      </c>
      <c r="Z231" s="5">
        <v>1</v>
      </c>
      <c r="AA231" s="211">
        <v>43920</v>
      </c>
      <c r="AB231" s="212">
        <f t="shared" si="6"/>
        <v>1</v>
      </c>
      <c r="AC231" s="41">
        <f t="shared" si="7"/>
        <v>10</v>
      </c>
      <c r="AD231" s="41"/>
      <c r="AE231" s="175"/>
    </row>
    <row r="232" spans="1:32" ht="316.8">
      <c r="A232" s="38">
        <v>185</v>
      </c>
      <c r="B232" s="5" t="s">
        <v>25</v>
      </c>
      <c r="C232" s="5" t="s">
        <v>97</v>
      </c>
      <c r="D232" s="5" t="s">
        <v>1003</v>
      </c>
      <c r="E232" s="39">
        <v>43437</v>
      </c>
      <c r="F232" s="5" t="s">
        <v>99</v>
      </c>
      <c r="G232" s="5" t="s">
        <v>29</v>
      </c>
      <c r="H232" s="5" t="s">
        <v>30</v>
      </c>
      <c r="I232" s="5" t="s">
        <v>100</v>
      </c>
      <c r="J232" s="5" t="s">
        <v>986</v>
      </c>
      <c r="K232" s="5" t="s">
        <v>1004</v>
      </c>
      <c r="L232" s="5" t="s">
        <v>988</v>
      </c>
      <c r="M232" s="5" t="s">
        <v>989</v>
      </c>
      <c r="N232" s="5">
        <v>1</v>
      </c>
      <c r="O232" s="5">
        <v>8</v>
      </c>
      <c r="P232" s="40">
        <v>43437</v>
      </c>
      <c r="Q232" s="40">
        <v>43496</v>
      </c>
      <c r="R232" s="5">
        <v>8</v>
      </c>
      <c r="S232" s="5" t="s">
        <v>100</v>
      </c>
      <c r="T232" s="5" t="s">
        <v>37</v>
      </c>
      <c r="U232" s="5"/>
      <c r="V232" s="5"/>
      <c r="W232" s="5"/>
      <c r="X232" s="5"/>
      <c r="Y232" s="5" t="s">
        <v>1005</v>
      </c>
      <c r="Z232" s="5">
        <v>1</v>
      </c>
      <c r="AA232" s="211">
        <v>43920</v>
      </c>
      <c r="AB232" s="212">
        <f t="shared" si="6"/>
        <v>1</v>
      </c>
      <c r="AC232" s="41">
        <f t="shared" si="7"/>
        <v>8</v>
      </c>
      <c r="AD232" s="41"/>
      <c r="AE232" s="175"/>
    </row>
    <row r="233" spans="1:32" ht="316.8">
      <c r="A233" s="38">
        <v>186</v>
      </c>
      <c r="B233" s="5" t="s">
        <v>25</v>
      </c>
      <c r="C233" s="5" t="s">
        <v>97</v>
      </c>
      <c r="D233" s="5" t="s">
        <v>1006</v>
      </c>
      <c r="E233" s="39">
        <v>43437</v>
      </c>
      <c r="F233" s="5" t="s">
        <v>99</v>
      </c>
      <c r="G233" s="5" t="s">
        <v>29</v>
      </c>
      <c r="H233" s="5" t="s">
        <v>30</v>
      </c>
      <c r="I233" s="5" t="s">
        <v>100</v>
      </c>
      <c r="J233" s="5" t="s">
        <v>986</v>
      </c>
      <c r="K233" s="5" t="s">
        <v>1004</v>
      </c>
      <c r="L233" s="5" t="s">
        <v>995</v>
      </c>
      <c r="M233" s="5" t="s">
        <v>996</v>
      </c>
      <c r="N233" s="5">
        <v>1</v>
      </c>
      <c r="O233" s="5">
        <v>8</v>
      </c>
      <c r="P233" s="40">
        <v>43437</v>
      </c>
      <c r="Q233" s="40">
        <v>43677</v>
      </c>
      <c r="R233" s="5">
        <v>34</v>
      </c>
      <c r="S233" s="5" t="s">
        <v>100</v>
      </c>
      <c r="T233" s="5" t="s">
        <v>37</v>
      </c>
      <c r="U233" s="5"/>
      <c r="V233" s="5"/>
      <c r="W233" s="5"/>
      <c r="X233" s="5"/>
      <c r="Y233" s="5" t="s">
        <v>1007</v>
      </c>
      <c r="Z233" s="5">
        <v>1</v>
      </c>
      <c r="AA233" s="211">
        <v>43920</v>
      </c>
      <c r="AB233" s="212">
        <f t="shared" si="6"/>
        <v>1</v>
      </c>
      <c r="AC233" s="41">
        <f t="shared" si="7"/>
        <v>8</v>
      </c>
      <c r="AD233" s="41"/>
      <c r="AE233" s="175"/>
    </row>
    <row r="234" spans="1:32" ht="316.8">
      <c r="A234" s="38">
        <v>186</v>
      </c>
      <c r="B234" s="5" t="s">
        <v>25</v>
      </c>
      <c r="C234" s="5" t="s">
        <v>97</v>
      </c>
      <c r="D234" s="5" t="s">
        <v>1006</v>
      </c>
      <c r="E234" s="39">
        <v>43437</v>
      </c>
      <c r="F234" s="5" t="s">
        <v>99</v>
      </c>
      <c r="G234" s="5" t="s">
        <v>29</v>
      </c>
      <c r="H234" s="5" t="s">
        <v>30</v>
      </c>
      <c r="I234" s="5" t="s">
        <v>100</v>
      </c>
      <c r="J234" s="5" t="s">
        <v>986</v>
      </c>
      <c r="K234" s="5" t="s">
        <v>1004</v>
      </c>
      <c r="L234" s="5" t="s">
        <v>992</v>
      </c>
      <c r="M234" s="5" t="s">
        <v>426</v>
      </c>
      <c r="N234" s="5">
        <v>1</v>
      </c>
      <c r="O234" s="5">
        <v>8</v>
      </c>
      <c r="P234" s="40">
        <v>43437</v>
      </c>
      <c r="Q234" s="40">
        <v>43646</v>
      </c>
      <c r="R234" s="5">
        <v>29</v>
      </c>
      <c r="S234" s="5" t="s">
        <v>100</v>
      </c>
      <c r="T234" s="5" t="s">
        <v>37</v>
      </c>
      <c r="U234" s="5"/>
      <c r="V234" s="5"/>
      <c r="W234" s="5"/>
      <c r="X234" s="5"/>
      <c r="Y234" s="5" t="s">
        <v>1008</v>
      </c>
      <c r="Z234" s="5">
        <v>1</v>
      </c>
      <c r="AA234" s="211">
        <v>43920</v>
      </c>
      <c r="AB234" s="212">
        <f t="shared" si="6"/>
        <v>1</v>
      </c>
      <c r="AC234" s="41">
        <f t="shared" si="7"/>
        <v>8</v>
      </c>
      <c r="AD234" s="41"/>
      <c r="AE234" s="175"/>
    </row>
    <row r="235" spans="1:32" ht="316.8">
      <c r="A235" s="38">
        <v>187</v>
      </c>
      <c r="B235" s="5" t="s">
        <v>25</v>
      </c>
      <c r="C235" s="5" t="s">
        <v>97</v>
      </c>
      <c r="D235" s="5" t="s">
        <v>1009</v>
      </c>
      <c r="E235" s="39">
        <v>43437</v>
      </c>
      <c r="F235" s="5" t="s">
        <v>75</v>
      </c>
      <c r="G235" s="5" t="s">
        <v>29</v>
      </c>
      <c r="H235" s="5" t="s">
        <v>46</v>
      </c>
      <c r="I235" s="5" t="s">
        <v>100</v>
      </c>
      <c r="J235" s="5" t="s">
        <v>986</v>
      </c>
      <c r="K235" s="5" t="s">
        <v>93</v>
      </c>
      <c r="L235" s="5" t="s">
        <v>1010</v>
      </c>
      <c r="M235" s="5" t="s">
        <v>1011</v>
      </c>
      <c r="N235" s="5">
        <v>1</v>
      </c>
      <c r="O235" s="5">
        <v>7</v>
      </c>
      <c r="P235" s="40">
        <v>43437</v>
      </c>
      <c r="Q235" s="40">
        <v>43646</v>
      </c>
      <c r="R235" s="5">
        <v>29</v>
      </c>
      <c r="S235" s="5" t="s">
        <v>100</v>
      </c>
      <c r="T235" s="5" t="s">
        <v>37</v>
      </c>
      <c r="U235" s="5"/>
      <c r="V235" s="5"/>
      <c r="W235" s="5"/>
      <c r="X235" s="5"/>
      <c r="Y235" s="5" t="s">
        <v>1012</v>
      </c>
      <c r="Z235" s="5">
        <v>1</v>
      </c>
      <c r="AA235" s="211">
        <v>43920</v>
      </c>
      <c r="AB235" s="212">
        <f t="shared" si="6"/>
        <v>1</v>
      </c>
      <c r="AC235" s="41">
        <f t="shared" si="7"/>
        <v>7</v>
      </c>
      <c r="AD235" s="41"/>
      <c r="AE235" s="175"/>
    </row>
    <row r="236" spans="1:32" ht="201.6">
      <c r="A236" s="38">
        <v>188</v>
      </c>
      <c r="B236" s="5" t="s">
        <v>25</v>
      </c>
      <c r="C236" s="5" t="s">
        <v>371</v>
      </c>
      <c r="D236" s="5" t="s">
        <v>1013</v>
      </c>
      <c r="E236" s="39">
        <v>43740</v>
      </c>
      <c r="F236" s="5" t="s">
        <v>28</v>
      </c>
      <c r="G236" s="5" t="s">
        <v>29</v>
      </c>
      <c r="H236" s="5" t="s">
        <v>46</v>
      </c>
      <c r="I236" s="5" t="s">
        <v>223</v>
      </c>
      <c r="J236" s="5" t="s">
        <v>708</v>
      </c>
      <c r="K236" s="5" t="s">
        <v>1014</v>
      </c>
      <c r="L236" s="5" t="s">
        <v>1015</v>
      </c>
      <c r="M236" s="218" t="s">
        <v>2080</v>
      </c>
      <c r="N236" s="5">
        <v>3</v>
      </c>
      <c r="O236" s="5">
        <v>8</v>
      </c>
      <c r="P236" s="40">
        <v>43740</v>
      </c>
      <c r="Q236" s="40">
        <v>44681</v>
      </c>
      <c r="R236" s="5">
        <v>77</v>
      </c>
      <c r="S236" s="5" t="s">
        <v>1017</v>
      </c>
      <c r="T236" s="5" t="s">
        <v>37</v>
      </c>
      <c r="U236" s="5"/>
      <c r="V236" s="5"/>
      <c r="W236" s="5"/>
      <c r="X236" s="5"/>
      <c r="Y236" s="25" t="s">
        <v>2106</v>
      </c>
      <c r="Z236" s="5">
        <v>3</v>
      </c>
      <c r="AA236" s="211">
        <v>44285.697222222225</v>
      </c>
      <c r="AB236" s="212">
        <f t="shared" si="6"/>
        <v>1</v>
      </c>
      <c r="AC236" s="41">
        <f t="shared" si="7"/>
        <v>8</v>
      </c>
      <c r="AD236" s="219" t="s">
        <v>2107</v>
      </c>
      <c r="AE236" s="220"/>
      <c r="AF236" s="221"/>
    </row>
    <row r="237" spans="1:32" ht="201.6">
      <c r="A237" s="38">
        <v>188</v>
      </c>
      <c r="B237" s="5" t="s">
        <v>25</v>
      </c>
      <c r="C237" s="5" t="s">
        <v>371</v>
      </c>
      <c r="D237" s="5" t="s">
        <v>1013</v>
      </c>
      <c r="E237" s="39">
        <v>43740</v>
      </c>
      <c r="F237" s="5" t="s">
        <v>28</v>
      </c>
      <c r="G237" s="5" t="s">
        <v>29</v>
      </c>
      <c r="H237" s="5" t="s">
        <v>46</v>
      </c>
      <c r="I237" s="5" t="s">
        <v>223</v>
      </c>
      <c r="J237" s="5" t="s">
        <v>708</v>
      </c>
      <c r="K237" s="5" t="s">
        <v>1014</v>
      </c>
      <c r="L237" s="5" t="s">
        <v>1018</v>
      </c>
      <c r="M237" s="5" t="s">
        <v>1019</v>
      </c>
      <c r="N237" s="5">
        <v>1</v>
      </c>
      <c r="O237" s="5">
        <v>5</v>
      </c>
      <c r="P237" s="40">
        <v>43740</v>
      </c>
      <c r="Q237" s="40">
        <v>44134</v>
      </c>
      <c r="R237" s="5">
        <v>56</v>
      </c>
      <c r="S237" s="5" t="s">
        <v>1017</v>
      </c>
      <c r="T237" s="5" t="s">
        <v>37</v>
      </c>
      <c r="U237" s="5"/>
      <c r="V237" s="5"/>
      <c r="W237" s="5"/>
      <c r="X237" s="5"/>
      <c r="Y237" s="5" t="s">
        <v>1020</v>
      </c>
      <c r="Z237" s="5">
        <v>1</v>
      </c>
      <c r="AA237" s="211">
        <v>44012</v>
      </c>
      <c r="AB237" s="212">
        <f t="shared" si="6"/>
        <v>1</v>
      </c>
      <c r="AC237" s="41">
        <f t="shared" si="7"/>
        <v>5</v>
      </c>
      <c r="AD237" s="41"/>
      <c r="AE237" s="175"/>
    </row>
    <row r="238" spans="1:32" ht="201.6">
      <c r="A238" s="38">
        <v>188</v>
      </c>
      <c r="B238" s="5" t="s">
        <v>25</v>
      </c>
      <c r="C238" s="5" t="s">
        <v>371</v>
      </c>
      <c r="D238" s="5" t="s">
        <v>1013</v>
      </c>
      <c r="E238" s="39">
        <v>43740</v>
      </c>
      <c r="F238" s="5" t="s">
        <v>28</v>
      </c>
      <c r="G238" s="5" t="s">
        <v>29</v>
      </c>
      <c r="H238" s="5" t="s">
        <v>46</v>
      </c>
      <c r="I238" s="5" t="s">
        <v>223</v>
      </c>
      <c r="J238" s="5" t="s">
        <v>708</v>
      </c>
      <c r="K238" s="5" t="s">
        <v>1014</v>
      </c>
      <c r="L238" s="5" t="s">
        <v>1021</v>
      </c>
      <c r="M238" s="5" t="s">
        <v>1022</v>
      </c>
      <c r="N238" s="5">
        <v>1</v>
      </c>
      <c r="O238" s="5">
        <v>8</v>
      </c>
      <c r="P238" s="40">
        <v>43740</v>
      </c>
      <c r="Q238" s="40">
        <v>44134</v>
      </c>
      <c r="R238" s="5">
        <v>56</v>
      </c>
      <c r="S238" s="5" t="s">
        <v>1017</v>
      </c>
      <c r="T238" s="5" t="s">
        <v>37</v>
      </c>
      <c r="U238" s="5"/>
      <c r="V238" s="5"/>
      <c r="W238" s="5"/>
      <c r="X238" s="5"/>
      <c r="Y238" s="5" t="s">
        <v>1023</v>
      </c>
      <c r="Z238" s="5">
        <v>1</v>
      </c>
      <c r="AA238" s="211">
        <v>44012</v>
      </c>
      <c r="AB238" s="212">
        <f t="shared" si="6"/>
        <v>1</v>
      </c>
      <c r="AC238" s="41">
        <f t="shared" si="7"/>
        <v>8</v>
      </c>
      <c r="AD238" s="41"/>
      <c r="AE238" s="175"/>
    </row>
    <row r="239" spans="1:32" ht="201.6">
      <c r="A239" s="38">
        <v>189</v>
      </c>
      <c r="B239" s="5" t="s">
        <v>25</v>
      </c>
      <c r="C239" s="5" t="s">
        <v>371</v>
      </c>
      <c r="D239" s="5" t="s">
        <v>1024</v>
      </c>
      <c r="E239" s="39">
        <v>43740</v>
      </c>
      <c r="F239" s="5" t="s">
        <v>28</v>
      </c>
      <c r="G239" s="5" t="s">
        <v>29</v>
      </c>
      <c r="H239" s="5" t="s">
        <v>46</v>
      </c>
      <c r="I239" s="5" t="s">
        <v>223</v>
      </c>
      <c r="J239" s="5" t="s">
        <v>708</v>
      </c>
      <c r="K239" s="5" t="s">
        <v>1014</v>
      </c>
      <c r="L239" s="5" t="s">
        <v>1025</v>
      </c>
      <c r="M239" s="5" t="s">
        <v>1026</v>
      </c>
      <c r="N239" s="5">
        <v>1</v>
      </c>
      <c r="O239" s="5">
        <v>5</v>
      </c>
      <c r="P239" s="40">
        <v>43740</v>
      </c>
      <c r="Q239" s="40">
        <v>44134</v>
      </c>
      <c r="R239" s="5">
        <v>56</v>
      </c>
      <c r="S239" s="5" t="s">
        <v>1017</v>
      </c>
      <c r="T239" s="5" t="s">
        <v>37</v>
      </c>
      <c r="U239" s="5"/>
      <c r="V239" s="5"/>
      <c r="W239" s="5"/>
      <c r="X239" s="5"/>
      <c r="Y239" s="5" t="s">
        <v>1027</v>
      </c>
      <c r="Z239" s="5">
        <v>1</v>
      </c>
      <c r="AA239" s="211">
        <v>44012</v>
      </c>
      <c r="AB239" s="212">
        <f t="shared" si="6"/>
        <v>1</v>
      </c>
      <c r="AC239" s="41">
        <f t="shared" si="7"/>
        <v>5</v>
      </c>
      <c r="AD239" s="41"/>
      <c r="AE239" s="175"/>
    </row>
    <row r="240" spans="1:32" ht="187.2">
      <c r="A240" s="38">
        <v>190</v>
      </c>
      <c r="B240" s="5" t="s">
        <v>25</v>
      </c>
      <c r="C240" s="5" t="s">
        <v>371</v>
      </c>
      <c r="D240" s="5" t="s">
        <v>372</v>
      </c>
      <c r="E240" s="39">
        <v>43740</v>
      </c>
      <c r="F240" s="5" t="s">
        <v>28</v>
      </c>
      <c r="G240" s="5" t="s">
        <v>29</v>
      </c>
      <c r="H240" s="5" t="s">
        <v>46</v>
      </c>
      <c r="I240" s="5" t="s">
        <v>223</v>
      </c>
      <c r="J240" s="5" t="s">
        <v>708</v>
      </c>
      <c r="K240" s="5" t="s">
        <v>373</v>
      </c>
      <c r="L240" s="5" t="s">
        <v>1028</v>
      </c>
      <c r="M240" s="5" t="s">
        <v>1029</v>
      </c>
      <c r="N240" s="5">
        <v>1</v>
      </c>
      <c r="O240" s="5">
        <v>5</v>
      </c>
      <c r="P240" s="40">
        <v>43740</v>
      </c>
      <c r="Q240" s="40">
        <v>44165</v>
      </c>
      <c r="R240" s="5">
        <v>60</v>
      </c>
      <c r="S240" s="5" t="s">
        <v>1017</v>
      </c>
      <c r="T240" s="5" t="s">
        <v>37</v>
      </c>
      <c r="U240" s="5"/>
      <c r="V240" s="5"/>
      <c r="W240" s="5"/>
      <c r="X240" s="5"/>
      <c r="Y240" s="5" t="s">
        <v>1030</v>
      </c>
      <c r="Z240" s="5">
        <v>1</v>
      </c>
      <c r="AA240" s="211">
        <v>44165</v>
      </c>
      <c r="AB240" s="212">
        <f t="shared" si="6"/>
        <v>1</v>
      </c>
      <c r="AC240" s="41">
        <f t="shared" si="7"/>
        <v>5</v>
      </c>
      <c r="AD240" s="41"/>
      <c r="AE240" s="175"/>
    </row>
    <row r="241" spans="1:31" ht="86.4">
      <c r="A241" s="38">
        <v>191</v>
      </c>
      <c r="B241" s="5" t="s">
        <v>25</v>
      </c>
      <c r="C241" s="5" t="s">
        <v>371</v>
      </c>
      <c r="D241" s="5" t="s">
        <v>382</v>
      </c>
      <c r="E241" s="39">
        <v>43740</v>
      </c>
      <c r="F241" s="5" t="s">
        <v>28</v>
      </c>
      <c r="G241" s="5" t="s">
        <v>29</v>
      </c>
      <c r="H241" s="5" t="s">
        <v>46</v>
      </c>
      <c r="I241" s="5" t="s">
        <v>223</v>
      </c>
      <c r="J241" s="5" t="s">
        <v>708</v>
      </c>
      <c r="K241" s="5" t="s">
        <v>387</v>
      </c>
      <c r="L241" s="5" t="s">
        <v>1031</v>
      </c>
      <c r="M241" s="5" t="s">
        <v>1032</v>
      </c>
      <c r="N241" s="5">
        <v>1</v>
      </c>
      <c r="O241" s="5">
        <v>10</v>
      </c>
      <c r="P241" s="40">
        <v>43740</v>
      </c>
      <c r="Q241" s="40">
        <v>44160</v>
      </c>
      <c r="R241" s="5">
        <v>60</v>
      </c>
      <c r="S241" s="5" t="s">
        <v>1017</v>
      </c>
      <c r="T241" s="5" t="s">
        <v>37</v>
      </c>
      <c r="U241" s="5"/>
      <c r="V241" s="5"/>
      <c r="W241" s="5"/>
      <c r="X241" s="5"/>
      <c r="Y241" s="5" t="s">
        <v>1033</v>
      </c>
      <c r="Z241" s="5">
        <v>1</v>
      </c>
      <c r="AA241" s="211">
        <v>44165</v>
      </c>
      <c r="AB241" s="212">
        <f t="shared" si="6"/>
        <v>1</v>
      </c>
      <c r="AC241" s="41">
        <f t="shared" si="7"/>
        <v>10</v>
      </c>
      <c r="AD241" s="41"/>
      <c r="AE241" s="175"/>
    </row>
    <row r="242" spans="1:31" ht="86.4">
      <c r="A242" s="38">
        <v>192</v>
      </c>
      <c r="B242" s="5" t="s">
        <v>25</v>
      </c>
      <c r="C242" s="5" t="s">
        <v>371</v>
      </c>
      <c r="D242" s="5" t="s">
        <v>382</v>
      </c>
      <c r="E242" s="39">
        <v>43740</v>
      </c>
      <c r="F242" s="5" t="s">
        <v>28</v>
      </c>
      <c r="G242" s="5" t="s">
        <v>29</v>
      </c>
      <c r="H242" s="5" t="s">
        <v>46</v>
      </c>
      <c r="I242" s="5" t="s">
        <v>223</v>
      </c>
      <c r="J242" s="5" t="s">
        <v>83</v>
      </c>
      <c r="K242" s="5" t="s">
        <v>387</v>
      </c>
      <c r="L242" s="5" t="s">
        <v>1034</v>
      </c>
      <c r="M242" s="5" t="s">
        <v>1035</v>
      </c>
      <c r="N242" s="5">
        <v>1</v>
      </c>
      <c r="O242" s="5">
        <v>5</v>
      </c>
      <c r="P242" s="40">
        <v>43740</v>
      </c>
      <c r="Q242" s="40">
        <v>43920</v>
      </c>
      <c r="R242" s="5">
        <v>25</v>
      </c>
      <c r="S242" s="5" t="s">
        <v>376</v>
      </c>
      <c r="T242" s="5" t="s">
        <v>37</v>
      </c>
      <c r="U242" s="5"/>
      <c r="V242" s="5"/>
      <c r="W242" s="5"/>
      <c r="X242" s="5"/>
      <c r="Y242" s="5" t="s">
        <v>1036</v>
      </c>
      <c r="Z242" s="5">
        <v>1</v>
      </c>
      <c r="AA242" s="211">
        <v>43920</v>
      </c>
      <c r="AB242" s="212">
        <f t="shared" si="6"/>
        <v>1</v>
      </c>
      <c r="AC242" s="41">
        <f t="shared" si="7"/>
        <v>5</v>
      </c>
      <c r="AD242" s="41"/>
      <c r="AE242" s="175"/>
    </row>
    <row r="243" spans="1:31" ht="331.2">
      <c r="A243" s="38">
        <v>193</v>
      </c>
      <c r="B243" s="5" t="s">
        <v>25</v>
      </c>
      <c r="C243" s="5" t="s">
        <v>371</v>
      </c>
      <c r="D243" s="5" t="s">
        <v>1037</v>
      </c>
      <c r="E243" s="39">
        <v>43740</v>
      </c>
      <c r="F243" s="5" t="s">
        <v>28</v>
      </c>
      <c r="G243" s="5" t="s">
        <v>29</v>
      </c>
      <c r="H243" s="5" t="s">
        <v>30</v>
      </c>
      <c r="I243" s="5" t="s">
        <v>82</v>
      </c>
      <c r="J243" s="5" t="s">
        <v>708</v>
      </c>
      <c r="K243" s="5" t="s">
        <v>1038</v>
      </c>
      <c r="L243" s="5" t="s">
        <v>1039</v>
      </c>
      <c r="M243" s="5" t="s">
        <v>1040</v>
      </c>
      <c r="N243" s="5">
        <v>5</v>
      </c>
      <c r="O243" s="5">
        <v>5</v>
      </c>
      <c r="P243" s="40">
        <v>43740</v>
      </c>
      <c r="Q243" s="40">
        <v>44043</v>
      </c>
      <c r="R243" s="5">
        <v>43</v>
      </c>
      <c r="S243" s="5" t="s">
        <v>1017</v>
      </c>
      <c r="T243" s="5" t="s">
        <v>37</v>
      </c>
      <c r="U243" s="5"/>
      <c r="V243" s="5"/>
      <c r="W243" s="5"/>
      <c r="X243" s="5"/>
      <c r="Y243" s="5" t="s">
        <v>1041</v>
      </c>
      <c r="Z243" s="5">
        <v>5</v>
      </c>
      <c r="AA243" s="211">
        <v>44012</v>
      </c>
      <c r="AB243" s="212">
        <f t="shared" si="6"/>
        <v>1</v>
      </c>
      <c r="AC243" s="41">
        <f t="shared" si="7"/>
        <v>5</v>
      </c>
      <c r="AD243" s="41"/>
      <c r="AE243" s="175"/>
    </row>
    <row r="244" spans="1:31" ht="331.2">
      <c r="A244" s="38">
        <v>193</v>
      </c>
      <c r="B244" s="5" t="s">
        <v>25</v>
      </c>
      <c r="C244" s="5" t="s">
        <v>371</v>
      </c>
      <c r="D244" s="5" t="s">
        <v>1037</v>
      </c>
      <c r="E244" s="39">
        <v>43740</v>
      </c>
      <c r="F244" s="5" t="s">
        <v>28</v>
      </c>
      <c r="G244" s="5" t="s">
        <v>29</v>
      </c>
      <c r="H244" s="5" t="s">
        <v>30</v>
      </c>
      <c r="I244" s="5" t="s">
        <v>82</v>
      </c>
      <c r="J244" s="5" t="s">
        <v>708</v>
      </c>
      <c r="K244" s="5" t="s">
        <v>1038</v>
      </c>
      <c r="L244" s="5" t="s">
        <v>1042</v>
      </c>
      <c r="M244" s="5" t="s">
        <v>1043</v>
      </c>
      <c r="N244" s="5">
        <v>6</v>
      </c>
      <c r="O244" s="5">
        <v>5</v>
      </c>
      <c r="P244" s="40">
        <v>43740</v>
      </c>
      <c r="Q244" s="40">
        <v>44104</v>
      </c>
      <c r="R244" s="5">
        <v>52</v>
      </c>
      <c r="S244" s="5" t="s">
        <v>1017</v>
      </c>
      <c r="T244" s="5" t="s">
        <v>37</v>
      </c>
      <c r="U244" s="5"/>
      <c r="V244" s="5"/>
      <c r="W244" s="5"/>
      <c r="X244" s="5"/>
      <c r="Y244" s="5" t="s">
        <v>1044</v>
      </c>
      <c r="Z244" s="5">
        <v>6</v>
      </c>
      <c r="AA244" s="211">
        <v>44104</v>
      </c>
      <c r="AB244" s="212">
        <f t="shared" si="6"/>
        <v>1</v>
      </c>
      <c r="AC244" s="41">
        <f t="shared" si="7"/>
        <v>5</v>
      </c>
      <c r="AD244" s="41"/>
      <c r="AE244" s="175"/>
    </row>
    <row r="245" spans="1:31" ht="331.2">
      <c r="A245" s="38">
        <v>193</v>
      </c>
      <c r="B245" s="5" t="s">
        <v>25</v>
      </c>
      <c r="C245" s="5" t="s">
        <v>371</v>
      </c>
      <c r="D245" s="5" t="s">
        <v>1037</v>
      </c>
      <c r="E245" s="39">
        <v>43740</v>
      </c>
      <c r="F245" s="5" t="s">
        <v>28</v>
      </c>
      <c r="G245" s="5" t="s">
        <v>29</v>
      </c>
      <c r="H245" s="5" t="s">
        <v>30</v>
      </c>
      <c r="I245" s="5" t="s">
        <v>82</v>
      </c>
      <c r="J245" s="5" t="s">
        <v>708</v>
      </c>
      <c r="K245" s="5" t="s">
        <v>1038</v>
      </c>
      <c r="L245" s="5" t="s">
        <v>1045</v>
      </c>
      <c r="M245" s="5" t="s">
        <v>1046</v>
      </c>
      <c r="N245" s="5">
        <v>6</v>
      </c>
      <c r="O245" s="5">
        <v>5</v>
      </c>
      <c r="P245" s="40">
        <v>43740</v>
      </c>
      <c r="Q245" s="40">
        <v>44104</v>
      </c>
      <c r="R245" s="5">
        <v>52</v>
      </c>
      <c r="S245" s="5" t="s">
        <v>1017</v>
      </c>
      <c r="T245" s="5" t="s">
        <v>37</v>
      </c>
      <c r="U245" s="5"/>
      <c r="V245" s="5"/>
      <c r="W245" s="5"/>
      <c r="X245" s="5"/>
      <c r="Y245" s="5" t="s">
        <v>1047</v>
      </c>
      <c r="Z245" s="5">
        <v>6</v>
      </c>
      <c r="AA245" s="211">
        <v>44104</v>
      </c>
      <c r="AB245" s="212">
        <f t="shared" si="6"/>
        <v>1</v>
      </c>
      <c r="AC245" s="41">
        <f t="shared" si="7"/>
        <v>5</v>
      </c>
      <c r="AD245" s="41"/>
      <c r="AE245" s="175"/>
    </row>
    <row r="246" spans="1:31" ht="331.2">
      <c r="A246" s="38">
        <v>193</v>
      </c>
      <c r="B246" s="5" t="s">
        <v>25</v>
      </c>
      <c r="C246" s="5" t="s">
        <v>371</v>
      </c>
      <c r="D246" s="5" t="s">
        <v>1037</v>
      </c>
      <c r="E246" s="39">
        <v>43740</v>
      </c>
      <c r="F246" s="5" t="s">
        <v>28</v>
      </c>
      <c r="G246" s="5" t="s">
        <v>29</v>
      </c>
      <c r="H246" s="5" t="s">
        <v>30</v>
      </c>
      <c r="I246" s="5" t="s">
        <v>82</v>
      </c>
      <c r="J246" s="5" t="s">
        <v>708</v>
      </c>
      <c r="K246" s="5" t="s">
        <v>1038</v>
      </c>
      <c r="L246" s="5" t="s">
        <v>1048</v>
      </c>
      <c r="M246" s="5" t="s">
        <v>1016</v>
      </c>
      <c r="N246" s="5">
        <v>3</v>
      </c>
      <c r="O246" s="5">
        <v>8</v>
      </c>
      <c r="P246" s="40">
        <v>43740</v>
      </c>
      <c r="Q246" s="40">
        <v>44377</v>
      </c>
      <c r="R246" s="5">
        <v>77</v>
      </c>
      <c r="S246" s="5" t="s">
        <v>1017</v>
      </c>
      <c r="T246" s="5" t="s">
        <v>37</v>
      </c>
      <c r="U246" s="5"/>
      <c r="V246" s="5"/>
      <c r="W246" s="5"/>
      <c r="X246" s="5"/>
      <c r="Y246" s="5" t="s">
        <v>1049</v>
      </c>
      <c r="Z246" s="5">
        <v>3</v>
      </c>
      <c r="AA246" s="211">
        <v>44286.420138888891</v>
      </c>
      <c r="AB246" s="212">
        <f t="shared" si="6"/>
        <v>1</v>
      </c>
      <c r="AC246" s="41">
        <f t="shared" si="7"/>
        <v>8</v>
      </c>
      <c r="AD246" s="41"/>
      <c r="AE246" s="175"/>
    </row>
    <row r="247" spans="1:31" ht="115.2">
      <c r="A247" s="38">
        <v>194</v>
      </c>
      <c r="B247" s="5" t="s">
        <v>25</v>
      </c>
      <c r="C247" s="5" t="s">
        <v>371</v>
      </c>
      <c r="D247" s="5" t="s">
        <v>1050</v>
      </c>
      <c r="E247" s="39">
        <v>43740</v>
      </c>
      <c r="F247" s="5" t="s">
        <v>28</v>
      </c>
      <c r="G247" s="5" t="s">
        <v>29</v>
      </c>
      <c r="H247" s="5" t="s">
        <v>30</v>
      </c>
      <c r="I247" s="5" t="s">
        <v>82</v>
      </c>
      <c r="J247" s="5" t="s">
        <v>1051</v>
      </c>
      <c r="K247" s="5" t="s">
        <v>84</v>
      </c>
      <c r="L247" s="5" t="s">
        <v>1052</v>
      </c>
      <c r="M247" s="5" t="s">
        <v>1053</v>
      </c>
      <c r="N247" s="5">
        <v>1</v>
      </c>
      <c r="O247" s="5">
        <v>6</v>
      </c>
      <c r="P247" s="40">
        <v>43740</v>
      </c>
      <c r="Q247" s="40">
        <v>43830</v>
      </c>
      <c r="R247" s="5">
        <v>12</v>
      </c>
      <c r="S247" s="5" t="s">
        <v>1017</v>
      </c>
      <c r="T247" s="5" t="s">
        <v>37</v>
      </c>
      <c r="U247" s="5"/>
      <c r="V247" s="5"/>
      <c r="W247" s="5"/>
      <c r="X247" s="5"/>
      <c r="Y247" s="5" t="s">
        <v>1054</v>
      </c>
      <c r="Z247" s="5">
        <v>1</v>
      </c>
      <c r="AA247" s="211">
        <v>43920</v>
      </c>
      <c r="AB247" s="212">
        <f t="shared" si="6"/>
        <v>1</v>
      </c>
      <c r="AC247" s="41">
        <f t="shared" si="7"/>
        <v>6</v>
      </c>
      <c r="AD247" s="41"/>
      <c r="AE247" s="175"/>
    </row>
    <row r="248" spans="1:31" ht="201.6">
      <c r="A248" s="38">
        <v>195</v>
      </c>
      <c r="B248" s="5" t="s">
        <v>25</v>
      </c>
      <c r="C248" s="5" t="s">
        <v>445</v>
      </c>
      <c r="D248" s="5" t="s">
        <v>1055</v>
      </c>
      <c r="E248" s="39">
        <v>43724</v>
      </c>
      <c r="F248" s="5" t="s">
        <v>28</v>
      </c>
      <c r="G248" s="5" t="s">
        <v>29</v>
      </c>
      <c r="H248" s="5" t="s">
        <v>30</v>
      </c>
      <c r="I248" s="5" t="s">
        <v>392</v>
      </c>
      <c r="J248" s="5" t="s">
        <v>151</v>
      </c>
      <c r="K248" s="5" t="s">
        <v>1056</v>
      </c>
      <c r="L248" s="5" t="s">
        <v>1057</v>
      </c>
      <c r="M248" s="5" t="s">
        <v>1058</v>
      </c>
      <c r="N248" s="5">
        <v>1</v>
      </c>
      <c r="O248" s="5">
        <v>5</v>
      </c>
      <c r="P248" s="40">
        <v>43724</v>
      </c>
      <c r="Q248" s="40">
        <v>43812</v>
      </c>
      <c r="R248" s="5">
        <v>12</v>
      </c>
      <c r="S248" s="5" t="s">
        <v>1017</v>
      </c>
      <c r="T248" s="5" t="s">
        <v>37</v>
      </c>
      <c r="U248" s="5"/>
      <c r="V248" s="5"/>
      <c r="W248" s="5"/>
      <c r="X248" s="5"/>
      <c r="Y248" s="5" t="s">
        <v>1059</v>
      </c>
      <c r="Z248" s="5">
        <v>1</v>
      </c>
      <c r="AA248" s="211">
        <v>43920</v>
      </c>
      <c r="AB248" s="212">
        <f t="shared" si="6"/>
        <v>1</v>
      </c>
      <c r="AC248" s="41">
        <f t="shared" si="7"/>
        <v>5</v>
      </c>
      <c r="AD248" s="41"/>
      <c r="AE248" s="175"/>
    </row>
    <row r="249" spans="1:31" ht="244.8">
      <c r="A249" s="38">
        <v>196</v>
      </c>
      <c r="B249" s="5" t="s">
        <v>25</v>
      </c>
      <c r="C249" s="5" t="s">
        <v>272</v>
      </c>
      <c r="D249" s="5" t="s">
        <v>1060</v>
      </c>
      <c r="E249" s="39">
        <v>43643</v>
      </c>
      <c r="F249" s="5" t="s">
        <v>28</v>
      </c>
      <c r="G249" s="5" t="s">
        <v>29</v>
      </c>
      <c r="H249" s="5" t="s">
        <v>46</v>
      </c>
      <c r="I249" s="5" t="s">
        <v>274</v>
      </c>
      <c r="J249" s="5" t="s">
        <v>224</v>
      </c>
      <c r="K249" s="5" t="s">
        <v>1061</v>
      </c>
      <c r="L249" s="5" t="s">
        <v>1062</v>
      </c>
      <c r="M249" s="5" t="s">
        <v>1063</v>
      </c>
      <c r="N249" s="5">
        <v>1</v>
      </c>
      <c r="O249" s="5">
        <v>5</v>
      </c>
      <c r="P249" s="40">
        <v>43643</v>
      </c>
      <c r="Q249" s="40">
        <v>43769</v>
      </c>
      <c r="R249" s="5">
        <v>18</v>
      </c>
      <c r="S249" s="5" t="s">
        <v>1017</v>
      </c>
      <c r="T249" s="5" t="s">
        <v>37</v>
      </c>
      <c r="U249" s="5"/>
      <c r="V249" s="5"/>
      <c r="W249" s="5"/>
      <c r="X249" s="5"/>
      <c r="Y249" s="5" t="s">
        <v>1064</v>
      </c>
      <c r="Z249" s="5">
        <v>1</v>
      </c>
      <c r="AA249" s="211">
        <v>43920</v>
      </c>
      <c r="AB249" s="212">
        <f t="shared" si="6"/>
        <v>1</v>
      </c>
      <c r="AC249" s="41">
        <f t="shared" si="7"/>
        <v>5</v>
      </c>
      <c r="AD249" s="41"/>
      <c r="AE249" s="175"/>
    </row>
    <row r="250" spans="1:31" ht="244.8">
      <c r="A250" s="38">
        <v>196</v>
      </c>
      <c r="B250" s="5" t="s">
        <v>25</v>
      </c>
      <c r="C250" s="5" t="s">
        <v>272</v>
      </c>
      <c r="D250" s="5" t="s">
        <v>1060</v>
      </c>
      <c r="E250" s="39">
        <v>43643</v>
      </c>
      <c r="F250" s="5" t="s">
        <v>28</v>
      </c>
      <c r="G250" s="5" t="s">
        <v>29</v>
      </c>
      <c r="H250" s="5" t="s">
        <v>46</v>
      </c>
      <c r="I250" s="5" t="s">
        <v>274</v>
      </c>
      <c r="J250" s="5" t="s">
        <v>224</v>
      </c>
      <c r="K250" s="5" t="s">
        <v>1061</v>
      </c>
      <c r="L250" s="5" t="s">
        <v>1065</v>
      </c>
      <c r="M250" s="5" t="s">
        <v>1066</v>
      </c>
      <c r="N250" s="5">
        <v>1</v>
      </c>
      <c r="O250" s="5">
        <v>5</v>
      </c>
      <c r="P250" s="40">
        <v>43643</v>
      </c>
      <c r="Q250" s="40">
        <v>43814</v>
      </c>
      <c r="R250" s="5">
        <v>24</v>
      </c>
      <c r="S250" s="5" t="s">
        <v>1017</v>
      </c>
      <c r="T250" s="5" t="s">
        <v>37</v>
      </c>
      <c r="U250" s="5"/>
      <c r="V250" s="5"/>
      <c r="W250" s="5"/>
      <c r="X250" s="5"/>
      <c r="Y250" s="5" t="s">
        <v>1067</v>
      </c>
      <c r="Z250" s="5">
        <v>1</v>
      </c>
      <c r="AA250" s="211">
        <v>43920</v>
      </c>
      <c r="AB250" s="212">
        <f t="shared" si="6"/>
        <v>1</v>
      </c>
      <c r="AC250" s="41">
        <f t="shared" si="7"/>
        <v>5</v>
      </c>
      <c r="AD250" s="41"/>
      <c r="AE250" s="175"/>
    </row>
    <row r="251" spans="1:31" ht="201.6">
      <c r="A251" s="38">
        <v>197</v>
      </c>
      <c r="B251" s="5" t="s">
        <v>25</v>
      </c>
      <c r="C251" s="5" t="s">
        <v>272</v>
      </c>
      <c r="D251" s="5" t="s">
        <v>291</v>
      </c>
      <c r="E251" s="39">
        <v>43643</v>
      </c>
      <c r="F251" s="5" t="s">
        <v>28</v>
      </c>
      <c r="G251" s="5" t="s">
        <v>29</v>
      </c>
      <c r="H251" s="5" t="s">
        <v>46</v>
      </c>
      <c r="I251" s="5" t="s">
        <v>274</v>
      </c>
      <c r="J251" s="5" t="s">
        <v>224</v>
      </c>
      <c r="K251" s="5" t="s">
        <v>292</v>
      </c>
      <c r="L251" s="5" t="s">
        <v>1068</v>
      </c>
      <c r="M251" s="5" t="s">
        <v>1066</v>
      </c>
      <c r="N251" s="5">
        <v>1</v>
      </c>
      <c r="O251" s="5">
        <v>3</v>
      </c>
      <c r="P251" s="40">
        <v>43643</v>
      </c>
      <c r="Q251" s="40">
        <v>43814</v>
      </c>
      <c r="R251" s="5">
        <v>24</v>
      </c>
      <c r="S251" s="5" t="s">
        <v>1017</v>
      </c>
      <c r="T251" s="5" t="s">
        <v>37</v>
      </c>
      <c r="U251" s="5"/>
      <c r="V251" s="5"/>
      <c r="W251" s="5"/>
      <c r="X251" s="5"/>
      <c r="Y251" s="5" t="s">
        <v>1069</v>
      </c>
      <c r="Z251" s="5">
        <v>1</v>
      </c>
      <c r="AA251" s="211">
        <v>43920</v>
      </c>
      <c r="AB251" s="212">
        <f t="shared" si="6"/>
        <v>1</v>
      </c>
      <c r="AC251" s="41">
        <f t="shared" si="7"/>
        <v>3</v>
      </c>
      <c r="AD251" s="41"/>
      <c r="AE251" s="175"/>
    </row>
    <row r="252" spans="1:31" ht="86.4">
      <c r="A252" s="38">
        <v>198</v>
      </c>
      <c r="B252" s="5" t="s">
        <v>25</v>
      </c>
      <c r="C252" s="5" t="s">
        <v>272</v>
      </c>
      <c r="D252" s="5" t="s">
        <v>388</v>
      </c>
      <c r="E252" s="39">
        <v>43643</v>
      </c>
      <c r="F252" s="5" t="s">
        <v>28</v>
      </c>
      <c r="G252" s="5" t="s">
        <v>29</v>
      </c>
      <c r="H252" s="5" t="s">
        <v>46</v>
      </c>
      <c r="I252" s="5" t="s">
        <v>274</v>
      </c>
      <c r="J252" s="5" t="s">
        <v>224</v>
      </c>
      <c r="K252" s="5" t="s">
        <v>389</v>
      </c>
      <c r="L252" s="5" t="s">
        <v>88</v>
      </c>
      <c r="M252" s="5" t="s">
        <v>89</v>
      </c>
      <c r="N252" s="5">
        <v>1</v>
      </c>
      <c r="O252" s="5">
        <v>5</v>
      </c>
      <c r="P252" s="40">
        <v>43643</v>
      </c>
      <c r="Q252" s="40">
        <v>43707</v>
      </c>
      <c r="R252" s="5">
        <v>9</v>
      </c>
      <c r="S252" s="5" t="s">
        <v>1017</v>
      </c>
      <c r="T252" s="5" t="s">
        <v>37</v>
      </c>
      <c r="U252" s="5"/>
      <c r="V252" s="5"/>
      <c r="W252" s="5"/>
      <c r="X252" s="5"/>
      <c r="Y252" s="5" t="s">
        <v>390</v>
      </c>
      <c r="Z252" s="5">
        <v>1</v>
      </c>
      <c r="AA252" s="211">
        <v>43920</v>
      </c>
      <c r="AB252" s="212">
        <f t="shared" si="6"/>
        <v>1</v>
      </c>
      <c r="AC252" s="41">
        <f t="shared" si="7"/>
        <v>5</v>
      </c>
      <c r="AD252" s="41"/>
      <c r="AE252" s="175"/>
    </row>
    <row r="253" spans="1:31" ht="100.8">
      <c r="A253" s="38">
        <v>199</v>
      </c>
      <c r="B253" s="5" t="s">
        <v>25</v>
      </c>
      <c r="C253" s="5" t="s">
        <v>221</v>
      </c>
      <c r="D253" s="5" t="s">
        <v>1070</v>
      </c>
      <c r="E253" s="39">
        <v>43567</v>
      </c>
      <c r="F253" s="5" t="s">
        <v>28</v>
      </c>
      <c r="G253" s="5" t="s">
        <v>29</v>
      </c>
      <c r="H253" s="5" t="s">
        <v>46</v>
      </c>
      <c r="I253" s="5" t="s">
        <v>392</v>
      </c>
      <c r="J253" s="5" t="s">
        <v>224</v>
      </c>
      <c r="K253" s="5" t="s">
        <v>1071</v>
      </c>
      <c r="L253" s="5" t="s">
        <v>1072</v>
      </c>
      <c r="M253" s="5" t="s">
        <v>1073</v>
      </c>
      <c r="N253" s="5">
        <v>1</v>
      </c>
      <c r="O253" s="5">
        <v>3</v>
      </c>
      <c r="P253" s="40">
        <v>43567</v>
      </c>
      <c r="Q253" s="40">
        <v>43646</v>
      </c>
      <c r="R253" s="5">
        <v>11</v>
      </c>
      <c r="S253" s="5" t="s">
        <v>1017</v>
      </c>
      <c r="T253" s="5" t="s">
        <v>37</v>
      </c>
      <c r="U253" s="5"/>
      <c r="V253" s="5"/>
      <c r="W253" s="5"/>
      <c r="X253" s="5"/>
      <c r="Y253" s="5" t="s">
        <v>1074</v>
      </c>
      <c r="Z253" s="5">
        <v>1</v>
      </c>
      <c r="AA253" s="211">
        <v>43920</v>
      </c>
      <c r="AB253" s="212">
        <f t="shared" si="6"/>
        <v>1</v>
      </c>
      <c r="AC253" s="41">
        <f t="shared" si="7"/>
        <v>3</v>
      </c>
      <c r="AD253" s="41"/>
      <c r="AE253" s="175"/>
    </row>
    <row r="254" spans="1:31" ht="187.2">
      <c r="A254" s="38">
        <v>200</v>
      </c>
      <c r="B254" s="5" t="s">
        <v>25</v>
      </c>
      <c r="C254" s="5" t="s">
        <v>221</v>
      </c>
      <c r="D254" s="5" t="s">
        <v>1075</v>
      </c>
      <c r="E254" s="39">
        <v>43567</v>
      </c>
      <c r="F254" s="5" t="s">
        <v>28</v>
      </c>
      <c r="G254" s="5" t="s">
        <v>29</v>
      </c>
      <c r="H254" s="5" t="s">
        <v>46</v>
      </c>
      <c r="I254" s="5" t="s">
        <v>392</v>
      </c>
      <c r="J254" s="5" t="s">
        <v>224</v>
      </c>
      <c r="K254" s="5" t="s">
        <v>1076</v>
      </c>
      <c r="L254" s="5" t="s">
        <v>1072</v>
      </c>
      <c r="M254" s="5" t="s">
        <v>1073</v>
      </c>
      <c r="N254" s="5">
        <v>1</v>
      </c>
      <c r="O254" s="5">
        <v>3</v>
      </c>
      <c r="P254" s="40">
        <v>43567</v>
      </c>
      <c r="Q254" s="40">
        <v>43646</v>
      </c>
      <c r="R254" s="5">
        <v>11</v>
      </c>
      <c r="S254" s="5" t="s">
        <v>1017</v>
      </c>
      <c r="T254" s="5" t="s">
        <v>37</v>
      </c>
      <c r="U254" s="5"/>
      <c r="V254" s="5"/>
      <c r="W254" s="5"/>
      <c r="X254" s="5"/>
      <c r="Y254" s="5" t="s">
        <v>1074</v>
      </c>
      <c r="Z254" s="5">
        <v>1</v>
      </c>
      <c r="AA254" s="211">
        <v>43920</v>
      </c>
      <c r="AB254" s="212">
        <f t="shared" si="6"/>
        <v>1</v>
      </c>
      <c r="AC254" s="41">
        <f t="shared" si="7"/>
        <v>3</v>
      </c>
      <c r="AD254" s="41"/>
      <c r="AE254" s="175"/>
    </row>
    <row r="255" spans="1:31" ht="115.2">
      <c r="A255" s="38">
        <v>201</v>
      </c>
      <c r="B255" s="5" t="s">
        <v>25</v>
      </c>
      <c r="C255" s="5" t="s">
        <v>221</v>
      </c>
      <c r="D255" s="5" t="s">
        <v>222</v>
      </c>
      <c r="E255" s="39">
        <v>43567</v>
      </c>
      <c r="F255" s="5" t="s">
        <v>28</v>
      </c>
      <c r="G255" s="5" t="s">
        <v>29</v>
      </c>
      <c r="H255" s="5" t="s">
        <v>30</v>
      </c>
      <c r="I255" s="5" t="s">
        <v>223</v>
      </c>
      <c r="J255" s="5" t="s">
        <v>224</v>
      </c>
      <c r="K255" s="5" t="s">
        <v>225</v>
      </c>
      <c r="L255" s="5" t="s">
        <v>1077</v>
      </c>
      <c r="M255" s="5" t="s">
        <v>1078</v>
      </c>
      <c r="N255" s="5">
        <v>1</v>
      </c>
      <c r="O255" s="5">
        <v>4</v>
      </c>
      <c r="P255" s="40">
        <v>43567</v>
      </c>
      <c r="Q255" s="40">
        <v>43605</v>
      </c>
      <c r="R255" s="5">
        <v>5</v>
      </c>
      <c r="S255" s="5" t="s">
        <v>1017</v>
      </c>
      <c r="T255" s="5" t="s">
        <v>37</v>
      </c>
      <c r="U255" s="5"/>
      <c r="V255" s="5"/>
      <c r="W255" s="5"/>
      <c r="X255" s="5"/>
      <c r="Y255" s="5" t="s">
        <v>1079</v>
      </c>
      <c r="Z255" s="5">
        <v>1</v>
      </c>
      <c r="AA255" s="211">
        <v>43920</v>
      </c>
      <c r="AB255" s="212">
        <f t="shared" si="6"/>
        <v>1</v>
      </c>
      <c r="AC255" s="41">
        <f t="shared" si="7"/>
        <v>4</v>
      </c>
      <c r="AD255" s="41"/>
      <c r="AE255" s="175"/>
    </row>
    <row r="256" spans="1:31" ht="144">
      <c r="A256" s="38">
        <v>202</v>
      </c>
      <c r="B256" s="5" t="s">
        <v>25</v>
      </c>
      <c r="C256" s="5" t="s">
        <v>221</v>
      </c>
      <c r="D256" s="5" t="s">
        <v>1080</v>
      </c>
      <c r="E256" s="39">
        <v>43567</v>
      </c>
      <c r="F256" s="5" t="s">
        <v>28</v>
      </c>
      <c r="G256" s="5" t="s">
        <v>29</v>
      </c>
      <c r="H256" s="5" t="s">
        <v>30</v>
      </c>
      <c r="I256" s="5" t="s">
        <v>223</v>
      </c>
      <c r="J256" s="5" t="s">
        <v>708</v>
      </c>
      <c r="K256" s="5" t="s">
        <v>411</v>
      </c>
      <c r="L256" s="5" t="s">
        <v>1081</v>
      </c>
      <c r="M256" s="5" t="s">
        <v>1082</v>
      </c>
      <c r="N256" s="5">
        <v>1</v>
      </c>
      <c r="O256" s="5">
        <v>4</v>
      </c>
      <c r="P256" s="40">
        <v>43567</v>
      </c>
      <c r="Q256" s="40">
        <v>43814</v>
      </c>
      <c r="R256" s="5">
        <v>35</v>
      </c>
      <c r="S256" s="5" t="s">
        <v>1017</v>
      </c>
      <c r="T256" s="5" t="s">
        <v>37</v>
      </c>
      <c r="U256" s="5"/>
      <c r="V256" s="5"/>
      <c r="W256" s="5"/>
      <c r="X256" s="5"/>
      <c r="Y256" s="5" t="s">
        <v>1083</v>
      </c>
      <c r="Z256" s="5">
        <v>1</v>
      </c>
      <c r="AA256" s="211">
        <v>43920</v>
      </c>
      <c r="AB256" s="212">
        <f t="shared" si="6"/>
        <v>1</v>
      </c>
      <c r="AC256" s="41">
        <f t="shared" si="7"/>
        <v>4</v>
      </c>
      <c r="AD256" s="41"/>
      <c r="AE256" s="175"/>
    </row>
    <row r="257" spans="1:31" ht="158.4">
      <c r="A257" s="38">
        <v>203</v>
      </c>
      <c r="B257" s="5" t="s">
        <v>25</v>
      </c>
      <c r="C257" s="5" t="s">
        <v>221</v>
      </c>
      <c r="D257" s="5" t="s">
        <v>655</v>
      </c>
      <c r="E257" s="39">
        <v>43567</v>
      </c>
      <c r="F257" s="5" t="s">
        <v>28</v>
      </c>
      <c r="G257" s="5" t="s">
        <v>29</v>
      </c>
      <c r="H257" s="5" t="s">
        <v>30</v>
      </c>
      <c r="I257" s="5" t="s">
        <v>223</v>
      </c>
      <c r="J257" s="5" t="s">
        <v>708</v>
      </c>
      <c r="K257" s="5" t="s">
        <v>656</v>
      </c>
      <c r="L257" s="5" t="s">
        <v>1084</v>
      </c>
      <c r="M257" s="5" t="s">
        <v>1085</v>
      </c>
      <c r="N257" s="5">
        <v>1</v>
      </c>
      <c r="O257" s="5">
        <v>3</v>
      </c>
      <c r="P257" s="40">
        <v>43567</v>
      </c>
      <c r="Q257" s="40">
        <v>43814</v>
      </c>
      <c r="R257" s="5">
        <v>35</v>
      </c>
      <c r="S257" s="5" t="s">
        <v>1017</v>
      </c>
      <c r="T257" s="5" t="s">
        <v>37</v>
      </c>
      <c r="U257" s="5"/>
      <c r="V257" s="5"/>
      <c r="W257" s="5"/>
      <c r="X257" s="5"/>
      <c r="Y257" s="5" t="s">
        <v>1086</v>
      </c>
      <c r="Z257" s="5">
        <v>1</v>
      </c>
      <c r="AA257" s="211">
        <v>43920</v>
      </c>
      <c r="AB257" s="212">
        <f t="shared" si="6"/>
        <v>1</v>
      </c>
      <c r="AC257" s="41">
        <f t="shared" si="7"/>
        <v>3</v>
      </c>
      <c r="AD257" s="41"/>
      <c r="AE257" s="175"/>
    </row>
    <row r="258" spans="1:31" ht="158.4">
      <c r="A258" s="38">
        <v>203</v>
      </c>
      <c r="B258" s="5" t="s">
        <v>25</v>
      </c>
      <c r="C258" s="5" t="s">
        <v>221</v>
      </c>
      <c r="D258" s="5" t="s">
        <v>655</v>
      </c>
      <c r="E258" s="39">
        <v>43567</v>
      </c>
      <c r="F258" s="5" t="s">
        <v>28</v>
      </c>
      <c r="G258" s="5" t="s">
        <v>29</v>
      </c>
      <c r="H258" s="5" t="s">
        <v>30</v>
      </c>
      <c r="I258" s="5" t="s">
        <v>223</v>
      </c>
      <c r="J258" s="5" t="s">
        <v>708</v>
      </c>
      <c r="K258" s="5" t="s">
        <v>660</v>
      </c>
      <c r="L258" s="5" t="s">
        <v>1087</v>
      </c>
      <c r="M258" s="5" t="s">
        <v>1088</v>
      </c>
      <c r="N258" s="5">
        <v>1</v>
      </c>
      <c r="O258" s="5">
        <v>4</v>
      </c>
      <c r="P258" s="40">
        <v>43567</v>
      </c>
      <c r="Q258" s="40">
        <v>43799</v>
      </c>
      <c r="R258" s="5">
        <v>33</v>
      </c>
      <c r="S258" s="5" t="s">
        <v>1017</v>
      </c>
      <c r="T258" s="5" t="s">
        <v>37</v>
      </c>
      <c r="U258" s="5"/>
      <c r="V258" s="5"/>
      <c r="W258" s="5"/>
      <c r="X258" s="5"/>
      <c r="Y258" s="5" t="s">
        <v>1089</v>
      </c>
      <c r="Z258" s="5">
        <v>1</v>
      </c>
      <c r="AA258" s="211">
        <v>43920</v>
      </c>
      <c r="AB258" s="212">
        <f t="shared" si="6"/>
        <v>1</v>
      </c>
      <c r="AC258" s="41">
        <f t="shared" si="7"/>
        <v>4</v>
      </c>
      <c r="AD258" s="41"/>
      <c r="AE258" s="175"/>
    </row>
    <row r="259" spans="1:31" ht="100.8">
      <c r="A259" s="38">
        <v>204</v>
      </c>
      <c r="B259" s="5" t="s">
        <v>25</v>
      </c>
      <c r="C259" s="5" t="s">
        <v>433</v>
      </c>
      <c r="D259" s="5" t="s">
        <v>1090</v>
      </c>
      <c r="E259" s="39">
        <v>43315</v>
      </c>
      <c r="F259" s="5" t="s">
        <v>28</v>
      </c>
      <c r="G259" s="5" t="s">
        <v>29</v>
      </c>
      <c r="H259" s="5" t="s">
        <v>46</v>
      </c>
      <c r="I259" s="5" t="s">
        <v>237</v>
      </c>
      <c r="J259" s="5" t="s">
        <v>151</v>
      </c>
      <c r="K259" s="5" t="s">
        <v>1091</v>
      </c>
      <c r="L259" s="5" t="s">
        <v>571</v>
      </c>
      <c r="M259" s="5" t="s">
        <v>577</v>
      </c>
      <c r="N259" s="5">
        <v>2</v>
      </c>
      <c r="O259" s="5">
        <v>3</v>
      </c>
      <c r="P259" s="40">
        <v>43315</v>
      </c>
      <c r="Q259" s="40">
        <v>43829</v>
      </c>
      <c r="R259" s="5">
        <v>73</v>
      </c>
      <c r="S259" s="5" t="s">
        <v>1017</v>
      </c>
      <c r="T259" s="5" t="s">
        <v>37</v>
      </c>
      <c r="U259" s="5"/>
      <c r="V259" s="5"/>
      <c r="W259" s="5"/>
      <c r="X259" s="5"/>
      <c r="Y259" s="5" t="s">
        <v>1092</v>
      </c>
      <c r="Z259" s="5">
        <v>2</v>
      </c>
      <c r="AA259" s="211">
        <v>43920</v>
      </c>
      <c r="AB259" s="212">
        <f t="shared" ref="AB259:AB322" si="8">Z259/N259</f>
        <v>1</v>
      </c>
      <c r="AC259" s="41">
        <f t="shared" ref="AC259:AC322" si="9">AB259*O259</f>
        <v>3</v>
      </c>
      <c r="AD259" s="41"/>
      <c r="AE259" s="175"/>
    </row>
    <row r="260" spans="1:31" ht="129.6">
      <c r="A260" s="38">
        <v>205</v>
      </c>
      <c r="B260" s="5" t="s">
        <v>25</v>
      </c>
      <c r="C260" s="5" t="s">
        <v>433</v>
      </c>
      <c r="D260" s="5" t="s">
        <v>1093</v>
      </c>
      <c r="E260" s="39">
        <v>43315</v>
      </c>
      <c r="F260" s="5" t="s">
        <v>75</v>
      </c>
      <c r="G260" s="5" t="s">
        <v>29</v>
      </c>
      <c r="H260" s="5" t="s">
        <v>30</v>
      </c>
      <c r="I260" s="5" t="s">
        <v>223</v>
      </c>
      <c r="J260" s="5" t="s">
        <v>275</v>
      </c>
      <c r="K260" s="5" t="s">
        <v>389</v>
      </c>
      <c r="L260" s="5" t="s">
        <v>1094</v>
      </c>
      <c r="M260" s="5" t="s">
        <v>1095</v>
      </c>
      <c r="N260" s="5">
        <v>1</v>
      </c>
      <c r="O260" s="5">
        <v>2</v>
      </c>
      <c r="P260" s="40">
        <v>43315</v>
      </c>
      <c r="Q260" s="40">
        <v>43434</v>
      </c>
      <c r="R260" s="5">
        <v>17</v>
      </c>
      <c r="S260" s="5" t="s">
        <v>242</v>
      </c>
      <c r="T260" s="5" t="s">
        <v>37</v>
      </c>
      <c r="U260" s="5"/>
      <c r="V260" s="5"/>
      <c r="W260" s="5"/>
      <c r="X260" s="5"/>
      <c r="Y260" s="5" t="s">
        <v>1096</v>
      </c>
      <c r="Z260" s="5">
        <v>1</v>
      </c>
      <c r="AA260" s="211">
        <v>43920</v>
      </c>
      <c r="AB260" s="212">
        <f t="shared" si="8"/>
        <v>1</v>
      </c>
      <c r="AC260" s="41">
        <f t="shared" si="9"/>
        <v>2</v>
      </c>
      <c r="AD260" s="41"/>
      <c r="AE260" s="175"/>
    </row>
    <row r="261" spans="1:31" ht="187.2">
      <c r="A261" s="38">
        <v>206</v>
      </c>
      <c r="B261" s="5" t="s">
        <v>25</v>
      </c>
      <c r="C261" s="5" t="s">
        <v>1097</v>
      </c>
      <c r="D261" s="5" t="s">
        <v>1098</v>
      </c>
      <c r="E261" s="39">
        <v>43461</v>
      </c>
      <c r="F261" s="5" t="s">
        <v>28</v>
      </c>
      <c r="G261" s="5" t="s">
        <v>29</v>
      </c>
      <c r="H261" s="5" t="s">
        <v>46</v>
      </c>
      <c r="I261" s="5" t="s">
        <v>31</v>
      </c>
      <c r="J261" s="5" t="s">
        <v>1099</v>
      </c>
      <c r="K261" s="5" t="s">
        <v>1100</v>
      </c>
      <c r="L261" s="5" t="s">
        <v>1101</v>
      </c>
      <c r="M261" s="5" t="s">
        <v>1102</v>
      </c>
      <c r="N261" s="5">
        <v>1</v>
      </c>
      <c r="O261" s="5">
        <v>7</v>
      </c>
      <c r="P261" s="40">
        <v>43461</v>
      </c>
      <c r="Q261" s="40">
        <v>43511</v>
      </c>
      <c r="R261" s="5">
        <v>7</v>
      </c>
      <c r="S261" s="5" t="s">
        <v>1103</v>
      </c>
      <c r="T261" s="5" t="s">
        <v>37</v>
      </c>
      <c r="U261" s="5"/>
      <c r="V261" s="5"/>
      <c r="W261" s="5"/>
      <c r="X261" s="5"/>
      <c r="Y261" s="5" t="s">
        <v>1104</v>
      </c>
      <c r="Z261" s="5">
        <v>1</v>
      </c>
      <c r="AA261" s="211">
        <v>43920</v>
      </c>
      <c r="AB261" s="212">
        <f t="shared" si="8"/>
        <v>1</v>
      </c>
      <c r="AC261" s="41">
        <f t="shared" si="9"/>
        <v>7</v>
      </c>
      <c r="AD261" s="41"/>
      <c r="AE261" s="175"/>
    </row>
    <row r="262" spans="1:31" ht="244.8">
      <c r="A262" s="38">
        <v>207</v>
      </c>
      <c r="B262" s="5" t="s">
        <v>25</v>
      </c>
      <c r="C262" s="5" t="s">
        <v>1097</v>
      </c>
      <c r="D262" s="5" t="s">
        <v>1098</v>
      </c>
      <c r="E262" s="39">
        <v>43461</v>
      </c>
      <c r="F262" s="5" t="s">
        <v>99</v>
      </c>
      <c r="G262" s="5" t="s">
        <v>29</v>
      </c>
      <c r="H262" s="5" t="s">
        <v>46</v>
      </c>
      <c r="I262" s="5" t="s">
        <v>31</v>
      </c>
      <c r="J262" s="5" t="s">
        <v>1099</v>
      </c>
      <c r="K262" s="5" t="s">
        <v>1100</v>
      </c>
      <c r="L262" s="5" t="s">
        <v>1105</v>
      </c>
      <c r="M262" s="5" t="s">
        <v>1106</v>
      </c>
      <c r="N262" s="5">
        <v>2</v>
      </c>
      <c r="O262" s="5">
        <v>7</v>
      </c>
      <c r="P262" s="40">
        <v>43461</v>
      </c>
      <c r="Q262" s="40">
        <v>43799</v>
      </c>
      <c r="R262" s="5">
        <v>48</v>
      </c>
      <c r="S262" s="5" t="s">
        <v>1103</v>
      </c>
      <c r="T262" s="5" t="s">
        <v>37</v>
      </c>
      <c r="U262" s="5"/>
      <c r="V262" s="5"/>
      <c r="W262" s="5"/>
      <c r="X262" s="5"/>
      <c r="Y262" s="5" t="s">
        <v>1107</v>
      </c>
      <c r="Z262" s="5">
        <v>2</v>
      </c>
      <c r="AA262" s="211">
        <v>43920</v>
      </c>
      <c r="AB262" s="212">
        <f t="shared" si="8"/>
        <v>1</v>
      </c>
      <c r="AC262" s="41">
        <f t="shared" si="9"/>
        <v>7</v>
      </c>
      <c r="AD262" s="41"/>
      <c r="AE262" s="175"/>
    </row>
    <row r="263" spans="1:31" ht="288">
      <c r="A263" s="38">
        <v>208</v>
      </c>
      <c r="B263" s="5" t="s">
        <v>25</v>
      </c>
      <c r="C263" s="5" t="s">
        <v>1097</v>
      </c>
      <c r="D263" s="5" t="s">
        <v>1108</v>
      </c>
      <c r="E263" s="39">
        <v>43461</v>
      </c>
      <c r="F263" s="5" t="s">
        <v>28</v>
      </c>
      <c r="G263" s="5" t="s">
        <v>29</v>
      </c>
      <c r="H263" s="5" t="s">
        <v>46</v>
      </c>
      <c r="I263" s="5" t="s">
        <v>31</v>
      </c>
      <c r="J263" s="5" t="s">
        <v>1099</v>
      </c>
      <c r="K263" s="5" t="s">
        <v>1109</v>
      </c>
      <c r="L263" s="5" t="s">
        <v>1110</v>
      </c>
      <c r="M263" s="5" t="s">
        <v>1111</v>
      </c>
      <c r="N263" s="5">
        <v>1</v>
      </c>
      <c r="O263" s="5">
        <v>7</v>
      </c>
      <c r="P263" s="40">
        <v>43461</v>
      </c>
      <c r="Q263" s="40">
        <v>43555</v>
      </c>
      <c r="R263" s="5">
        <v>13</v>
      </c>
      <c r="S263" s="5" t="s">
        <v>1103</v>
      </c>
      <c r="T263" s="5" t="s">
        <v>37</v>
      </c>
      <c r="U263" s="5"/>
      <c r="V263" s="5"/>
      <c r="W263" s="5"/>
      <c r="X263" s="5"/>
      <c r="Y263" s="5" t="s">
        <v>1112</v>
      </c>
      <c r="Z263" s="5">
        <v>1</v>
      </c>
      <c r="AA263" s="211">
        <v>43920</v>
      </c>
      <c r="AB263" s="212">
        <f t="shared" si="8"/>
        <v>1</v>
      </c>
      <c r="AC263" s="41">
        <f t="shared" si="9"/>
        <v>7</v>
      </c>
      <c r="AD263" s="41"/>
      <c r="AE263" s="175"/>
    </row>
    <row r="264" spans="1:31" ht="288">
      <c r="A264" s="38">
        <v>209</v>
      </c>
      <c r="B264" s="5" t="s">
        <v>25</v>
      </c>
      <c r="C264" s="5" t="s">
        <v>1097</v>
      </c>
      <c r="D264" s="5" t="s">
        <v>1108</v>
      </c>
      <c r="E264" s="39">
        <v>43461</v>
      </c>
      <c r="F264" s="5" t="s">
        <v>28</v>
      </c>
      <c r="G264" s="5" t="s">
        <v>29</v>
      </c>
      <c r="H264" s="5" t="s">
        <v>46</v>
      </c>
      <c r="I264" s="5" t="s">
        <v>31</v>
      </c>
      <c r="J264" s="5" t="s">
        <v>1099</v>
      </c>
      <c r="K264" s="5" t="s">
        <v>1109</v>
      </c>
      <c r="L264" s="5" t="s">
        <v>1113</v>
      </c>
      <c r="M264" s="5" t="s">
        <v>1114</v>
      </c>
      <c r="N264" s="5">
        <v>1</v>
      </c>
      <c r="O264" s="5">
        <v>7</v>
      </c>
      <c r="P264" s="40">
        <v>43461</v>
      </c>
      <c r="Q264" s="40">
        <v>43511</v>
      </c>
      <c r="R264" s="5">
        <v>7</v>
      </c>
      <c r="S264" s="5" t="s">
        <v>1103</v>
      </c>
      <c r="T264" s="5" t="s">
        <v>37</v>
      </c>
      <c r="U264" s="5"/>
      <c r="V264" s="5"/>
      <c r="W264" s="5"/>
      <c r="X264" s="5"/>
      <c r="Y264" s="5" t="s">
        <v>1115</v>
      </c>
      <c r="Z264" s="5">
        <v>1</v>
      </c>
      <c r="AA264" s="211">
        <v>43920</v>
      </c>
      <c r="AB264" s="212">
        <f t="shared" si="8"/>
        <v>1</v>
      </c>
      <c r="AC264" s="41">
        <f t="shared" si="9"/>
        <v>7</v>
      </c>
      <c r="AD264" s="41"/>
      <c r="AE264" s="175"/>
    </row>
    <row r="265" spans="1:31" ht="288">
      <c r="A265" s="38">
        <v>210</v>
      </c>
      <c r="B265" s="5" t="s">
        <v>25</v>
      </c>
      <c r="C265" s="5" t="s">
        <v>1097</v>
      </c>
      <c r="D265" s="5" t="s">
        <v>1116</v>
      </c>
      <c r="E265" s="39">
        <v>43461</v>
      </c>
      <c r="F265" s="5" t="s">
        <v>99</v>
      </c>
      <c r="G265" s="5" t="s">
        <v>29</v>
      </c>
      <c r="H265" s="5" t="s">
        <v>46</v>
      </c>
      <c r="I265" s="5" t="s">
        <v>31</v>
      </c>
      <c r="J265" s="5" t="s">
        <v>1099</v>
      </c>
      <c r="K265" s="5" t="s">
        <v>1109</v>
      </c>
      <c r="L265" s="5" t="s">
        <v>1117</v>
      </c>
      <c r="M265" s="5" t="s">
        <v>853</v>
      </c>
      <c r="N265" s="5">
        <v>1</v>
      </c>
      <c r="O265" s="5">
        <v>7</v>
      </c>
      <c r="P265" s="40">
        <v>43461</v>
      </c>
      <c r="Q265" s="40">
        <v>43555</v>
      </c>
      <c r="R265" s="5">
        <v>13</v>
      </c>
      <c r="S265" s="5" t="s">
        <v>1103</v>
      </c>
      <c r="T265" s="5" t="s">
        <v>37</v>
      </c>
      <c r="U265" s="5"/>
      <c r="V265" s="5"/>
      <c r="W265" s="5"/>
      <c r="X265" s="5"/>
      <c r="Y265" s="5" t="s">
        <v>1118</v>
      </c>
      <c r="Z265" s="5">
        <v>1</v>
      </c>
      <c r="AA265" s="211">
        <v>43920</v>
      </c>
      <c r="AB265" s="212">
        <f t="shared" si="8"/>
        <v>1</v>
      </c>
      <c r="AC265" s="41">
        <f t="shared" si="9"/>
        <v>7</v>
      </c>
      <c r="AD265" s="41"/>
      <c r="AE265" s="175"/>
    </row>
    <row r="266" spans="1:31" ht="187.2">
      <c r="A266" s="38">
        <v>211</v>
      </c>
      <c r="B266" s="5" t="s">
        <v>25</v>
      </c>
      <c r="C266" s="5" t="s">
        <v>1097</v>
      </c>
      <c r="D266" s="5" t="s">
        <v>1119</v>
      </c>
      <c r="E266" s="39">
        <v>43461</v>
      </c>
      <c r="F266" s="5" t="s">
        <v>28</v>
      </c>
      <c r="G266" s="5" t="s">
        <v>29</v>
      </c>
      <c r="H266" s="5" t="s">
        <v>46</v>
      </c>
      <c r="I266" s="5" t="s">
        <v>31</v>
      </c>
      <c r="J266" s="5" t="s">
        <v>1099</v>
      </c>
      <c r="K266" s="5" t="s">
        <v>1120</v>
      </c>
      <c r="L266" s="5" t="s">
        <v>1121</v>
      </c>
      <c r="M266" s="5" t="s">
        <v>1122</v>
      </c>
      <c r="N266" s="5">
        <v>1</v>
      </c>
      <c r="O266" s="5">
        <v>7</v>
      </c>
      <c r="P266" s="40">
        <v>43461</v>
      </c>
      <c r="Q266" s="40">
        <v>43496</v>
      </c>
      <c r="R266" s="5">
        <v>5</v>
      </c>
      <c r="S266" s="5" t="s">
        <v>1103</v>
      </c>
      <c r="T266" s="5" t="s">
        <v>37</v>
      </c>
      <c r="U266" s="5"/>
      <c r="V266" s="5"/>
      <c r="W266" s="5"/>
      <c r="X266" s="5"/>
      <c r="Y266" s="5" t="s">
        <v>1123</v>
      </c>
      <c r="Z266" s="5">
        <v>1</v>
      </c>
      <c r="AA266" s="211">
        <v>43920</v>
      </c>
      <c r="AB266" s="212">
        <f t="shared" si="8"/>
        <v>1</v>
      </c>
      <c r="AC266" s="41">
        <f t="shared" si="9"/>
        <v>7</v>
      </c>
      <c r="AD266" s="41"/>
      <c r="AE266" s="175"/>
    </row>
    <row r="267" spans="1:31" ht="187.2">
      <c r="A267" s="38">
        <v>212</v>
      </c>
      <c r="B267" s="5" t="s">
        <v>25</v>
      </c>
      <c r="C267" s="5" t="s">
        <v>1097</v>
      </c>
      <c r="D267" s="5" t="s">
        <v>1119</v>
      </c>
      <c r="E267" s="39">
        <v>43461</v>
      </c>
      <c r="F267" s="5" t="s">
        <v>99</v>
      </c>
      <c r="G267" s="5" t="s">
        <v>29</v>
      </c>
      <c r="H267" s="5" t="s">
        <v>46</v>
      </c>
      <c r="I267" s="5" t="s">
        <v>31</v>
      </c>
      <c r="J267" s="5" t="s">
        <v>1099</v>
      </c>
      <c r="K267" s="5" t="s">
        <v>1120</v>
      </c>
      <c r="L267" s="5" t="s">
        <v>1124</v>
      </c>
      <c r="M267" s="5" t="s">
        <v>853</v>
      </c>
      <c r="N267" s="5">
        <v>1</v>
      </c>
      <c r="O267" s="5">
        <v>7</v>
      </c>
      <c r="P267" s="40">
        <v>43461</v>
      </c>
      <c r="Q267" s="40">
        <v>43555</v>
      </c>
      <c r="R267" s="5">
        <v>13</v>
      </c>
      <c r="S267" s="5" t="s">
        <v>1103</v>
      </c>
      <c r="T267" s="5" t="s">
        <v>37</v>
      </c>
      <c r="U267" s="5"/>
      <c r="V267" s="5"/>
      <c r="W267" s="5"/>
      <c r="X267" s="5"/>
      <c r="Y267" s="5" t="s">
        <v>1125</v>
      </c>
      <c r="Z267" s="5">
        <v>1</v>
      </c>
      <c r="AA267" s="211">
        <v>43920</v>
      </c>
      <c r="AB267" s="212">
        <f t="shared" si="8"/>
        <v>1</v>
      </c>
      <c r="AC267" s="41">
        <f t="shared" si="9"/>
        <v>7</v>
      </c>
      <c r="AD267" s="41"/>
      <c r="AE267" s="175"/>
    </row>
    <row r="268" spans="1:31" ht="172.8">
      <c r="A268" s="38">
        <v>213</v>
      </c>
      <c r="B268" s="5" t="s">
        <v>25</v>
      </c>
      <c r="C268" s="5" t="s">
        <v>1097</v>
      </c>
      <c r="D268" s="5" t="s">
        <v>1126</v>
      </c>
      <c r="E268" s="39">
        <v>43461</v>
      </c>
      <c r="F268" s="5" t="s">
        <v>28</v>
      </c>
      <c r="G268" s="5" t="s">
        <v>29</v>
      </c>
      <c r="H268" s="5" t="s">
        <v>46</v>
      </c>
      <c r="I268" s="5" t="s">
        <v>31</v>
      </c>
      <c r="J268" s="5" t="s">
        <v>1099</v>
      </c>
      <c r="K268" s="5" t="s">
        <v>1127</v>
      </c>
      <c r="L268" s="5" t="s">
        <v>1128</v>
      </c>
      <c r="M268" s="5" t="s">
        <v>1129</v>
      </c>
      <c r="N268" s="5">
        <v>1</v>
      </c>
      <c r="O268" s="5">
        <v>7</v>
      </c>
      <c r="P268" s="40">
        <v>43461</v>
      </c>
      <c r="Q268" s="40">
        <v>43511</v>
      </c>
      <c r="R268" s="5">
        <v>7</v>
      </c>
      <c r="S268" s="5" t="s">
        <v>1103</v>
      </c>
      <c r="T268" s="5" t="s">
        <v>37</v>
      </c>
      <c r="U268" s="5"/>
      <c r="V268" s="5"/>
      <c r="W268" s="5"/>
      <c r="X268" s="5"/>
      <c r="Y268" s="5" t="s">
        <v>1130</v>
      </c>
      <c r="Z268" s="5">
        <v>1</v>
      </c>
      <c r="AA268" s="211">
        <v>43920</v>
      </c>
      <c r="AB268" s="212">
        <f t="shared" si="8"/>
        <v>1</v>
      </c>
      <c r="AC268" s="41">
        <f t="shared" si="9"/>
        <v>7</v>
      </c>
      <c r="AD268" s="41"/>
      <c r="AE268" s="175"/>
    </row>
    <row r="269" spans="1:31" ht="302.39999999999998">
      <c r="A269" s="38">
        <v>214</v>
      </c>
      <c r="B269" s="5" t="s">
        <v>25</v>
      </c>
      <c r="C269" s="5" t="s">
        <v>1097</v>
      </c>
      <c r="D269" s="5" t="s">
        <v>1131</v>
      </c>
      <c r="E269" s="39">
        <v>43461</v>
      </c>
      <c r="F269" s="5" t="s">
        <v>28</v>
      </c>
      <c r="G269" s="5" t="s">
        <v>29</v>
      </c>
      <c r="H269" s="5" t="s">
        <v>46</v>
      </c>
      <c r="I269" s="5" t="s">
        <v>31</v>
      </c>
      <c r="J269" s="5" t="s">
        <v>1099</v>
      </c>
      <c r="K269" s="5" t="s">
        <v>1132</v>
      </c>
      <c r="L269" s="5" t="s">
        <v>1133</v>
      </c>
      <c r="M269" s="5" t="s">
        <v>1114</v>
      </c>
      <c r="N269" s="5">
        <v>1</v>
      </c>
      <c r="O269" s="5">
        <v>7</v>
      </c>
      <c r="P269" s="40">
        <v>43461</v>
      </c>
      <c r="Q269" s="40">
        <v>43511</v>
      </c>
      <c r="R269" s="5">
        <v>7</v>
      </c>
      <c r="S269" s="5" t="s">
        <v>1103</v>
      </c>
      <c r="T269" s="5" t="s">
        <v>37</v>
      </c>
      <c r="U269" s="5"/>
      <c r="V269" s="5"/>
      <c r="W269" s="5"/>
      <c r="X269" s="5"/>
      <c r="Y269" s="5" t="s">
        <v>1134</v>
      </c>
      <c r="Z269" s="5">
        <v>1</v>
      </c>
      <c r="AA269" s="211">
        <v>43920</v>
      </c>
      <c r="AB269" s="212">
        <f t="shared" si="8"/>
        <v>1</v>
      </c>
      <c r="AC269" s="41">
        <f t="shared" si="9"/>
        <v>7</v>
      </c>
      <c r="AD269" s="41"/>
      <c r="AE269" s="175"/>
    </row>
    <row r="270" spans="1:31" ht="302.39999999999998">
      <c r="A270" s="38">
        <v>215</v>
      </c>
      <c r="B270" s="5" t="s">
        <v>25</v>
      </c>
      <c r="C270" s="5" t="s">
        <v>1097</v>
      </c>
      <c r="D270" s="5" t="s">
        <v>1136</v>
      </c>
      <c r="E270" s="39">
        <v>43461</v>
      </c>
      <c r="F270" s="5" t="s">
        <v>28</v>
      </c>
      <c r="G270" s="5" t="s">
        <v>29</v>
      </c>
      <c r="H270" s="5" t="s">
        <v>46</v>
      </c>
      <c r="I270" s="5" t="s">
        <v>31</v>
      </c>
      <c r="J270" s="5" t="s">
        <v>1099</v>
      </c>
      <c r="K270" s="5" t="s">
        <v>1135</v>
      </c>
      <c r="L270" s="5" t="s">
        <v>1137</v>
      </c>
      <c r="M270" s="5" t="s">
        <v>1138</v>
      </c>
      <c r="N270" s="5">
        <v>1</v>
      </c>
      <c r="O270" s="5">
        <v>7</v>
      </c>
      <c r="P270" s="40">
        <v>43461</v>
      </c>
      <c r="Q270" s="40">
        <v>43555</v>
      </c>
      <c r="R270" s="5">
        <v>13</v>
      </c>
      <c r="S270" s="5" t="s">
        <v>1103</v>
      </c>
      <c r="T270" s="5" t="s">
        <v>37</v>
      </c>
      <c r="U270" s="5"/>
      <c r="V270" s="5"/>
      <c r="W270" s="5"/>
      <c r="X270" s="5"/>
      <c r="Y270" s="5" t="s">
        <v>1134</v>
      </c>
      <c r="Z270" s="5">
        <v>1</v>
      </c>
      <c r="AA270" s="211">
        <v>43920</v>
      </c>
      <c r="AB270" s="212">
        <f t="shared" si="8"/>
        <v>1</v>
      </c>
      <c r="AC270" s="41">
        <f t="shared" si="9"/>
        <v>7</v>
      </c>
      <c r="AD270" s="41"/>
      <c r="AE270" s="175"/>
    </row>
    <row r="271" spans="1:31" ht="409.6">
      <c r="A271" s="38">
        <v>216</v>
      </c>
      <c r="B271" s="5" t="s">
        <v>25</v>
      </c>
      <c r="C271" s="5" t="s">
        <v>1097</v>
      </c>
      <c r="D271" s="5" t="s">
        <v>1139</v>
      </c>
      <c r="E271" s="39">
        <v>43461</v>
      </c>
      <c r="F271" s="5" t="s">
        <v>28</v>
      </c>
      <c r="G271" s="5" t="s">
        <v>29</v>
      </c>
      <c r="H271" s="5" t="s">
        <v>46</v>
      </c>
      <c r="I271" s="5" t="s">
        <v>31</v>
      </c>
      <c r="J271" s="5" t="s">
        <v>1099</v>
      </c>
      <c r="K271" s="5" t="s">
        <v>1140</v>
      </c>
      <c r="L271" s="5" t="s">
        <v>1141</v>
      </c>
      <c r="M271" s="5" t="s">
        <v>1142</v>
      </c>
      <c r="N271" s="5">
        <v>1</v>
      </c>
      <c r="O271" s="5">
        <v>7</v>
      </c>
      <c r="P271" s="40">
        <v>43461</v>
      </c>
      <c r="Q271" s="40">
        <v>43616</v>
      </c>
      <c r="R271" s="5">
        <v>22</v>
      </c>
      <c r="S271" s="5" t="s">
        <v>1103</v>
      </c>
      <c r="T271" s="5" t="s">
        <v>37</v>
      </c>
      <c r="U271" s="5"/>
      <c r="V271" s="5"/>
      <c r="W271" s="5"/>
      <c r="X271" s="5"/>
      <c r="Y271" s="5" t="s">
        <v>1143</v>
      </c>
      <c r="Z271" s="5">
        <v>1</v>
      </c>
      <c r="AA271" s="211">
        <v>43920</v>
      </c>
      <c r="AB271" s="212">
        <f t="shared" si="8"/>
        <v>1</v>
      </c>
      <c r="AC271" s="41">
        <f t="shared" si="9"/>
        <v>7</v>
      </c>
      <c r="AD271" s="41"/>
      <c r="AE271" s="175"/>
    </row>
    <row r="272" spans="1:31" ht="230.4">
      <c r="A272" s="38">
        <v>217</v>
      </c>
      <c r="B272" s="5" t="s">
        <v>25</v>
      </c>
      <c r="C272" s="5" t="s">
        <v>1097</v>
      </c>
      <c r="D272" s="5" t="s">
        <v>1144</v>
      </c>
      <c r="E272" s="39">
        <v>43461</v>
      </c>
      <c r="F272" s="5" t="s">
        <v>28</v>
      </c>
      <c r="G272" s="5" t="s">
        <v>29</v>
      </c>
      <c r="H272" s="5" t="s">
        <v>46</v>
      </c>
      <c r="I272" s="5" t="s">
        <v>31</v>
      </c>
      <c r="J272" s="5" t="s">
        <v>1099</v>
      </c>
      <c r="K272" s="5" t="s">
        <v>1145</v>
      </c>
      <c r="L272" s="5" t="s">
        <v>1146</v>
      </c>
      <c r="M272" s="5" t="s">
        <v>1147</v>
      </c>
      <c r="N272" s="5">
        <v>1</v>
      </c>
      <c r="O272" s="5">
        <v>7</v>
      </c>
      <c r="P272" s="40">
        <v>43461</v>
      </c>
      <c r="Q272" s="40">
        <v>43555</v>
      </c>
      <c r="R272" s="5">
        <v>13</v>
      </c>
      <c r="S272" s="5" t="s">
        <v>1103</v>
      </c>
      <c r="T272" s="5" t="s">
        <v>37</v>
      </c>
      <c r="U272" s="5"/>
      <c r="V272" s="5"/>
      <c r="W272" s="5"/>
      <c r="X272" s="5"/>
      <c r="Y272" s="5" t="s">
        <v>1148</v>
      </c>
      <c r="Z272" s="5">
        <v>1</v>
      </c>
      <c r="AA272" s="211">
        <v>43920</v>
      </c>
      <c r="AB272" s="212">
        <f t="shared" si="8"/>
        <v>1</v>
      </c>
      <c r="AC272" s="41">
        <f t="shared" si="9"/>
        <v>7</v>
      </c>
      <c r="AD272" s="41"/>
      <c r="AE272" s="175"/>
    </row>
    <row r="273" spans="1:31" ht="230.4">
      <c r="A273" s="38">
        <v>218</v>
      </c>
      <c r="B273" s="5" t="s">
        <v>25</v>
      </c>
      <c r="C273" s="5" t="s">
        <v>1097</v>
      </c>
      <c r="D273" s="5" t="s">
        <v>1149</v>
      </c>
      <c r="E273" s="39">
        <v>43461</v>
      </c>
      <c r="F273" s="5" t="s">
        <v>28</v>
      </c>
      <c r="G273" s="5" t="s">
        <v>29</v>
      </c>
      <c r="H273" s="5" t="s">
        <v>46</v>
      </c>
      <c r="I273" s="5" t="s">
        <v>31</v>
      </c>
      <c r="J273" s="5" t="s">
        <v>1099</v>
      </c>
      <c r="K273" s="5" t="s">
        <v>1150</v>
      </c>
      <c r="L273" s="5" t="s">
        <v>1151</v>
      </c>
      <c r="M273" s="5" t="s">
        <v>1147</v>
      </c>
      <c r="N273" s="5">
        <v>1</v>
      </c>
      <c r="O273" s="5">
        <v>8</v>
      </c>
      <c r="P273" s="40">
        <v>43461</v>
      </c>
      <c r="Q273" s="40">
        <v>43555</v>
      </c>
      <c r="R273" s="5">
        <v>13</v>
      </c>
      <c r="S273" s="5" t="s">
        <v>1103</v>
      </c>
      <c r="T273" s="5" t="s">
        <v>37</v>
      </c>
      <c r="U273" s="5"/>
      <c r="V273" s="5"/>
      <c r="W273" s="5"/>
      <c r="X273" s="5"/>
      <c r="Y273" s="5" t="s">
        <v>1152</v>
      </c>
      <c r="Z273" s="5">
        <v>1</v>
      </c>
      <c r="AA273" s="211">
        <v>43920</v>
      </c>
      <c r="AB273" s="212">
        <f t="shared" si="8"/>
        <v>1</v>
      </c>
      <c r="AC273" s="41">
        <f t="shared" si="9"/>
        <v>8</v>
      </c>
      <c r="AD273" s="41"/>
      <c r="AE273" s="175"/>
    </row>
    <row r="274" spans="1:31" ht="129.6">
      <c r="A274" s="38">
        <v>219</v>
      </c>
      <c r="B274" s="5" t="s">
        <v>25</v>
      </c>
      <c r="C274" s="5" t="s">
        <v>1097</v>
      </c>
      <c r="D274" s="5" t="s">
        <v>1153</v>
      </c>
      <c r="E274" s="39">
        <v>43461</v>
      </c>
      <c r="F274" s="5" t="s">
        <v>75</v>
      </c>
      <c r="G274" s="5" t="s">
        <v>29</v>
      </c>
      <c r="H274" s="5" t="s">
        <v>30</v>
      </c>
      <c r="I274" s="5" t="s">
        <v>31</v>
      </c>
      <c r="J274" s="5" t="s">
        <v>1099</v>
      </c>
      <c r="K274" s="5" t="s">
        <v>76</v>
      </c>
      <c r="L274" s="5" t="s">
        <v>1154</v>
      </c>
      <c r="M274" s="5" t="s">
        <v>396</v>
      </c>
      <c r="N274" s="5">
        <v>1</v>
      </c>
      <c r="O274" s="5">
        <v>8</v>
      </c>
      <c r="P274" s="40">
        <v>43461</v>
      </c>
      <c r="Q274" s="40">
        <v>43496</v>
      </c>
      <c r="R274" s="5">
        <v>5</v>
      </c>
      <c r="S274" s="5" t="s">
        <v>1103</v>
      </c>
      <c r="T274" s="5" t="s">
        <v>37</v>
      </c>
      <c r="U274" s="5"/>
      <c r="V274" s="5"/>
      <c r="W274" s="5"/>
      <c r="X274" s="5"/>
      <c r="Y274" s="5" t="s">
        <v>1155</v>
      </c>
      <c r="Z274" s="5">
        <v>1</v>
      </c>
      <c r="AA274" s="211">
        <v>43920</v>
      </c>
      <c r="AB274" s="212">
        <f t="shared" si="8"/>
        <v>1</v>
      </c>
      <c r="AC274" s="41">
        <f t="shared" si="9"/>
        <v>8</v>
      </c>
      <c r="AD274" s="41"/>
      <c r="AE274" s="175"/>
    </row>
    <row r="275" spans="1:31" ht="115.2">
      <c r="A275" s="38">
        <v>220</v>
      </c>
      <c r="B275" s="5" t="s">
        <v>25</v>
      </c>
      <c r="C275" s="5" t="s">
        <v>80</v>
      </c>
      <c r="D275" s="5" t="s">
        <v>1156</v>
      </c>
      <c r="E275" s="39">
        <v>43627</v>
      </c>
      <c r="F275" s="5" t="s">
        <v>99</v>
      </c>
      <c r="G275" s="5" t="s">
        <v>29</v>
      </c>
      <c r="H275" s="5" t="s">
        <v>46</v>
      </c>
      <c r="I275" s="5" t="s">
        <v>82</v>
      </c>
      <c r="J275" s="5" t="s">
        <v>145</v>
      </c>
      <c r="K275" s="5" t="s">
        <v>673</v>
      </c>
      <c r="L275" s="5" t="s">
        <v>1157</v>
      </c>
      <c r="M275" s="5" t="s">
        <v>1158</v>
      </c>
      <c r="N275" s="5">
        <v>1</v>
      </c>
      <c r="O275" s="5">
        <v>5</v>
      </c>
      <c r="P275" s="40">
        <v>43627</v>
      </c>
      <c r="Q275" s="40">
        <v>43656</v>
      </c>
      <c r="R275" s="5">
        <v>4</v>
      </c>
      <c r="S275" s="5" t="s">
        <v>1159</v>
      </c>
      <c r="T275" s="5" t="s">
        <v>37</v>
      </c>
      <c r="U275" s="5"/>
      <c r="V275" s="5"/>
      <c r="W275" s="5"/>
      <c r="X275" s="5"/>
      <c r="Y275" s="5" t="s">
        <v>1160</v>
      </c>
      <c r="Z275" s="5">
        <v>1</v>
      </c>
      <c r="AA275" s="211">
        <v>43920</v>
      </c>
      <c r="AB275" s="212">
        <f t="shared" si="8"/>
        <v>1</v>
      </c>
      <c r="AC275" s="41">
        <f t="shared" si="9"/>
        <v>5</v>
      </c>
      <c r="AD275" s="41"/>
      <c r="AE275" s="175"/>
    </row>
    <row r="276" spans="1:31" ht="158.4">
      <c r="A276" s="38">
        <v>221</v>
      </c>
      <c r="B276" s="5" t="s">
        <v>25</v>
      </c>
      <c r="C276" s="5" t="s">
        <v>91</v>
      </c>
      <c r="D276" s="5" t="s">
        <v>1161</v>
      </c>
      <c r="E276" s="39">
        <v>43399</v>
      </c>
      <c r="F276" s="5" t="s">
        <v>166</v>
      </c>
      <c r="G276" s="5" t="s">
        <v>29</v>
      </c>
      <c r="H276" s="5" t="s">
        <v>46</v>
      </c>
      <c r="I276" s="5" t="s">
        <v>82</v>
      </c>
      <c r="J276" s="5" t="s">
        <v>145</v>
      </c>
      <c r="K276" s="5" t="s">
        <v>1162</v>
      </c>
      <c r="L276" s="5" t="s">
        <v>1163</v>
      </c>
      <c r="M276" s="5" t="s">
        <v>1164</v>
      </c>
      <c r="N276" s="5">
        <v>1</v>
      </c>
      <c r="O276" s="5">
        <v>4</v>
      </c>
      <c r="P276" s="40">
        <v>43399</v>
      </c>
      <c r="Q276" s="40">
        <v>43511</v>
      </c>
      <c r="R276" s="5">
        <v>16</v>
      </c>
      <c r="S276" s="5" t="s">
        <v>148</v>
      </c>
      <c r="T276" s="5" t="s">
        <v>37</v>
      </c>
      <c r="U276" s="5"/>
      <c r="V276" s="5"/>
      <c r="W276" s="5"/>
      <c r="X276" s="5"/>
      <c r="Y276" s="5" t="s">
        <v>1164</v>
      </c>
      <c r="Z276" s="5">
        <v>1</v>
      </c>
      <c r="AA276" s="211">
        <v>43920</v>
      </c>
      <c r="AB276" s="212">
        <f t="shared" si="8"/>
        <v>1</v>
      </c>
      <c r="AC276" s="41">
        <f t="shared" si="9"/>
        <v>4</v>
      </c>
      <c r="AD276" s="41"/>
      <c r="AE276" s="175"/>
    </row>
    <row r="277" spans="1:31" ht="115.2">
      <c r="A277" s="38">
        <v>222</v>
      </c>
      <c r="B277" s="5" t="s">
        <v>25</v>
      </c>
      <c r="C277" s="5" t="s">
        <v>433</v>
      </c>
      <c r="D277" s="5" t="s">
        <v>531</v>
      </c>
      <c r="E277" s="39">
        <v>43315</v>
      </c>
      <c r="F277" s="5" t="s">
        <v>166</v>
      </c>
      <c r="G277" s="5" t="s">
        <v>29</v>
      </c>
      <c r="H277" s="5" t="s">
        <v>46</v>
      </c>
      <c r="I277" s="5" t="s">
        <v>392</v>
      </c>
      <c r="J277" s="5" t="s">
        <v>626</v>
      </c>
      <c r="K277" s="5" t="s">
        <v>435</v>
      </c>
      <c r="L277" s="5" t="s">
        <v>1165</v>
      </c>
      <c r="M277" s="5" t="s">
        <v>1166</v>
      </c>
      <c r="N277" s="5">
        <v>1</v>
      </c>
      <c r="O277" s="5">
        <v>3</v>
      </c>
      <c r="P277" s="40">
        <v>43315</v>
      </c>
      <c r="Q277" s="40">
        <v>43814</v>
      </c>
      <c r="R277" s="5">
        <v>71</v>
      </c>
      <c r="S277" s="5" t="s">
        <v>145</v>
      </c>
      <c r="T277" s="5" t="s">
        <v>37</v>
      </c>
      <c r="U277" s="5"/>
      <c r="V277" s="5"/>
      <c r="W277" s="5"/>
      <c r="X277" s="5"/>
      <c r="Y277" s="5" t="s">
        <v>1167</v>
      </c>
      <c r="Z277" s="5">
        <v>1</v>
      </c>
      <c r="AA277" s="211">
        <v>43920</v>
      </c>
      <c r="AB277" s="212">
        <f t="shared" si="8"/>
        <v>1</v>
      </c>
      <c r="AC277" s="41">
        <f t="shared" si="9"/>
        <v>3</v>
      </c>
      <c r="AD277" s="41"/>
      <c r="AE277" s="175"/>
    </row>
    <row r="278" spans="1:31" ht="144">
      <c r="A278" s="38">
        <v>223</v>
      </c>
      <c r="B278" s="5" t="s">
        <v>25</v>
      </c>
      <c r="C278" s="5" t="s">
        <v>221</v>
      </c>
      <c r="D278" s="5" t="s">
        <v>495</v>
      </c>
      <c r="E278" s="39">
        <v>43567</v>
      </c>
      <c r="F278" s="5" t="s">
        <v>349</v>
      </c>
      <c r="G278" s="5" t="s">
        <v>29</v>
      </c>
      <c r="H278" s="5" t="s">
        <v>46</v>
      </c>
      <c r="I278" s="5" t="s">
        <v>392</v>
      </c>
      <c r="J278" s="5" t="s">
        <v>350</v>
      </c>
      <c r="K278" s="5" t="s">
        <v>503</v>
      </c>
      <c r="L278" s="5" t="s">
        <v>1168</v>
      </c>
      <c r="M278" s="5" t="s">
        <v>1169</v>
      </c>
      <c r="N278" s="5">
        <v>1</v>
      </c>
      <c r="O278" s="5">
        <v>4</v>
      </c>
      <c r="P278" s="40">
        <v>43567</v>
      </c>
      <c r="Q278" s="40">
        <v>43814</v>
      </c>
      <c r="R278" s="5">
        <v>35</v>
      </c>
      <c r="S278" s="5" t="s">
        <v>1170</v>
      </c>
      <c r="T278" s="5" t="s">
        <v>37</v>
      </c>
      <c r="U278" s="5"/>
      <c r="V278" s="5"/>
      <c r="W278" s="5"/>
      <c r="X278" s="5"/>
      <c r="Y278" s="5" t="s">
        <v>1171</v>
      </c>
      <c r="Z278" s="5">
        <v>1</v>
      </c>
      <c r="AA278" s="211">
        <v>43920</v>
      </c>
      <c r="AB278" s="212">
        <f t="shared" si="8"/>
        <v>1</v>
      </c>
      <c r="AC278" s="41">
        <f t="shared" si="9"/>
        <v>4</v>
      </c>
      <c r="AD278" s="41"/>
      <c r="AE278" s="175"/>
    </row>
    <row r="279" spans="1:31" ht="144">
      <c r="A279" s="38">
        <v>224</v>
      </c>
      <c r="B279" s="5" t="s">
        <v>25</v>
      </c>
      <c r="C279" s="5" t="s">
        <v>221</v>
      </c>
      <c r="D279" s="5" t="s">
        <v>495</v>
      </c>
      <c r="E279" s="39">
        <v>43567</v>
      </c>
      <c r="F279" s="5" t="s">
        <v>349</v>
      </c>
      <c r="G279" s="5" t="s">
        <v>29</v>
      </c>
      <c r="H279" s="5" t="s">
        <v>46</v>
      </c>
      <c r="I279" s="5" t="s">
        <v>392</v>
      </c>
      <c r="J279" s="5" t="s">
        <v>1051</v>
      </c>
      <c r="K279" s="5" t="s">
        <v>503</v>
      </c>
      <c r="L279" s="5" t="s">
        <v>1172</v>
      </c>
      <c r="M279" s="5" t="s">
        <v>1173</v>
      </c>
      <c r="N279" s="5">
        <v>1</v>
      </c>
      <c r="O279" s="5">
        <v>4</v>
      </c>
      <c r="P279" s="40">
        <v>43567</v>
      </c>
      <c r="Q279" s="40">
        <v>43600</v>
      </c>
      <c r="R279" s="5">
        <v>4</v>
      </c>
      <c r="S279" s="5" t="s">
        <v>1170</v>
      </c>
      <c r="T279" s="5" t="s">
        <v>37</v>
      </c>
      <c r="U279" s="5"/>
      <c r="V279" s="5"/>
      <c r="W279" s="5"/>
      <c r="X279" s="5"/>
      <c r="Y279" s="5" t="s">
        <v>1174</v>
      </c>
      <c r="Z279" s="5">
        <v>1</v>
      </c>
      <c r="AA279" s="211">
        <v>43920</v>
      </c>
      <c r="AB279" s="212">
        <f t="shared" si="8"/>
        <v>1</v>
      </c>
      <c r="AC279" s="41">
        <f t="shared" si="9"/>
        <v>4</v>
      </c>
      <c r="AD279" s="41"/>
      <c r="AE279" s="175"/>
    </row>
    <row r="280" spans="1:31" ht="172.8">
      <c r="A280" s="38">
        <v>225</v>
      </c>
      <c r="B280" s="5" t="s">
        <v>25</v>
      </c>
      <c r="C280" s="5" t="s">
        <v>1175</v>
      </c>
      <c r="D280" s="5" t="s">
        <v>1176</v>
      </c>
      <c r="E280" s="39">
        <v>43934</v>
      </c>
      <c r="F280" s="5" t="s">
        <v>28</v>
      </c>
      <c r="G280" s="5" t="s">
        <v>29</v>
      </c>
      <c r="H280" s="5" t="s">
        <v>30</v>
      </c>
      <c r="I280" s="5" t="s">
        <v>392</v>
      </c>
      <c r="J280" s="5" t="s">
        <v>708</v>
      </c>
      <c r="K280" s="5" t="s">
        <v>1177</v>
      </c>
      <c r="L280" s="5" t="s">
        <v>1178</v>
      </c>
      <c r="M280" s="5" t="s">
        <v>1179</v>
      </c>
      <c r="N280" s="5">
        <v>5</v>
      </c>
      <c r="O280" s="5">
        <v>4</v>
      </c>
      <c r="P280" s="40">
        <v>43934</v>
      </c>
      <c r="Q280" s="40">
        <v>44286</v>
      </c>
      <c r="R280" s="5">
        <v>50</v>
      </c>
      <c r="S280" s="5" t="s">
        <v>1017</v>
      </c>
      <c r="T280" s="5" t="s">
        <v>37</v>
      </c>
      <c r="U280" s="5"/>
      <c r="V280" s="5"/>
      <c r="W280" s="5"/>
      <c r="X280" s="5"/>
      <c r="Y280" s="5" t="s">
        <v>1180</v>
      </c>
      <c r="Z280" s="5">
        <v>5</v>
      </c>
      <c r="AA280" s="211">
        <v>44285.759722222225</v>
      </c>
      <c r="AB280" s="212">
        <f t="shared" si="8"/>
        <v>1</v>
      </c>
      <c r="AC280" s="41">
        <f t="shared" si="9"/>
        <v>4</v>
      </c>
      <c r="AD280" s="41"/>
      <c r="AE280" s="175"/>
    </row>
    <row r="281" spans="1:31" ht="172.8">
      <c r="A281" s="38">
        <v>225</v>
      </c>
      <c r="B281" s="5" t="s">
        <v>25</v>
      </c>
      <c r="C281" s="5" t="s">
        <v>1175</v>
      </c>
      <c r="D281" s="5" t="s">
        <v>1176</v>
      </c>
      <c r="E281" s="39">
        <v>43934</v>
      </c>
      <c r="F281" s="5" t="s">
        <v>28</v>
      </c>
      <c r="G281" s="5" t="s">
        <v>29</v>
      </c>
      <c r="H281" s="5" t="s">
        <v>30</v>
      </c>
      <c r="I281" s="5" t="s">
        <v>392</v>
      </c>
      <c r="J281" s="5" t="s">
        <v>708</v>
      </c>
      <c r="K281" s="5" t="s">
        <v>1181</v>
      </c>
      <c r="L281" s="5" t="s">
        <v>1182</v>
      </c>
      <c r="M281" s="5" t="s">
        <v>1183</v>
      </c>
      <c r="N281" s="5">
        <v>1</v>
      </c>
      <c r="O281" s="5">
        <v>2</v>
      </c>
      <c r="P281" s="40">
        <v>43934</v>
      </c>
      <c r="Q281" s="40">
        <v>44093</v>
      </c>
      <c r="R281" s="5">
        <v>22</v>
      </c>
      <c r="S281" s="5" t="s">
        <v>1017</v>
      </c>
      <c r="T281" s="5" t="s">
        <v>37</v>
      </c>
      <c r="U281" s="5"/>
      <c r="V281" s="5"/>
      <c r="W281" s="5"/>
      <c r="X281" s="5"/>
      <c r="Y281" s="5" t="s">
        <v>1184</v>
      </c>
      <c r="Z281" s="5">
        <v>1</v>
      </c>
      <c r="AA281" s="211">
        <v>44104</v>
      </c>
      <c r="AB281" s="212">
        <f t="shared" si="8"/>
        <v>1</v>
      </c>
      <c r="AC281" s="41">
        <f t="shared" si="9"/>
        <v>2</v>
      </c>
      <c r="AD281" s="41"/>
      <c r="AE281" s="175"/>
    </row>
    <row r="282" spans="1:31" ht="144">
      <c r="A282" s="38">
        <v>226</v>
      </c>
      <c r="B282" s="5" t="s">
        <v>25</v>
      </c>
      <c r="C282" s="5" t="s">
        <v>1175</v>
      </c>
      <c r="D282" s="5" t="s">
        <v>1185</v>
      </c>
      <c r="E282" s="39">
        <v>43934</v>
      </c>
      <c r="F282" s="5" t="s">
        <v>28</v>
      </c>
      <c r="G282" s="5" t="s">
        <v>29</v>
      </c>
      <c r="H282" s="5" t="s">
        <v>46</v>
      </c>
      <c r="I282" s="5" t="s">
        <v>392</v>
      </c>
      <c r="J282" s="5" t="s">
        <v>708</v>
      </c>
      <c r="K282" s="5" t="s">
        <v>1186</v>
      </c>
      <c r="L282" s="5" t="s">
        <v>1187</v>
      </c>
      <c r="M282" s="5" t="s">
        <v>1188</v>
      </c>
      <c r="N282" s="5">
        <v>1</v>
      </c>
      <c r="O282" s="5">
        <v>6</v>
      </c>
      <c r="P282" s="40">
        <v>43934</v>
      </c>
      <c r="Q282" s="40">
        <v>43987</v>
      </c>
      <c r="R282" s="5">
        <v>7</v>
      </c>
      <c r="S282" s="5" t="s">
        <v>1017</v>
      </c>
      <c r="T282" s="5" t="s">
        <v>37</v>
      </c>
      <c r="U282" s="5"/>
      <c r="V282" s="5"/>
      <c r="W282" s="5"/>
      <c r="X282" s="5"/>
      <c r="Y282" s="5" t="s">
        <v>1189</v>
      </c>
      <c r="Z282" s="5">
        <v>1</v>
      </c>
      <c r="AA282" s="211">
        <v>44012</v>
      </c>
      <c r="AB282" s="212">
        <f t="shared" si="8"/>
        <v>1</v>
      </c>
      <c r="AC282" s="41">
        <f t="shared" si="9"/>
        <v>6</v>
      </c>
      <c r="AD282" s="41"/>
      <c r="AE282" s="175"/>
    </row>
    <row r="283" spans="1:31" ht="144">
      <c r="A283" s="38">
        <v>226</v>
      </c>
      <c r="B283" s="5" t="s">
        <v>25</v>
      </c>
      <c r="C283" s="5" t="s">
        <v>1175</v>
      </c>
      <c r="D283" s="5" t="s">
        <v>1185</v>
      </c>
      <c r="E283" s="39">
        <v>43934</v>
      </c>
      <c r="F283" s="5" t="s">
        <v>28</v>
      </c>
      <c r="G283" s="5" t="s">
        <v>29</v>
      </c>
      <c r="H283" s="5" t="s">
        <v>46</v>
      </c>
      <c r="I283" s="5" t="s">
        <v>392</v>
      </c>
      <c r="J283" s="5" t="s">
        <v>708</v>
      </c>
      <c r="K283" s="5" t="s">
        <v>1186</v>
      </c>
      <c r="L283" s="5" t="s">
        <v>1192</v>
      </c>
      <c r="M283" s="5" t="s">
        <v>1193</v>
      </c>
      <c r="N283" s="5">
        <v>2</v>
      </c>
      <c r="O283" s="5">
        <v>6</v>
      </c>
      <c r="P283" s="40">
        <v>43934</v>
      </c>
      <c r="Q283" s="40">
        <v>44026</v>
      </c>
      <c r="R283" s="5">
        <v>13</v>
      </c>
      <c r="S283" s="5" t="s">
        <v>1017</v>
      </c>
      <c r="T283" s="5" t="s">
        <v>37</v>
      </c>
      <c r="U283" s="5"/>
      <c r="V283" s="5"/>
      <c r="W283" s="5"/>
      <c r="X283" s="5"/>
      <c r="Y283" s="5" t="s">
        <v>1194</v>
      </c>
      <c r="Z283" s="5">
        <v>2</v>
      </c>
      <c r="AA283" s="211">
        <v>44012</v>
      </c>
      <c r="AB283" s="212">
        <f t="shared" si="8"/>
        <v>1</v>
      </c>
      <c r="AC283" s="41">
        <f t="shared" si="9"/>
        <v>6</v>
      </c>
      <c r="AD283" s="41"/>
      <c r="AE283" s="175"/>
    </row>
    <row r="284" spans="1:31" ht="144">
      <c r="A284" s="38">
        <v>227</v>
      </c>
      <c r="B284" s="5" t="s">
        <v>25</v>
      </c>
      <c r="C284" s="5" t="s">
        <v>1175</v>
      </c>
      <c r="D284" s="5" t="s">
        <v>1195</v>
      </c>
      <c r="E284" s="39">
        <v>43934</v>
      </c>
      <c r="F284" s="5" t="s">
        <v>28</v>
      </c>
      <c r="G284" s="5" t="s">
        <v>29</v>
      </c>
      <c r="H284" s="5" t="s">
        <v>46</v>
      </c>
      <c r="I284" s="5" t="s">
        <v>392</v>
      </c>
      <c r="J284" s="5" t="s">
        <v>708</v>
      </c>
      <c r="K284" s="5" t="s">
        <v>1191</v>
      </c>
      <c r="L284" s="5" t="s">
        <v>1196</v>
      </c>
      <c r="M284" s="5" t="s">
        <v>629</v>
      </c>
      <c r="N284" s="5">
        <v>1</v>
      </c>
      <c r="O284" s="5">
        <v>4</v>
      </c>
      <c r="P284" s="40">
        <v>43934</v>
      </c>
      <c r="Q284" s="40">
        <v>44165</v>
      </c>
      <c r="R284" s="5">
        <v>33</v>
      </c>
      <c r="S284" s="5" t="s">
        <v>1017</v>
      </c>
      <c r="T284" s="5" t="s">
        <v>37</v>
      </c>
      <c r="U284" s="5"/>
      <c r="V284" s="5"/>
      <c r="W284" s="5"/>
      <c r="X284" s="5"/>
      <c r="Y284" s="5" t="s">
        <v>1197</v>
      </c>
      <c r="Z284" s="5">
        <v>1</v>
      </c>
      <c r="AA284" s="211">
        <v>44165</v>
      </c>
      <c r="AB284" s="212">
        <f t="shared" si="8"/>
        <v>1</v>
      </c>
      <c r="AC284" s="41">
        <f t="shared" si="9"/>
        <v>4</v>
      </c>
      <c r="AD284" s="41"/>
      <c r="AE284" s="175"/>
    </row>
    <row r="285" spans="1:31" ht="144">
      <c r="A285" s="38">
        <v>227</v>
      </c>
      <c r="B285" s="5" t="s">
        <v>25</v>
      </c>
      <c r="C285" s="5" t="s">
        <v>1175</v>
      </c>
      <c r="D285" s="5" t="s">
        <v>1195</v>
      </c>
      <c r="E285" s="39">
        <v>43934</v>
      </c>
      <c r="F285" s="5" t="s">
        <v>28</v>
      </c>
      <c r="G285" s="5" t="s">
        <v>29</v>
      </c>
      <c r="H285" s="5" t="s">
        <v>46</v>
      </c>
      <c r="I285" s="5" t="s">
        <v>392</v>
      </c>
      <c r="J285" s="5" t="s">
        <v>708</v>
      </c>
      <c r="K285" s="5" t="s">
        <v>1190</v>
      </c>
      <c r="L285" s="5" t="s">
        <v>1198</v>
      </c>
      <c r="M285" s="5" t="s">
        <v>1199</v>
      </c>
      <c r="N285" s="5">
        <v>6</v>
      </c>
      <c r="O285" s="5">
        <v>6</v>
      </c>
      <c r="P285" s="40">
        <v>43934</v>
      </c>
      <c r="Q285" s="40">
        <v>44175</v>
      </c>
      <c r="R285" s="5">
        <v>34</v>
      </c>
      <c r="S285" s="5" t="s">
        <v>1017</v>
      </c>
      <c r="T285" s="5" t="s">
        <v>37</v>
      </c>
      <c r="U285" s="5"/>
      <c r="V285" s="5"/>
      <c r="W285" s="5"/>
      <c r="X285" s="5"/>
      <c r="Y285" s="5" t="s">
        <v>1200</v>
      </c>
      <c r="Z285" s="5">
        <v>6</v>
      </c>
      <c r="AA285" s="211">
        <v>44165</v>
      </c>
      <c r="AB285" s="212">
        <f t="shared" si="8"/>
        <v>1</v>
      </c>
      <c r="AC285" s="41">
        <f t="shared" si="9"/>
        <v>6</v>
      </c>
      <c r="AD285" s="41"/>
      <c r="AE285" s="175"/>
    </row>
    <row r="286" spans="1:31" ht="302.39999999999998">
      <c r="A286" s="38">
        <v>228</v>
      </c>
      <c r="B286" s="5" t="s">
        <v>25</v>
      </c>
      <c r="C286" s="5" t="s">
        <v>1175</v>
      </c>
      <c r="D286" s="5" t="s">
        <v>1201</v>
      </c>
      <c r="E286" s="39">
        <v>43934</v>
      </c>
      <c r="F286" s="5" t="s">
        <v>28</v>
      </c>
      <c r="G286" s="5" t="s">
        <v>29</v>
      </c>
      <c r="H286" s="5" t="s">
        <v>46</v>
      </c>
      <c r="I286" s="5" t="s">
        <v>223</v>
      </c>
      <c r="J286" s="5" t="s">
        <v>708</v>
      </c>
      <c r="K286" s="5" t="s">
        <v>1202</v>
      </c>
      <c r="L286" s="5" t="s">
        <v>1203</v>
      </c>
      <c r="M286" s="5" t="s">
        <v>629</v>
      </c>
      <c r="N286" s="5">
        <v>1</v>
      </c>
      <c r="O286" s="5">
        <v>6</v>
      </c>
      <c r="P286" s="40">
        <v>43934</v>
      </c>
      <c r="Q286" s="40">
        <v>44073</v>
      </c>
      <c r="R286" s="5">
        <v>19</v>
      </c>
      <c r="S286" s="5" t="s">
        <v>1017</v>
      </c>
      <c r="T286" s="5" t="s">
        <v>37</v>
      </c>
      <c r="U286" s="5"/>
      <c r="V286" s="5"/>
      <c r="W286" s="5"/>
      <c r="X286" s="5"/>
      <c r="Y286" s="5" t="s">
        <v>1204</v>
      </c>
      <c r="Z286" s="5">
        <v>1</v>
      </c>
      <c r="AA286" s="211">
        <v>44104</v>
      </c>
      <c r="AB286" s="212">
        <f t="shared" si="8"/>
        <v>1</v>
      </c>
      <c r="AC286" s="41">
        <f t="shared" si="9"/>
        <v>6</v>
      </c>
      <c r="AD286" s="41"/>
      <c r="AE286" s="175"/>
    </row>
    <row r="287" spans="1:31" ht="302.39999999999998">
      <c r="A287" s="38">
        <v>229</v>
      </c>
      <c r="B287" s="5" t="s">
        <v>25</v>
      </c>
      <c r="C287" s="5" t="s">
        <v>1175</v>
      </c>
      <c r="D287" s="5" t="s">
        <v>1201</v>
      </c>
      <c r="E287" s="39">
        <v>43934</v>
      </c>
      <c r="F287" s="5" t="s">
        <v>28</v>
      </c>
      <c r="G287" s="5" t="s">
        <v>29</v>
      </c>
      <c r="H287" s="5" t="s">
        <v>30</v>
      </c>
      <c r="I287" s="5" t="s">
        <v>223</v>
      </c>
      <c r="J287" s="5" t="s">
        <v>708</v>
      </c>
      <c r="K287" s="5" t="s">
        <v>1202</v>
      </c>
      <c r="L287" s="5" t="s">
        <v>1205</v>
      </c>
      <c r="M287" s="5" t="s">
        <v>1206</v>
      </c>
      <c r="N287" s="5">
        <v>2</v>
      </c>
      <c r="O287" s="5">
        <v>4</v>
      </c>
      <c r="P287" s="40">
        <v>43934</v>
      </c>
      <c r="Q287" s="40">
        <v>44347</v>
      </c>
      <c r="R287" s="5">
        <v>50</v>
      </c>
      <c r="S287" s="5" t="s">
        <v>1017</v>
      </c>
      <c r="T287" s="5" t="s">
        <v>37</v>
      </c>
      <c r="U287" s="5"/>
      <c r="V287" s="5"/>
      <c r="W287" s="5"/>
      <c r="X287" s="5"/>
      <c r="Y287" s="5" t="s">
        <v>1748</v>
      </c>
      <c r="Z287" s="5">
        <v>2</v>
      </c>
      <c r="AA287" s="45">
        <v>44363</v>
      </c>
      <c r="AB287" s="212">
        <f t="shared" si="8"/>
        <v>1</v>
      </c>
      <c r="AC287" s="41">
        <f t="shared" si="9"/>
        <v>4</v>
      </c>
      <c r="AD287" s="41"/>
      <c r="AE287" s="175"/>
    </row>
    <row r="288" spans="1:31" ht="360">
      <c r="A288" s="38">
        <v>230</v>
      </c>
      <c r="B288" s="5" t="s">
        <v>25</v>
      </c>
      <c r="C288" s="5" t="s">
        <v>1175</v>
      </c>
      <c r="D288" s="5" t="s">
        <v>1207</v>
      </c>
      <c r="E288" s="39">
        <v>43934</v>
      </c>
      <c r="F288" s="5" t="s">
        <v>28</v>
      </c>
      <c r="G288" s="5" t="s">
        <v>29</v>
      </c>
      <c r="H288" s="5" t="s">
        <v>46</v>
      </c>
      <c r="I288" s="5" t="s">
        <v>223</v>
      </c>
      <c r="J288" s="5" t="s">
        <v>143</v>
      </c>
      <c r="K288" s="5" t="s">
        <v>1208</v>
      </c>
      <c r="L288" s="5" t="s">
        <v>1209</v>
      </c>
      <c r="M288" s="5" t="s">
        <v>1210</v>
      </c>
      <c r="N288" s="5">
        <v>1</v>
      </c>
      <c r="O288" s="5">
        <v>6</v>
      </c>
      <c r="P288" s="40">
        <v>43934</v>
      </c>
      <c r="Q288" s="40">
        <v>44012</v>
      </c>
      <c r="R288" s="5">
        <v>11</v>
      </c>
      <c r="S288" s="5" t="s">
        <v>140</v>
      </c>
      <c r="T288" s="5" t="s">
        <v>37</v>
      </c>
      <c r="U288" s="5"/>
      <c r="V288" s="5"/>
      <c r="W288" s="5"/>
      <c r="X288" s="5"/>
      <c r="Y288" s="5" t="s">
        <v>1211</v>
      </c>
      <c r="Z288" s="5">
        <v>1</v>
      </c>
      <c r="AA288" s="211">
        <v>44012</v>
      </c>
      <c r="AB288" s="212">
        <f t="shared" si="8"/>
        <v>1</v>
      </c>
      <c r="AC288" s="41">
        <f t="shared" si="9"/>
        <v>6</v>
      </c>
      <c r="AD288" s="41"/>
      <c r="AE288" s="175"/>
    </row>
    <row r="289" spans="1:31" ht="360">
      <c r="A289" s="38">
        <v>231</v>
      </c>
      <c r="B289" s="5" t="s">
        <v>25</v>
      </c>
      <c r="C289" s="5" t="s">
        <v>1175</v>
      </c>
      <c r="D289" s="5" t="s">
        <v>1207</v>
      </c>
      <c r="E289" s="39">
        <v>43934</v>
      </c>
      <c r="F289" s="5" t="s">
        <v>28</v>
      </c>
      <c r="G289" s="5" t="s">
        <v>29</v>
      </c>
      <c r="H289" s="5" t="s">
        <v>30</v>
      </c>
      <c r="I289" s="5" t="s">
        <v>223</v>
      </c>
      <c r="J289" s="5" t="s">
        <v>708</v>
      </c>
      <c r="K289" s="5" t="s">
        <v>1213</v>
      </c>
      <c r="L289" s="5" t="s">
        <v>1214</v>
      </c>
      <c r="M289" s="5" t="s">
        <v>1215</v>
      </c>
      <c r="N289" s="5">
        <v>5</v>
      </c>
      <c r="O289" s="5">
        <v>4</v>
      </c>
      <c r="P289" s="40">
        <v>43934</v>
      </c>
      <c r="Q289" s="40">
        <v>44286</v>
      </c>
      <c r="R289" s="5">
        <v>50</v>
      </c>
      <c r="S289" s="5" t="s">
        <v>1017</v>
      </c>
      <c r="T289" s="5" t="s">
        <v>37</v>
      </c>
      <c r="U289" s="5"/>
      <c r="V289" s="5"/>
      <c r="W289" s="5"/>
      <c r="X289" s="5"/>
      <c r="Y289" s="5" t="s">
        <v>1749</v>
      </c>
      <c r="Z289" s="5">
        <v>5</v>
      </c>
      <c r="AA289" s="211">
        <v>44286</v>
      </c>
      <c r="AB289" s="212">
        <f t="shared" si="8"/>
        <v>1</v>
      </c>
      <c r="AC289" s="41">
        <f t="shared" si="9"/>
        <v>4</v>
      </c>
      <c r="AD289" s="41"/>
      <c r="AE289" s="175"/>
    </row>
    <row r="290" spans="1:31" ht="360">
      <c r="A290" s="38">
        <v>232</v>
      </c>
      <c r="B290" s="5" t="s">
        <v>25</v>
      </c>
      <c r="C290" s="5" t="s">
        <v>1175</v>
      </c>
      <c r="D290" s="5" t="s">
        <v>1207</v>
      </c>
      <c r="E290" s="39">
        <v>43934</v>
      </c>
      <c r="F290" s="5" t="s">
        <v>28</v>
      </c>
      <c r="G290" s="5" t="s">
        <v>29</v>
      </c>
      <c r="H290" s="5" t="s">
        <v>46</v>
      </c>
      <c r="I290" s="5" t="s">
        <v>223</v>
      </c>
      <c r="J290" s="5" t="s">
        <v>708</v>
      </c>
      <c r="K290" s="5" t="s">
        <v>1208</v>
      </c>
      <c r="L290" s="5" t="s">
        <v>1196</v>
      </c>
      <c r="M290" s="5" t="s">
        <v>629</v>
      </c>
      <c r="N290" s="5">
        <v>1</v>
      </c>
      <c r="O290" s="5">
        <v>4</v>
      </c>
      <c r="P290" s="40">
        <v>43934</v>
      </c>
      <c r="Q290" s="40">
        <v>44165</v>
      </c>
      <c r="R290" s="5">
        <v>33</v>
      </c>
      <c r="S290" s="5" t="s">
        <v>1017</v>
      </c>
      <c r="T290" s="5" t="s">
        <v>37</v>
      </c>
      <c r="U290" s="5"/>
      <c r="V290" s="5"/>
      <c r="W290" s="5"/>
      <c r="X290" s="5"/>
      <c r="Y290" s="5" t="s">
        <v>1216</v>
      </c>
      <c r="Z290" s="5">
        <v>1</v>
      </c>
      <c r="AA290" s="211">
        <v>44165</v>
      </c>
      <c r="AB290" s="212">
        <f t="shared" si="8"/>
        <v>1</v>
      </c>
      <c r="AC290" s="41">
        <f t="shared" si="9"/>
        <v>4</v>
      </c>
      <c r="AD290" s="41"/>
      <c r="AE290" s="175"/>
    </row>
    <row r="291" spans="1:31" ht="360">
      <c r="A291" s="38">
        <v>232</v>
      </c>
      <c r="B291" s="5" t="s">
        <v>25</v>
      </c>
      <c r="C291" s="5" t="s">
        <v>1175</v>
      </c>
      <c r="D291" s="5" t="s">
        <v>1207</v>
      </c>
      <c r="E291" s="39">
        <v>43934</v>
      </c>
      <c r="F291" s="5" t="s">
        <v>28</v>
      </c>
      <c r="G291" s="5" t="s">
        <v>29</v>
      </c>
      <c r="H291" s="5" t="s">
        <v>46</v>
      </c>
      <c r="I291" s="5" t="s">
        <v>223</v>
      </c>
      <c r="J291" s="5" t="s">
        <v>708</v>
      </c>
      <c r="K291" s="5" t="s">
        <v>1212</v>
      </c>
      <c r="L291" s="5" t="s">
        <v>1217</v>
      </c>
      <c r="M291" s="5" t="s">
        <v>1218</v>
      </c>
      <c r="N291" s="5">
        <v>1</v>
      </c>
      <c r="O291" s="5">
        <v>6</v>
      </c>
      <c r="P291" s="40">
        <v>43934</v>
      </c>
      <c r="Q291" s="40">
        <v>44286</v>
      </c>
      <c r="R291" s="5">
        <v>50</v>
      </c>
      <c r="S291" s="5" t="s">
        <v>1017</v>
      </c>
      <c r="T291" s="5" t="s">
        <v>37</v>
      </c>
      <c r="U291" s="5"/>
      <c r="V291" s="5"/>
      <c r="W291" s="5"/>
      <c r="X291" s="5"/>
      <c r="Y291" s="5" t="s">
        <v>1219</v>
      </c>
      <c r="Z291" s="5">
        <v>1</v>
      </c>
      <c r="AA291" s="211">
        <v>44285.690972222219</v>
      </c>
      <c r="AB291" s="212">
        <f t="shared" si="8"/>
        <v>1</v>
      </c>
      <c r="AC291" s="41">
        <f t="shared" si="9"/>
        <v>6</v>
      </c>
      <c r="AD291" s="41"/>
      <c r="AE291" s="175"/>
    </row>
    <row r="292" spans="1:31" ht="360">
      <c r="A292" s="38">
        <v>233</v>
      </c>
      <c r="B292" s="5" t="s">
        <v>25</v>
      </c>
      <c r="C292" s="5" t="s">
        <v>1175</v>
      </c>
      <c r="D292" s="5" t="s">
        <v>1220</v>
      </c>
      <c r="E292" s="39">
        <v>43934</v>
      </c>
      <c r="F292" s="5" t="s">
        <v>28</v>
      </c>
      <c r="G292" s="5" t="s">
        <v>29</v>
      </c>
      <c r="H292" s="5" t="s">
        <v>46</v>
      </c>
      <c r="I292" s="5" t="s">
        <v>223</v>
      </c>
      <c r="J292" s="5" t="s">
        <v>224</v>
      </c>
      <c r="K292" s="5" t="s">
        <v>1221</v>
      </c>
      <c r="L292" s="5" t="s">
        <v>1222</v>
      </c>
      <c r="M292" s="5" t="s">
        <v>1223</v>
      </c>
      <c r="N292" s="5">
        <v>1</v>
      </c>
      <c r="O292" s="5">
        <v>4</v>
      </c>
      <c r="P292" s="40">
        <v>43934</v>
      </c>
      <c r="Q292" s="40">
        <v>44125</v>
      </c>
      <c r="R292" s="5">
        <v>27</v>
      </c>
      <c r="S292" s="5" t="s">
        <v>228</v>
      </c>
      <c r="T292" s="5" t="s">
        <v>37</v>
      </c>
      <c r="U292" s="5"/>
      <c r="V292" s="5"/>
      <c r="W292" s="5"/>
      <c r="X292" s="5"/>
      <c r="Y292" s="5" t="s">
        <v>1224</v>
      </c>
      <c r="Z292" s="5">
        <v>1</v>
      </c>
      <c r="AA292" s="211">
        <v>44165</v>
      </c>
      <c r="AB292" s="212">
        <f t="shared" si="8"/>
        <v>1</v>
      </c>
      <c r="AC292" s="41">
        <f t="shared" si="9"/>
        <v>4</v>
      </c>
      <c r="AD292" s="41"/>
      <c r="AE292" s="175"/>
    </row>
    <row r="293" spans="1:31" ht="360">
      <c r="A293" s="38">
        <v>233</v>
      </c>
      <c r="B293" s="5" t="s">
        <v>25</v>
      </c>
      <c r="C293" s="5" t="s">
        <v>1175</v>
      </c>
      <c r="D293" s="5" t="s">
        <v>1220</v>
      </c>
      <c r="E293" s="39">
        <v>43934</v>
      </c>
      <c r="F293" s="5" t="s">
        <v>28</v>
      </c>
      <c r="G293" s="5" t="s">
        <v>29</v>
      </c>
      <c r="H293" s="5" t="s">
        <v>46</v>
      </c>
      <c r="I293" s="5" t="s">
        <v>223</v>
      </c>
      <c r="J293" s="5" t="s">
        <v>224</v>
      </c>
      <c r="K293" s="5" t="s">
        <v>1225</v>
      </c>
      <c r="L293" s="5" t="s">
        <v>1226</v>
      </c>
      <c r="M293" s="5" t="s">
        <v>1227</v>
      </c>
      <c r="N293" s="5">
        <v>1</v>
      </c>
      <c r="O293" s="5">
        <v>6</v>
      </c>
      <c r="P293" s="40">
        <v>43934</v>
      </c>
      <c r="Q293" s="40">
        <v>43980</v>
      </c>
      <c r="R293" s="5">
        <v>6</v>
      </c>
      <c r="S293" s="5" t="s">
        <v>228</v>
      </c>
      <c r="T293" s="5" t="s">
        <v>37</v>
      </c>
      <c r="U293" s="5"/>
      <c r="V293" s="5"/>
      <c r="W293" s="5"/>
      <c r="X293" s="5"/>
      <c r="Y293" s="5" t="s">
        <v>1228</v>
      </c>
      <c r="Z293" s="5">
        <v>1</v>
      </c>
      <c r="AA293" s="211">
        <v>44012</v>
      </c>
      <c r="AB293" s="212">
        <f t="shared" si="8"/>
        <v>1</v>
      </c>
      <c r="AC293" s="41">
        <f t="shared" si="9"/>
        <v>6</v>
      </c>
      <c r="AD293" s="41"/>
      <c r="AE293" s="175"/>
    </row>
    <row r="294" spans="1:31" ht="187.2">
      <c r="A294" s="38">
        <v>234</v>
      </c>
      <c r="B294" s="5" t="s">
        <v>25</v>
      </c>
      <c r="C294" s="5" t="s">
        <v>1175</v>
      </c>
      <c r="D294" s="5" t="s">
        <v>1229</v>
      </c>
      <c r="E294" s="39">
        <v>43934</v>
      </c>
      <c r="F294" s="5" t="s">
        <v>28</v>
      </c>
      <c r="G294" s="5" t="s">
        <v>29</v>
      </c>
      <c r="H294" s="5" t="s">
        <v>46</v>
      </c>
      <c r="I294" s="5" t="s">
        <v>274</v>
      </c>
      <c r="J294" s="5" t="s">
        <v>708</v>
      </c>
      <c r="K294" s="5" t="s">
        <v>1230</v>
      </c>
      <c r="L294" s="5" t="s">
        <v>1231</v>
      </c>
      <c r="M294" s="5" t="s">
        <v>1232</v>
      </c>
      <c r="N294" s="5">
        <v>2</v>
      </c>
      <c r="O294" s="5">
        <v>6</v>
      </c>
      <c r="P294" s="40">
        <v>43934</v>
      </c>
      <c r="Q294" s="40">
        <v>44104</v>
      </c>
      <c r="R294" s="5">
        <v>24</v>
      </c>
      <c r="S294" s="5" t="s">
        <v>1017</v>
      </c>
      <c r="T294" s="5" t="s">
        <v>37</v>
      </c>
      <c r="U294" s="5"/>
      <c r="V294" s="5"/>
      <c r="W294" s="5"/>
      <c r="X294" s="5"/>
      <c r="Y294" s="5" t="s">
        <v>1233</v>
      </c>
      <c r="Z294" s="5">
        <v>2</v>
      </c>
      <c r="AA294" s="211">
        <v>44165</v>
      </c>
      <c r="AB294" s="212">
        <f t="shared" si="8"/>
        <v>1</v>
      </c>
      <c r="AC294" s="41">
        <f t="shared" si="9"/>
        <v>6</v>
      </c>
      <c r="AD294" s="41"/>
      <c r="AE294" s="175"/>
    </row>
    <row r="295" spans="1:31" ht="187.2">
      <c r="A295" s="38">
        <v>235</v>
      </c>
      <c r="B295" s="5" t="s">
        <v>25</v>
      </c>
      <c r="C295" s="5" t="s">
        <v>1175</v>
      </c>
      <c r="D295" s="5" t="s">
        <v>1229</v>
      </c>
      <c r="E295" s="39">
        <v>43934</v>
      </c>
      <c r="F295" s="5" t="s">
        <v>28</v>
      </c>
      <c r="G295" s="5" t="s">
        <v>29</v>
      </c>
      <c r="H295" s="5" t="s">
        <v>46</v>
      </c>
      <c r="I295" s="5" t="s">
        <v>274</v>
      </c>
      <c r="J295" s="5" t="s">
        <v>143</v>
      </c>
      <c r="K295" s="5" t="s">
        <v>1230</v>
      </c>
      <c r="L295" s="5" t="s">
        <v>1234</v>
      </c>
      <c r="M295" s="5" t="s">
        <v>1235</v>
      </c>
      <c r="N295" s="5">
        <v>1</v>
      </c>
      <c r="O295" s="5">
        <v>4</v>
      </c>
      <c r="P295" s="40">
        <v>43934</v>
      </c>
      <c r="Q295" s="40">
        <v>44147</v>
      </c>
      <c r="R295" s="5">
        <v>30</v>
      </c>
      <c r="S295" s="5" t="s">
        <v>140</v>
      </c>
      <c r="T295" s="5" t="s">
        <v>37</v>
      </c>
      <c r="U295" s="5"/>
      <c r="V295" s="5"/>
      <c r="W295" s="5"/>
      <c r="X295" s="5"/>
      <c r="Y295" s="5" t="s">
        <v>1236</v>
      </c>
      <c r="Z295" s="5">
        <v>1</v>
      </c>
      <c r="AA295" s="211">
        <v>44165</v>
      </c>
      <c r="AB295" s="212">
        <f t="shared" si="8"/>
        <v>1</v>
      </c>
      <c r="AC295" s="41">
        <f t="shared" si="9"/>
        <v>4</v>
      </c>
      <c r="AD295" s="41"/>
      <c r="AE295" s="175"/>
    </row>
    <row r="296" spans="1:31" ht="259.2">
      <c r="A296" s="38">
        <v>236</v>
      </c>
      <c r="B296" s="5" t="s">
        <v>25</v>
      </c>
      <c r="C296" s="5" t="s">
        <v>1175</v>
      </c>
      <c r="D296" s="5" t="s">
        <v>1237</v>
      </c>
      <c r="E296" s="39">
        <v>43934</v>
      </c>
      <c r="F296" s="5" t="s">
        <v>28</v>
      </c>
      <c r="G296" s="5" t="s">
        <v>29</v>
      </c>
      <c r="H296" s="5" t="s">
        <v>46</v>
      </c>
      <c r="I296" s="5" t="s">
        <v>274</v>
      </c>
      <c r="J296" s="5" t="s">
        <v>224</v>
      </c>
      <c r="K296" s="5" t="s">
        <v>1238</v>
      </c>
      <c r="L296" s="5" t="s">
        <v>1239</v>
      </c>
      <c r="M296" s="5" t="s">
        <v>1223</v>
      </c>
      <c r="N296" s="5">
        <v>1</v>
      </c>
      <c r="O296" s="5">
        <v>4</v>
      </c>
      <c r="P296" s="40">
        <v>43934</v>
      </c>
      <c r="Q296" s="40">
        <v>44336</v>
      </c>
      <c r="R296" s="5">
        <v>50</v>
      </c>
      <c r="S296" s="5" t="s">
        <v>228</v>
      </c>
      <c r="T296" s="5" t="s">
        <v>37</v>
      </c>
      <c r="U296" s="5"/>
      <c r="V296" s="5"/>
      <c r="W296" s="5"/>
      <c r="X296" s="5"/>
      <c r="Y296" s="5" t="s">
        <v>1740</v>
      </c>
      <c r="Z296" s="5">
        <v>1</v>
      </c>
      <c r="AA296" s="211">
        <v>44337.386111111111</v>
      </c>
      <c r="AB296" s="212">
        <f t="shared" si="8"/>
        <v>1</v>
      </c>
      <c r="AC296" s="41">
        <f t="shared" si="9"/>
        <v>4</v>
      </c>
      <c r="AD296" s="41"/>
      <c r="AE296" s="175"/>
    </row>
    <row r="297" spans="1:31" ht="259.2">
      <c r="A297" s="38">
        <v>236</v>
      </c>
      <c r="B297" s="5" t="s">
        <v>25</v>
      </c>
      <c r="C297" s="5" t="s">
        <v>1175</v>
      </c>
      <c r="D297" s="5" t="s">
        <v>1237</v>
      </c>
      <c r="E297" s="39">
        <v>43934</v>
      </c>
      <c r="F297" s="5" t="s">
        <v>28</v>
      </c>
      <c r="G297" s="5" t="s">
        <v>29</v>
      </c>
      <c r="H297" s="5" t="s">
        <v>46</v>
      </c>
      <c r="I297" s="5" t="s">
        <v>274</v>
      </c>
      <c r="J297" s="5" t="s">
        <v>224</v>
      </c>
      <c r="K297" s="5" t="s">
        <v>1240</v>
      </c>
      <c r="L297" s="5" t="s">
        <v>1241</v>
      </c>
      <c r="M297" s="5" t="s">
        <v>1242</v>
      </c>
      <c r="N297" s="5">
        <v>1</v>
      </c>
      <c r="O297" s="5">
        <v>6</v>
      </c>
      <c r="P297" s="40">
        <v>43934</v>
      </c>
      <c r="Q297" s="40">
        <v>43980</v>
      </c>
      <c r="R297" s="5">
        <v>6</v>
      </c>
      <c r="S297" s="5" t="s">
        <v>228</v>
      </c>
      <c r="T297" s="5" t="s">
        <v>37</v>
      </c>
      <c r="U297" s="5"/>
      <c r="V297" s="5"/>
      <c r="W297" s="5"/>
      <c r="X297" s="5"/>
      <c r="Y297" s="5" t="s">
        <v>1243</v>
      </c>
      <c r="Z297" s="5">
        <v>1</v>
      </c>
      <c r="AA297" s="211">
        <v>44012</v>
      </c>
      <c r="AB297" s="212">
        <f t="shared" si="8"/>
        <v>1</v>
      </c>
      <c r="AC297" s="41">
        <f t="shared" si="9"/>
        <v>6</v>
      </c>
      <c r="AD297" s="41"/>
      <c r="AE297" s="175"/>
    </row>
    <row r="298" spans="1:31" ht="230.4">
      <c r="A298" s="38">
        <v>237</v>
      </c>
      <c r="B298" s="5" t="s">
        <v>25</v>
      </c>
      <c r="C298" s="5" t="s">
        <v>1175</v>
      </c>
      <c r="D298" s="5" t="s">
        <v>1244</v>
      </c>
      <c r="E298" s="39">
        <v>43934</v>
      </c>
      <c r="F298" s="5" t="s">
        <v>28</v>
      </c>
      <c r="G298" s="5" t="s">
        <v>29</v>
      </c>
      <c r="H298" s="5" t="s">
        <v>46</v>
      </c>
      <c r="I298" s="5" t="s">
        <v>274</v>
      </c>
      <c r="J298" s="5" t="s">
        <v>708</v>
      </c>
      <c r="K298" s="5" t="s">
        <v>1245</v>
      </c>
      <c r="L298" s="5" t="s">
        <v>1246</v>
      </c>
      <c r="M298" s="5" t="s">
        <v>1193</v>
      </c>
      <c r="N298" s="5">
        <v>2</v>
      </c>
      <c r="O298" s="5">
        <v>4</v>
      </c>
      <c r="P298" s="40">
        <v>43934</v>
      </c>
      <c r="Q298" s="40">
        <v>44104</v>
      </c>
      <c r="R298" s="5">
        <v>24</v>
      </c>
      <c r="S298" s="5" t="s">
        <v>1017</v>
      </c>
      <c r="T298" s="5" t="s">
        <v>37</v>
      </c>
      <c r="U298" s="5"/>
      <c r="V298" s="5"/>
      <c r="W298" s="5"/>
      <c r="X298" s="5"/>
      <c r="Y298" s="5" t="s">
        <v>1247</v>
      </c>
      <c r="Z298" s="5">
        <v>2</v>
      </c>
      <c r="AA298" s="211">
        <v>44104</v>
      </c>
      <c r="AB298" s="212">
        <f t="shared" si="8"/>
        <v>1</v>
      </c>
      <c r="AC298" s="41">
        <f t="shared" si="9"/>
        <v>4</v>
      </c>
      <c r="AD298" s="41"/>
      <c r="AE298" s="175"/>
    </row>
    <row r="299" spans="1:31" ht="230.4">
      <c r="A299" s="38">
        <v>238</v>
      </c>
      <c r="B299" s="5" t="s">
        <v>25</v>
      </c>
      <c r="C299" s="5" t="s">
        <v>1175</v>
      </c>
      <c r="D299" s="5" t="s">
        <v>1244</v>
      </c>
      <c r="E299" s="39">
        <v>43934</v>
      </c>
      <c r="F299" s="5" t="s">
        <v>99</v>
      </c>
      <c r="G299" s="5" t="s">
        <v>29</v>
      </c>
      <c r="H299" s="5" t="s">
        <v>30</v>
      </c>
      <c r="I299" s="5" t="s">
        <v>274</v>
      </c>
      <c r="J299" s="5" t="s">
        <v>246</v>
      </c>
      <c r="K299" s="5" t="s">
        <v>1245</v>
      </c>
      <c r="L299" s="5" t="s">
        <v>1249</v>
      </c>
      <c r="M299" s="5" t="s">
        <v>1250</v>
      </c>
      <c r="N299" s="5">
        <v>5</v>
      </c>
      <c r="O299" s="5">
        <v>4</v>
      </c>
      <c r="P299" s="40">
        <v>43934</v>
      </c>
      <c r="Q299" s="40">
        <v>44140</v>
      </c>
      <c r="R299" s="5">
        <v>29</v>
      </c>
      <c r="S299" s="5" t="s">
        <v>242</v>
      </c>
      <c r="T299" s="5" t="s">
        <v>37</v>
      </c>
      <c r="U299" s="5"/>
      <c r="V299" s="5"/>
      <c r="W299" s="5"/>
      <c r="X299" s="5"/>
      <c r="Y299" s="5" t="s">
        <v>1251</v>
      </c>
      <c r="Z299" s="5">
        <v>5</v>
      </c>
      <c r="AA299" s="211">
        <v>44165</v>
      </c>
      <c r="AB299" s="212">
        <f t="shared" si="8"/>
        <v>1</v>
      </c>
      <c r="AC299" s="41">
        <f t="shared" si="9"/>
        <v>4</v>
      </c>
      <c r="AD299" s="41"/>
      <c r="AE299" s="175"/>
    </row>
    <row r="300" spans="1:31" ht="230.4">
      <c r="A300" s="38">
        <v>238</v>
      </c>
      <c r="B300" s="5" t="s">
        <v>25</v>
      </c>
      <c r="C300" s="5" t="s">
        <v>1175</v>
      </c>
      <c r="D300" s="5" t="s">
        <v>1244</v>
      </c>
      <c r="E300" s="39">
        <v>43934</v>
      </c>
      <c r="F300" s="5" t="s">
        <v>99</v>
      </c>
      <c r="G300" s="5" t="s">
        <v>29</v>
      </c>
      <c r="H300" s="5" t="s">
        <v>30</v>
      </c>
      <c r="I300" s="5" t="s">
        <v>274</v>
      </c>
      <c r="J300" s="5" t="s">
        <v>246</v>
      </c>
      <c r="K300" s="5" t="s">
        <v>1248</v>
      </c>
      <c r="L300" s="5" t="s">
        <v>1252</v>
      </c>
      <c r="M300" s="5" t="s">
        <v>1253</v>
      </c>
      <c r="N300" s="5">
        <v>5</v>
      </c>
      <c r="O300" s="5">
        <v>4</v>
      </c>
      <c r="P300" s="40">
        <v>43934</v>
      </c>
      <c r="Q300" s="40">
        <v>44104</v>
      </c>
      <c r="R300" s="5">
        <v>24</v>
      </c>
      <c r="S300" s="5" t="s">
        <v>242</v>
      </c>
      <c r="T300" s="5" t="s">
        <v>37</v>
      </c>
      <c r="U300" s="5"/>
      <c r="V300" s="5"/>
      <c r="W300" s="5"/>
      <c r="X300" s="5"/>
      <c r="Y300" s="5" t="s">
        <v>1254</v>
      </c>
      <c r="Z300" s="5">
        <v>5</v>
      </c>
      <c r="AA300" s="211">
        <v>44104</v>
      </c>
      <c r="AB300" s="212">
        <f t="shared" si="8"/>
        <v>1</v>
      </c>
      <c r="AC300" s="41">
        <f t="shared" si="9"/>
        <v>4</v>
      </c>
      <c r="AD300" s="41"/>
      <c r="AE300" s="175"/>
    </row>
    <row r="301" spans="1:31" ht="201.6">
      <c r="A301" s="38">
        <v>239</v>
      </c>
      <c r="B301" s="5" t="s">
        <v>25</v>
      </c>
      <c r="C301" s="5" t="s">
        <v>1255</v>
      </c>
      <c r="D301" s="5" t="s">
        <v>1256</v>
      </c>
      <c r="E301" s="39">
        <v>44005</v>
      </c>
      <c r="F301" s="5" t="s">
        <v>99</v>
      </c>
      <c r="G301" s="5" t="s">
        <v>29</v>
      </c>
      <c r="H301" s="5" t="s">
        <v>46</v>
      </c>
      <c r="I301" s="5" t="s">
        <v>108</v>
      </c>
      <c r="J301" s="5" t="s">
        <v>1257</v>
      </c>
      <c r="K301" s="5" t="s">
        <v>1258</v>
      </c>
      <c r="L301" s="5" t="s">
        <v>1259</v>
      </c>
      <c r="M301" s="5" t="s">
        <v>1260</v>
      </c>
      <c r="N301" s="5">
        <v>1</v>
      </c>
      <c r="O301" s="5">
        <v>15</v>
      </c>
      <c r="P301" s="40">
        <v>44005</v>
      </c>
      <c r="Q301" s="40">
        <v>44074</v>
      </c>
      <c r="R301" s="5">
        <v>9</v>
      </c>
      <c r="S301" s="5" t="s">
        <v>242</v>
      </c>
      <c r="T301" s="5" t="s">
        <v>37</v>
      </c>
      <c r="U301" s="5"/>
      <c r="V301" s="5"/>
      <c r="W301" s="5"/>
      <c r="X301" s="5"/>
      <c r="Y301" s="5" t="s">
        <v>1261</v>
      </c>
      <c r="Z301" s="5">
        <v>1</v>
      </c>
      <c r="AA301" s="211">
        <v>44104</v>
      </c>
      <c r="AB301" s="212">
        <f t="shared" si="8"/>
        <v>1</v>
      </c>
      <c r="AC301" s="41">
        <f t="shared" si="9"/>
        <v>15</v>
      </c>
      <c r="AD301" s="41"/>
      <c r="AE301" s="175"/>
    </row>
    <row r="302" spans="1:31" ht="201.6">
      <c r="A302" s="38">
        <v>240</v>
      </c>
      <c r="B302" s="5" t="s">
        <v>25</v>
      </c>
      <c r="C302" s="5" t="s">
        <v>1255</v>
      </c>
      <c r="D302" s="5" t="s">
        <v>1256</v>
      </c>
      <c r="E302" s="39">
        <v>44005</v>
      </c>
      <c r="F302" s="5" t="s">
        <v>99</v>
      </c>
      <c r="G302" s="5" t="s">
        <v>29</v>
      </c>
      <c r="H302" s="5" t="s">
        <v>46</v>
      </c>
      <c r="I302" s="5" t="s">
        <v>108</v>
      </c>
      <c r="J302" s="5" t="s">
        <v>1257</v>
      </c>
      <c r="K302" s="5" t="s">
        <v>1258</v>
      </c>
      <c r="L302" s="5" t="s">
        <v>1262</v>
      </c>
      <c r="M302" s="5" t="s">
        <v>1263</v>
      </c>
      <c r="N302" s="5">
        <v>1</v>
      </c>
      <c r="O302" s="5">
        <v>15</v>
      </c>
      <c r="P302" s="40">
        <v>44005</v>
      </c>
      <c r="Q302" s="40">
        <v>44112</v>
      </c>
      <c r="R302" s="5">
        <v>15</v>
      </c>
      <c r="S302" s="5" t="s">
        <v>242</v>
      </c>
      <c r="T302" s="5" t="s">
        <v>37</v>
      </c>
      <c r="U302" s="5"/>
      <c r="V302" s="5"/>
      <c r="W302" s="5"/>
      <c r="X302" s="5"/>
      <c r="Y302" s="5" t="s">
        <v>1264</v>
      </c>
      <c r="Z302" s="5">
        <v>1</v>
      </c>
      <c r="AA302" s="211">
        <v>44104</v>
      </c>
      <c r="AB302" s="212">
        <f t="shared" si="8"/>
        <v>1</v>
      </c>
      <c r="AC302" s="41">
        <f t="shared" si="9"/>
        <v>15</v>
      </c>
      <c r="AD302" s="41"/>
      <c r="AE302" s="175"/>
    </row>
    <row r="303" spans="1:31" ht="216">
      <c r="A303" s="38">
        <v>241</v>
      </c>
      <c r="B303" s="5" t="s">
        <v>25</v>
      </c>
      <c r="C303" s="5" t="s">
        <v>1255</v>
      </c>
      <c r="D303" s="5" t="s">
        <v>1256</v>
      </c>
      <c r="E303" s="39">
        <v>44005</v>
      </c>
      <c r="F303" s="5" t="s">
        <v>99</v>
      </c>
      <c r="G303" s="5" t="s">
        <v>29</v>
      </c>
      <c r="H303" s="5" t="s">
        <v>30</v>
      </c>
      <c r="I303" s="5" t="s">
        <v>108</v>
      </c>
      <c r="J303" s="5" t="s">
        <v>1257</v>
      </c>
      <c r="K303" s="5" t="s">
        <v>1258</v>
      </c>
      <c r="L303" s="5" t="s">
        <v>1265</v>
      </c>
      <c r="M303" s="5" t="s">
        <v>1266</v>
      </c>
      <c r="N303" s="5">
        <v>1</v>
      </c>
      <c r="O303" s="5">
        <v>15</v>
      </c>
      <c r="P303" s="40">
        <v>44005</v>
      </c>
      <c r="Q303" s="40">
        <v>44101</v>
      </c>
      <c r="R303" s="5">
        <v>13</v>
      </c>
      <c r="S303" s="5" t="s">
        <v>242</v>
      </c>
      <c r="T303" s="5" t="s">
        <v>37</v>
      </c>
      <c r="U303" s="5"/>
      <c r="V303" s="5"/>
      <c r="W303" s="5"/>
      <c r="X303" s="5"/>
      <c r="Y303" s="5" t="s">
        <v>1267</v>
      </c>
      <c r="Z303" s="5">
        <v>1</v>
      </c>
      <c r="AA303" s="211">
        <v>44104</v>
      </c>
      <c r="AB303" s="212">
        <f t="shared" si="8"/>
        <v>1</v>
      </c>
      <c r="AC303" s="41">
        <f t="shared" si="9"/>
        <v>15</v>
      </c>
      <c r="AD303" s="41"/>
      <c r="AE303" s="175"/>
    </row>
    <row r="304" spans="1:31" ht="201.6">
      <c r="A304" s="38">
        <v>242</v>
      </c>
      <c r="B304" s="5" t="s">
        <v>25</v>
      </c>
      <c r="C304" s="5" t="s">
        <v>1255</v>
      </c>
      <c r="D304" s="5" t="s">
        <v>1256</v>
      </c>
      <c r="E304" s="39">
        <v>44005</v>
      </c>
      <c r="F304" s="5" t="s">
        <v>99</v>
      </c>
      <c r="G304" s="5" t="s">
        <v>29</v>
      </c>
      <c r="H304" s="5" t="s">
        <v>30</v>
      </c>
      <c r="I304" s="5" t="s">
        <v>108</v>
      </c>
      <c r="J304" s="5" t="s">
        <v>1257</v>
      </c>
      <c r="K304" s="5" t="s">
        <v>1258</v>
      </c>
      <c r="L304" s="5" t="s">
        <v>1268</v>
      </c>
      <c r="M304" s="5" t="s">
        <v>1269</v>
      </c>
      <c r="N304" s="5">
        <v>1</v>
      </c>
      <c r="O304" s="5">
        <v>15</v>
      </c>
      <c r="P304" s="40">
        <v>44005</v>
      </c>
      <c r="Q304" s="40">
        <v>44074</v>
      </c>
      <c r="R304" s="5">
        <v>9</v>
      </c>
      <c r="S304" s="5" t="s">
        <v>242</v>
      </c>
      <c r="T304" s="5" t="s">
        <v>37</v>
      </c>
      <c r="U304" s="5"/>
      <c r="V304" s="5"/>
      <c r="W304" s="5"/>
      <c r="X304" s="5"/>
      <c r="Y304" s="5" t="s">
        <v>1270</v>
      </c>
      <c r="Z304" s="5">
        <v>1</v>
      </c>
      <c r="AA304" s="211">
        <v>44104</v>
      </c>
      <c r="AB304" s="212">
        <f t="shared" si="8"/>
        <v>1</v>
      </c>
      <c r="AC304" s="41">
        <f t="shared" si="9"/>
        <v>15</v>
      </c>
      <c r="AD304" s="41"/>
      <c r="AE304" s="175"/>
    </row>
    <row r="305" spans="1:31" ht="158.4">
      <c r="A305" s="38">
        <v>243</v>
      </c>
      <c r="B305" s="5" t="s">
        <v>25</v>
      </c>
      <c r="C305" s="5" t="s">
        <v>1255</v>
      </c>
      <c r="D305" s="5" t="s">
        <v>1271</v>
      </c>
      <c r="E305" s="39">
        <v>44005</v>
      </c>
      <c r="F305" s="5" t="s">
        <v>99</v>
      </c>
      <c r="G305" s="5" t="s">
        <v>29</v>
      </c>
      <c r="H305" s="5" t="s">
        <v>46</v>
      </c>
      <c r="I305" s="5" t="s">
        <v>108</v>
      </c>
      <c r="J305" s="5" t="s">
        <v>1257</v>
      </c>
      <c r="K305" s="5" t="s">
        <v>1258</v>
      </c>
      <c r="L305" s="5" t="s">
        <v>1272</v>
      </c>
      <c r="M305" s="5" t="s">
        <v>1260</v>
      </c>
      <c r="N305" s="5">
        <v>1</v>
      </c>
      <c r="O305" s="5">
        <v>10</v>
      </c>
      <c r="P305" s="40">
        <v>44005</v>
      </c>
      <c r="Q305" s="40">
        <v>44074</v>
      </c>
      <c r="R305" s="5">
        <v>9</v>
      </c>
      <c r="S305" s="5" t="s">
        <v>242</v>
      </c>
      <c r="T305" s="5" t="s">
        <v>37</v>
      </c>
      <c r="U305" s="5"/>
      <c r="V305" s="5"/>
      <c r="W305" s="5"/>
      <c r="X305" s="5"/>
      <c r="Y305" s="5" t="s">
        <v>1273</v>
      </c>
      <c r="Z305" s="5">
        <v>1</v>
      </c>
      <c r="AA305" s="211">
        <v>44104</v>
      </c>
      <c r="AB305" s="212">
        <f t="shared" si="8"/>
        <v>1</v>
      </c>
      <c r="AC305" s="41">
        <f t="shared" si="9"/>
        <v>10</v>
      </c>
      <c r="AD305" s="41"/>
      <c r="AE305" s="175"/>
    </row>
    <row r="306" spans="1:31" ht="158.4">
      <c r="A306" s="38">
        <v>244</v>
      </c>
      <c r="B306" s="5" t="s">
        <v>25</v>
      </c>
      <c r="C306" s="5" t="s">
        <v>1255</v>
      </c>
      <c r="D306" s="5" t="s">
        <v>1271</v>
      </c>
      <c r="E306" s="39">
        <v>44005</v>
      </c>
      <c r="F306" s="5" t="s">
        <v>99</v>
      </c>
      <c r="G306" s="5" t="s">
        <v>29</v>
      </c>
      <c r="H306" s="5" t="s">
        <v>46</v>
      </c>
      <c r="I306" s="5" t="s">
        <v>108</v>
      </c>
      <c r="J306" s="5" t="s">
        <v>1257</v>
      </c>
      <c r="K306" s="5" t="s">
        <v>1258</v>
      </c>
      <c r="L306" s="5" t="s">
        <v>1274</v>
      </c>
      <c r="M306" s="5" t="s">
        <v>1263</v>
      </c>
      <c r="N306" s="5">
        <v>1</v>
      </c>
      <c r="O306" s="5">
        <v>10</v>
      </c>
      <c r="P306" s="40">
        <v>44005</v>
      </c>
      <c r="Q306" s="40">
        <v>44165</v>
      </c>
      <c r="R306" s="5">
        <v>22</v>
      </c>
      <c r="S306" s="5" t="s">
        <v>242</v>
      </c>
      <c r="T306" s="5" t="s">
        <v>37</v>
      </c>
      <c r="U306" s="5"/>
      <c r="V306" s="5"/>
      <c r="W306" s="5"/>
      <c r="X306" s="5"/>
      <c r="Y306" s="5" t="s">
        <v>1275</v>
      </c>
      <c r="Z306" s="5">
        <v>1</v>
      </c>
      <c r="AA306" s="211">
        <v>44165</v>
      </c>
      <c r="AB306" s="212">
        <f t="shared" si="8"/>
        <v>1</v>
      </c>
      <c r="AC306" s="41">
        <f t="shared" si="9"/>
        <v>10</v>
      </c>
      <c r="AD306" s="41"/>
      <c r="AE306" s="175"/>
    </row>
    <row r="307" spans="1:31" ht="158.4">
      <c r="A307" s="38">
        <v>245</v>
      </c>
      <c r="B307" s="5" t="s">
        <v>25</v>
      </c>
      <c r="C307" s="5" t="s">
        <v>1255</v>
      </c>
      <c r="D307" s="5" t="s">
        <v>1276</v>
      </c>
      <c r="E307" s="39">
        <v>44005</v>
      </c>
      <c r="F307" s="5" t="s">
        <v>99</v>
      </c>
      <c r="G307" s="5" t="s">
        <v>29</v>
      </c>
      <c r="H307" s="5" t="s">
        <v>30</v>
      </c>
      <c r="I307" s="5" t="s">
        <v>108</v>
      </c>
      <c r="J307" s="5" t="s">
        <v>1257</v>
      </c>
      <c r="K307" s="5" t="s">
        <v>1277</v>
      </c>
      <c r="L307" s="5" t="s">
        <v>1278</v>
      </c>
      <c r="M307" s="5" t="s">
        <v>1279</v>
      </c>
      <c r="N307" s="5">
        <v>1</v>
      </c>
      <c r="O307" s="5">
        <v>20</v>
      </c>
      <c r="P307" s="40">
        <v>44005</v>
      </c>
      <c r="Q307" s="40">
        <v>44103</v>
      </c>
      <c r="R307" s="5">
        <v>14</v>
      </c>
      <c r="S307" s="5" t="s">
        <v>242</v>
      </c>
      <c r="T307" s="5" t="s">
        <v>37</v>
      </c>
      <c r="U307" s="5"/>
      <c r="V307" s="5"/>
      <c r="W307" s="5"/>
      <c r="X307" s="5"/>
      <c r="Y307" s="5" t="s">
        <v>1280</v>
      </c>
      <c r="Z307" s="5">
        <v>1</v>
      </c>
      <c r="AA307" s="211">
        <v>44104</v>
      </c>
      <c r="AB307" s="212">
        <f t="shared" si="8"/>
        <v>1</v>
      </c>
      <c r="AC307" s="41">
        <f t="shared" si="9"/>
        <v>20</v>
      </c>
      <c r="AD307" s="41"/>
      <c r="AE307" s="175"/>
    </row>
    <row r="308" spans="1:31" ht="374.4">
      <c r="A308" s="38">
        <v>246</v>
      </c>
      <c r="B308" s="5" t="s">
        <v>25</v>
      </c>
      <c r="C308" s="5" t="s">
        <v>1281</v>
      </c>
      <c r="D308" s="5" t="s">
        <v>1282</v>
      </c>
      <c r="E308" s="39">
        <v>43937</v>
      </c>
      <c r="F308" s="5" t="s">
        <v>28</v>
      </c>
      <c r="G308" s="5" t="s">
        <v>29</v>
      </c>
      <c r="H308" s="5" t="s">
        <v>46</v>
      </c>
      <c r="I308" s="5" t="s">
        <v>31</v>
      </c>
      <c r="J308" s="5" t="s">
        <v>708</v>
      </c>
      <c r="K308" s="5" t="s">
        <v>1283</v>
      </c>
      <c r="L308" s="5" t="s">
        <v>1284</v>
      </c>
      <c r="M308" s="5" t="s">
        <v>1285</v>
      </c>
      <c r="N308" s="5">
        <v>15</v>
      </c>
      <c r="O308" s="5">
        <v>10</v>
      </c>
      <c r="P308" s="40">
        <v>43937</v>
      </c>
      <c r="Q308" s="40">
        <v>44196</v>
      </c>
      <c r="R308" s="5">
        <v>37</v>
      </c>
      <c r="S308" s="5" t="s">
        <v>1017</v>
      </c>
      <c r="T308" s="5" t="s">
        <v>37</v>
      </c>
      <c r="U308" s="5"/>
      <c r="V308" s="5"/>
      <c r="W308" s="5"/>
      <c r="X308" s="5"/>
      <c r="Y308" s="5" t="s">
        <v>1286</v>
      </c>
      <c r="Z308" s="5">
        <v>15</v>
      </c>
      <c r="AA308" s="211">
        <v>44195.570138888892</v>
      </c>
      <c r="AB308" s="212">
        <f t="shared" si="8"/>
        <v>1</v>
      </c>
      <c r="AC308" s="41">
        <f t="shared" si="9"/>
        <v>10</v>
      </c>
      <c r="AD308" s="41"/>
      <c r="AE308" s="175"/>
    </row>
    <row r="309" spans="1:31" ht="374.4">
      <c r="A309" s="38">
        <v>247</v>
      </c>
      <c r="B309" s="5" t="s">
        <v>25</v>
      </c>
      <c r="C309" s="5" t="s">
        <v>1281</v>
      </c>
      <c r="D309" s="5" t="s">
        <v>1282</v>
      </c>
      <c r="E309" s="39">
        <v>43937</v>
      </c>
      <c r="F309" s="5" t="s">
        <v>28</v>
      </c>
      <c r="G309" s="5" t="s">
        <v>29</v>
      </c>
      <c r="H309" s="5" t="s">
        <v>30</v>
      </c>
      <c r="I309" s="5" t="s">
        <v>31</v>
      </c>
      <c r="J309" s="5" t="s">
        <v>708</v>
      </c>
      <c r="K309" s="5" t="s">
        <v>1283</v>
      </c>
      <c r="L309" s="5" t="s">
        <v>1287</v>
      </c>
      <c r="M309" s="5" t="s">
        <v>1288</v>
      </c>
      <c r="N309" s="5">
        <v>1</v>
      </c>
      <c r="O309" s="5">
        <v>10</v>
      </c>
      <c r="P309" s="40">
        <v>43937</v>
      </c>
      <c r="Q309" s="40">
        <v>44097</v>
      </c>
      <c r="R309" s="5">
        <v>22</v>
      </c>
      <c r="S309" s="5" t="s">
        <v>1017</v>
      </c>
      <c r="T309" s="5" t="s">
        <v>37</v>
      </c>
      <c r="U309" s="5"/>
      <c r="V309" s="5"/>
      <c r="W309" s="5"/>
      <c r="X309" s="5"/>
      <c r="Y309" s="5" t="s">
        <v>1289</v>
      </c>
      <c r="Z309" s="5">
        <v>1</v>
      </c>
      <c r="AA309" s="211">
        <v>44104</v>
      </c>
      <c r="AB309" s="212">
        <f t="shared" si="8"/>
        <v>1</v>
      </c>
      <c r="AC309" s="41">
        <f t="shared" si="9"/>
        <v>10</v>
      </c>
      <c r="AD309" s="41"/>
      <c r="AE309" s="175"/>
    </row>
    <row r="310" spans="1:31" ht="129.6">
      <c r="A310" s="38">
        <v>248</v>
      </c>
      <c r="B310" s="5" t="s">
        <v>25</v>
      </c>
      <c r="C310" s="5" t="s">
        <v>1281</v>
      </c>
      <c r="D310" s="5" t="s">
        <v>1290</v>
      </c>
      <c r="E310" s="39">
        <v>43937</v>
      </c>
      <c r="F310" s="5" t="s">
        <v>28</v>
      </c>
      <c r="G310" s="5" t="s">
        <v>29</v>
      </c>
      <c r="H310" s="5" t="s">
        <v>46</v>
      </c>
      <c r="I310" s="5" t="s">
        <v>31</v>
      </c>
      <c r="J310" s="5" t="s">
        <v>708</v>
      </c>
      <c r="K310" s="5" t="s">
        <v>1291</v>
      </c>
      <c r="L310" s="5" t="s">
        <v>1292</v>
      </c>
      <c r="M310" s="5" t="s">
        <v>1293</v>
      </c>
      <c r="N310" s="5">
        <v>2</v>
      </c>
      <c r="O310" s="5">
        <v>10</v>
      </c>
      <c r="P310" s="40">
        <v>43937</v>
      </c>
      <c r="Q310" s="40">
        <v>44014</v>
      </c>
      <c r="R310" s="5">
        <v>11</v>
      </c>
      <c r="S310" s="5" t="s">
        <v>1017</v>
      </c>
      <c r="T310" s="5" t="s">
        <v>37</v>
      </c>
      <c r="U310" s="5"/>
      <c r="V310" s="5"/>
      <c r="W310" s="5"/>
      <c r="X310" s="5"/>
      <c r="Y310" s="5" t="s">
        <v>1294</v>
      </c>
      <c r="Z310" s="5">
        <v>2</v>
      </c>
      <c r="AA310" s="211">
        <v>44012</v>
      </c>
      <c r="AB310" s="212">
        <f t="shared" si="8"/>
        <v>1</v>
      </c>
      <c r="AC310" s="41">
        <f t="shared" si="9"/>
        <v>10</v>
      </c>
      <c r="AD310" s="41"/>
      <c r="AE310" s="175"/>
    </row>
    <row r="311" spans="1:31" ht="129.6">
      <c r="A311" s="38">
        <v>249</v>
      </c>
      <c r="B311" s="5" t="s">
        <v>25</v>
      </c>
      <c r="C311" s="5" t="s">
        <v>1281</v>
      </c>
      <c r="D311" s="5" t="s">
        <v>1290</v>
      </c>
      <c r="E311" s="39">
        <v>43937</v>
      </c>
      <c r="F311" s="5" t="s">
        <v>28</v>
      </c>
      <c r="G311" s="5" t="s">
        <v>29</v>
      </c>
      <c r="H311" s="5" t="s">
        <v>46</v>
      </c>
      <c r="I311" s="5" t="s">
        <v>82</v>
      </c>
      <c r="J311" s="5" t="s">
        <v>708</v>
      </c>
      <c r="K311" s="5" t="s">
        <v>1291</v>
      </c>
      <c r="L311" s="5" t="s">
        <v>1295</v>
      </c>
      <c r="M311" s="5" t="s">
        <v>714</v>
      </c>
      <c r="N311" s="5">
        <v>1</v>
      </c>
      <c r="O311" s="5">
        <v>10</v>
      </c>
      <c r="P311" s="40">
        <v>43937</v>
      </c>
      <c r="Q311" s="40">
        <v>44040</v>
      </c>
      <c r="R311" s="5">
        <v>14</v>
      </c>
      <c r="S311" s="5" t="s">
        <v>1017</v>
      </c>
      <c r="T311" s="5" t="s">
        <v>37</v>
      </c>
      <c r="U311" s="5"/>
      <c r="V311" s="5"/>
      <c r="W311" s="5"/>
      <c r="X311" s="5"/>
      <c r="Y311" s="5" t="s">
        <v>1296</v>
      </c>
      <c r="Z311" s="5">
        <v>1</v>
      </c>
      <c r="AA311" s="211">
        <v>44104</v>
      </c>
      <c r="AB311" s="212">
        <f t="shared" si="8"/>
        <v>1</v>
      </c>
      <c r="AC311" s="41">
        <f t="shared" si="9"/>
        <v>10</v>
      </c>
      <c r="AD311" s="41"/>
      <c r="AE311" s="175"/>
    </row>
    <row r="312" spans="1:31" ht="129.6">
      <c r="A312" s="38">
        <v>250</v>
      </c>
      <c r="B312" s="5" t="s">
        <v>25</v>
      </c>
      <c r="C312" s="5" t="s">
        <v>1281</v>
      </c>
      <c r="D312" s="5" t="s">
        <v>1290</v>
      </c>
      <c r="E312" s="39">
        <v>43937</v>
      </c>
      <c r="F312" s="5" t="s">
        <v>28</v>
      </c>
      <c r="G312" s="5" t="s">
        <v>29</v>
      </c>
      <c r="H312" s="5" t="s">
        <v>46</v>
      </c>
      <c r="I312" s="5" t="s">
        <v>108</v>
      </c>
      <c r="J312" s="5" t="s">
        <v>708</v>
      </c>
      <c r="K312" s="5" t="s">
        <v>1291</v>
      </c>
      <c r="L312" s="5" t="s">
        <v>1297</v>
      </c>
      <c r="M312" s="5" t="s">
        <v>1298</v>
      </c>
      <c r="N312" s="5">
        <v>1</v>
      </c>
      <c r="O312" s="5">
        <v>10</v>
      </c>
      <c r="P312" s="40">
        <v>43937</v>
      </c>
      <c r="Q312" s="40">
        <v>43965</v>
      </c>
      <c r="R312" s="5">
        <v>4</v>
      </c>
      <c r="S312" s="5" t="s">
        <v>1017</v>
      </c>
      <c r="T312" s="5" t="s">
        <v>37</v>
      </c>
      <c r="U312" s="5"/>
      <c r="V312" s="5"/>
      <c r="W312" s="5"/>
      <c r="X312" s="5"/>
      <c r="Y312" s="5" t="s">
        <v>1299</v>
      </c>
      <c r="Z312" s="5">
        <v>1</v>
      </c>
      <c r="AA312" s="211">
        <v>44012</v>
      </c>
      <c r="AB312" s="212">
        <f t="shared" si="8"/>
        <v>1</v>
      </c>
      <c r="AC312" s="41">
        <f t="shared" si="9"/>
        <v>10</v>
      </c>
      <c r="AD312" s="41"/>
      <c r="AE312" s="175"/>
    </row>
    <row r="313" spans="1:31" ht="129.6">
      <c r="A313" s="38">
        <v>251</v>
      </c>
      <c r="B313" s="5" t="s">
        <v>25</v>
      </c>
      <c r="C313" s="5" t="s">
        <v>1281</v>
      </c>
      <c r="D313" s="5" t="s">
        <v>1290</v>
      </c>
      <c r="E313" s="39">
        <v>43937</v>
      </c>
      <c r="F313" s="5" t="s">
        <v>28</v>
      </c>
      <c r="G313" s="5" t="s">
        <v>29</v>
      </c>
      <c r="H313" s="5" t="s">
        <v>30</v>
      </c>
      <c r="I313" s="5" t="s">
        <v>108</v>
      </c>
      <c r="J313" s="5" t="s">
        <v>708</v>
      </c>
      <c r="K313" s="5" t="s">
        <v>1291</v>
      </c>
      <c r="L313" s="5" t="s">
        <v>1300</v>
      </c>
      <c r="M313" s="5" t="s">
        <v>1193</v>
      </c>
      <c r="N313" s="5">
        <v>2</v>
      </c>
      <c r="O313" s="5">
        <v>10</v>
      </c>
      <c r="P313" s="40">
        <v>43937</v>
      </c>
      <c r="Q313" s="40">
        <v>43986</v>
      </c>
      <c r="R313" s="5">
        <v>7</v>
      </c>
      <c r="S313" s="5" t="s">
        <v>1017</v>
      </c>
      <c r="T313" s="5" t="s">
        <v>37</v>
      </c>
      <c r="U313" s="5"/>
      <c r="V313" s="5"/>
      <c r="W313" s="5"/>
      <c r="X313" s="5"/>
      <c r="Y313" s="5" t="s">
        <v>1301</v>
      </c>
      <c r="Z313" s="5">
        <v>2</v>
      </c>
      <c r="AA313" s="211">
        <v>44012</v>
      </c>
      <c r="AB313" s="212">
        <f t="shared" si="8"/>
        <v>1</v>
      </c>
      <c r="AC313" s="41">
        <f t="shared" si="9"/>
        <v>10</v>
      </c>
      <c r="AD313" s="41"/>
      <c r="AE313" s="175"/>
    </row>
    <row r="314" spans="1:31" ht="302.39999999999998">
      <c r="A314" s="38">
        <v>252</v>
      </c>
      <c r="B314" s="5" t="s">
        <v>25</v>
      </c>
      <c r="C314" s="5" t="s">
        <v>1281</v>
      </c>
      <c r="D314" s="5" t="s">
        <v>1302</v>
      </c>
      <c r="E314" s="39">
        <v>43937</v>
      </c>
      <c r="F314" s="5" t="s">
        <v>28</v>
      </c>
      <c r="G314" s="5" t="s">
        <v>29</v>
      </c>
      <c r="H314" s="5" t="s">
        <v>30</v>
      </c>
      <c r="I314" s="5" t="s">
        <v>108</v>
      </c>
      <c r="J314" s="5" t="s">
        <v>708</v>
      </c>
      <c r="K314" s="5" t="s">
        <v>1303</v>
      </c>
      <c r="L314" s="5" t="s">
        <v>1304</v>
      </c>
      <c r="M314" s="5" t="s">
        <v>1058</v>
      </c>
      <c r="N314" s="5">
        <v>1</v>
      </c>
      <c r="O314" s="5">
        <v>10</v>
      </c>
      <c r="P314" s="40">
        <v>43937</v>
      </c>
      <c r="Q314" s="40">
        <v>44097</v>
      </c>
      <c r="R314" s="5">
        <v>22</v>
      </c>
      <c r="S314" s="5" t="s">
        <v>1017</v>
      </c>
      <c r="T314" s="5" t="s">
        <v>37</v>
      </c>
      <c r="U314" s="5"/>
      <c r="V314" s="5"/>
      <c r="W314" s="5"/>
      <c r="X314" s="5"/>
      <c r="Y314" s="5" t="s">
        <v>1289</v>
      </c>
      <c r="Z314" s="5">
        <v>1</v>
      </c>
      <c r="AA314" s="211">
        <v>44104</v>
      </c>
      <c r="AB314" s="212">
        <f t="shared" si="8"/>
        <v>1</v>
      </c>
      <c r="AC314" s="41">
        <f t="shared" si="9"/>
        <v>10</v>
      </c>
      <c r="AD314" s="41"/>
      <c r="AE314" s="175"/>
    </row>
    <row r="315" spans="1:31" ht="302.39999999999998">
      <c r="A315" s="38">
        <v>253</v>
      </c>
      <c r="B315" s="5" t="s">
        <v>25</v>
      </c>
      <c r="C315" s="5" t="s">
        <v>1281</v>
      </c>
      <c r="D315" s="5" t="s">
        <v>1302</v>
      </c>
      <c r="E315" s="39">
        <v>43937</v>
      </c>
      <c r="F315" s="5" t="s">
        <v>28</v>
      </c>
      <c r="G315" s="5" t="s">
        <v>29</v>
      </c>
      <c r="H315" s="5" t="s">
        <v>46</v>
      </c>
      <c r="I315" s="5" t="s">
        <v>237</v>
      </c>
      <c r="J315" s="5" t="s">
        <v>708</v>
      </c>
      <c r="K315" s="5" t="s">
        <v>1303</v>
      </c>
      <c r="L315" s="5" t="s">
        <v>1305</v>
      </c>
      <c r="M315" s="5" t="s">
        <v>1306</v>
      </c>
      <c r="N315" s="5">
        <v>8</v>
      </c>
      <c r="O315" s="5">
        <v>10</v>
      </c>
      <c r="P315" s="40">
        <v>43937</v>
      </c>
      <c r="Q315" s="40">
        <v>44012</v>
      </c>
      <c r="R315" s="5">
        <v>10</v>
      </c>
      <c r="S315" s="5" t="s">
        <v>1017</v>
      </c>
      <c r="T315" s="5" t="s">
        <v>37</v>
      </c>
      <c r="U315" s="5"/>
      <c r="V315" s="5"/>
      <c r="W315" s="5"/>
      <c r="X315" s="5"/>
      <c r="Y315" s="5" t="s">
        <v>1307</v>
      </c>
      <c r="Z315" s="5">
        <v>8</v>
      </c>
      <c r="AA315" s="211">
        <v>44012</v>
      </c>
      <c r="AB315" s="212">
        <f t="shared" si="8"/>
        <v>1</v>
      </c>
      <c r="AC315" s="41">
        <f t="shared" si="9"/>
        <v>10</v>
      </c>
      <c r="AD315" s="41"/>
      <c r="AE315" s="175"/>
    </row>
    <row r="316" spans="1:31" ht="230.4">
      <c r="A316" s="38">
        <v>254</v>
      </c>
      <c r="B316" s="5" t="s">
        <v>25</v>
      </c>
      <c r="C316" s="5" t="s">
        <v>1281</v>
      </c>
      <c r="D316" s="5" t="s">
        <v>1308</v>
      </c>
      <c r="E316" s="39">
        <v>43937</v>
      </c>
      <c r="F316" s="5" t="s">
        <v>28</v>
      </c>
      <c r="G316" s="5" t="s">
        <v>29</v>
      </c>
      <c r="H316" s="5" t="s">
        <v>46</v>
      </c>
      <c r="I316" s="5" t="s">
        <v>237</v>
      </c>
      <c r="J316" s="5" t="s">
        <v>708</v>
      </c>
      <c r="K316" s="5" t="s">
        <v>1309</v>
      </c>
      <c r="L316" s="5" t="s">
        <v>1310</v>
      </c>
      <c r="M316" s="5" t="s">
        <v>1311</v>
      </c>
      <c r="N316" s="5">
        <v>4</v>
      </c>
      <c r="O316" s="5">
        <v>10</v>
      </c>
      <c r="P316" s="40">
        <v>43937</v>
      </c>
      <c r="Q316" s="40">
        <v>44135</v>
      </c>
      <c r="R316" s="5">
        <v>28</v>
      </c>
      <c r="S316" s="5" t="s">
        <v>1017</v>
      </c>
      <c r="T316" s="5" t="s">
        <v>37</v>
      </c>
      <c r="U316" s="5"/>
      <c r="V316" s="5"/>
      <c r="W316" s="5"/>
      <c r="X316" s="5"/>
      <c r="Y316" s="5" t="s">
        <v>1312</v>
      </c>
      <c r="Z316" s="5">
        <v>4</v>
      </c>
      <c r="AA316" s="211">
        <v>44165</v>
      </c>
      <c r="AB316" s="212">
        <f t="shared" si="8"/>
        <v>1</v>
      </c>
      <c r="AC316" s="41">
        <f t="shared" si="9"/>
        <v>10</v>
      </c>
      <c r="AD316" s="41"/>
      <c r="AE316" s="175"/>
    </row>
    <row r="317" spans="1:31" ht="230.4">
      <c r="A317" s="38">
        <v>255</v>
      </c>
      <c r="B317" s="5" t="s">
        <v>25</v>
      </c>
      <c r="C317" s="5" t="s">
        <v>1281</v>
      </c>
      <c r="D317" s="5" t="s">
        <v>1308</v>
      </c>
      <c r="E317" s="39">
        <v>43937</v>
      </c>
      <c r="F317" s="5" t="s">
        <v>166</v>
      </c>
      <c r="G317" s="5" t="s">
        <v>29</v>
      </c>
      <c r="H317" s="5" t="s">
        <v>46</v>
      </c>
      <c r="I317" s="5" t="s">
        <v>82</v>
      </c>
      <c r="J317" s="5" t="s">
        <v>148</v>
      </c>
      <c r="K317" s="5" t="s">
        <v>1309</v>
      </c>
      <c r="L317" s="5" t="s">
        <v>1313</v>
      </c>
      <c r="M317" s="5" t="s">
        <v>1314</v>
      </c>
      <c r="N317" s="5">
        <v>1</v>
      </c>
      <c r="O317" s="5">
        <v>10</v>
      </c>
      <c r="P317" s="40">
        <v>43937</v>
      </c>
      <c r="Q317" s="40">
        <v>44043</v>
      </c>
      <c r="R317" s="5">
        <v>15</v>
      </c>
      <c r="S317" s="5" t="s">
        <v>145</v>
      </c>
      <c r="T317" s="5" t="s">
        <v>37</v>
      </c>
      <c r="U317" s="5"/>
      <c r="V317" s="5"/>
      <c r="W317" s="5"/>
      <c r="X317" s="5"/>
      <c r="Y317" s="5" t="s">
        <v>1315</v>
      </c>
      <c r="Z317" s="5">
        <v>1</v>
      </c>
      <c r="AA317" s="211">
        <v>44012</v>
      </c>
      <c r="AB317" s="212">
        <f t="shared" si="8"/>
        <v>1</v>
      </c>
      <c r="AC317" s="41">
        <f t="shared" si="9"/>
        <v>10</v>
      </c>
      <c r="AD317" s="41"/>
      <c r="AE317" s="175"/>
    </row>
    <row r="318" spans="1:31" ht="259.2">
      <c r="A318" s="38">
        <v>256</v>
      </c>
      <c r="B318" s="5" t="s">
        <v>25</v>
      </c>
      <c r="C318" s="5" t="s">
        <v>1316</v>
      </c>
      <c r="D318" s="5" t="s">
        <v>1317</v>
      </c>
      <c r="E318" s="39">
        <v>43998</v>
      </c>
      <c r="F318" s="5" t="s">
        <v>1318</v>
      </c>
      <c r="G318" s="5" t="s">
        <v>29</v>
      </c>
      <c r="H318" s="5" t="s">
        <v>46</v>
      </c>
      <c r="I318" s="5" t="s">
        <v>82</v>
      </c>
      <c r="J318" s="5" t="s">
        <v>463</v>
      </c>
      <c r="K318" s="5" t="s">
        <v>1319</v>
      </c>
      <c r="L318" s="5" t="s">
        <v>1320</v>
      </c>
      <c r="M318" s="5" t="s">
        <v>1321</v>
      </c>
      <c r="N318" s="5">
        <v>1</v>
      </c>
      <c r="O318" s="5">
        <v>6</v>
      </c>
      <c r="P318" s="40">
        <v>43998</v>
      </c>
      <c r="Q318" s="40">
        <v>44104</v>
      </c>
      <c r="R318" s="5">
        <v>15</v>
      </c>
      <c r="S318" s="5" t="s">
        <v>463</v>
      </c>
      <c r="T318" s="5" t="s">
        <v>37</v>
      </c>
      <c r="U318" s="5"/>
      <c r="V318" s="5"/>
      <c r="W318" s="5"/>
      <c r="X318" s="5"/>
      <c r="Y318" s="5" t="s">
        <v>1322</v>
      </c>
      <c r="Z318" s="5">
        <v>1</v>
      </c>
      <c r="AA318" s="211">
        <v>44104</v>
      </c>
      <c r="AB318" s="212">
        <f t="shared" si="8"/>
        <v>1</v>
      </c>
      <c r="AC318" s="41">
        <f t="shared" si="9"/>
        <v>6</v>
      </c>
      <c r="AD318" s="41"/>
      <c r="AE318" s="175"/>
    </row>
    <row r="319" spans="1:31" ht="129.6">
      <c r="A319" s="38">
        <v>257</v>
      </c>
      <c r="B319" s="5" t="s">
        <v>25</v>
      </c>
      <c r="C319" s="5" t="s">
        <v>1316</v>
      </c>
      <c r="D319" s="5" t="s">
        <v>1324</v>
      </c>
      <c r="E319" s="39">
        <v>43998</v>
      </c>
      <c r="F319" s="5" t="s">
        <v>1318</v>
      </c>
      <c r="G319" s="5" t="s">
        <v>29</v>
      </c>
      <c r="H319" s="5" t="s">
        <v>46</v>
      </c>
      <c r="I319" s="5" t="s">
        <v>82</v>
      </c>
      <c r="J319" s="5" t="s">
        <v>463</v>
      </c>
      <c r="K319" s="5" t="s">
        <v>1325</v>
      </c>
      <c r="L319" s="5" t="s">
        <v>1320</v>
      </c>
      <c r="M319" s="5" t="s">
        <v>1321</v>
      </c>
      <c r="N319" s="5">
        <v>1</v>
      </c>
      <c r="O319" s="5">
        <v>6</v>
      </c>
      <c r="P319" s="40">
        <v>43998</v>
      </c>
      <c r="Q319" s="40">
        <v>44104</v>
      </c>
      <c r="R319" s="5">
        <v>15</v>
      </c>
      <c r="S319" s="5" t="s">
        <v>463</v>
      </c>
      <c r="T319" s="5" t="s">
        <v>37</v>
      </c>
      <c r="U319" s="5"/>
      <c r="V319" s="5"/>
      <c r="W319" s="5"/>
      <c r="X319" s="5"/>
      <c r="Y319" s="5" t="s">
        <v>1322</v>
      </c>
      <c r="Z319" s="5">
        <v>1</v>
      </c>
      <c r="AA319" s="211">
        <v>44104</v>
      </c>
      <c r="AB319" s="212">
        <f t="shared" si="8"/>
        <v>1</v>
      </c>
      <c r="AC319" s="41">
        <f t="shared" si="9"/>
        <v>6</v>
      </c>
      <c r="AD319" s="41"/>
      <c r="AE319" s="175"/>
    </row>
    <row r="320" spans="1:31" ht="259.2">
      <c r="A320" s="38">
        <v>258</v>
      </c>
      <c r="B320" s="5" t="s">
        <v>25</v>
      </c>
      <c r="C320" s="5" t="s">
        <v>1316</v>
      </c>
      <c r="D320" s="5" t="s">
        <v>1326</v>
      </c>
      <c r="E320" s="39">
        <v>43998</v>
      </c>
      <c r="F320" s="5" t="s">
        <v>1318</v>
      </c>
      <c r="G320" s="5" t="s">
        <v>29</v>
      </c>
      <c r="H320" s="5" t="s">
        <v>46</v>
      </c>
      <c r="I320" s="5" t="s">
        <v>82</v>
      </c>
      <c r="J320" s="5" t="s">
        <v>463</v>
      </c>
      <c r="K320" s="5" t="s">
        <v>1327</v>
      </c>
      <c r="L320" s="5" t="s">
        <v>1328</v>
      </c>
      <c r="M320" s="5" t="s">
        <v>1329</v>
      </c>
      <c r="N320" s="5">
        <v>1</v>
      </c>
      <c r="O320" s="5">
        <v>6</v>
      </c>
      <c r="P320" s="40">
        <v>43998</v>
      </c>
      <c r="Q320" s="40">
        <v>44196</v>
      </c>
      <c r="R320" s="5">
        <v>28</v>
      </c>
      <c r="S320" s="5" t="s">
        <v>463</v>
      </c>
      <c r="T320" s="5" t="s">
        <v>37</v>
      </c>
      <c r="U320" s="5"/>
      <c r="V320" s="5"/>
      <c r="W320" s="5"/>
      <c r="X320" s="5"/>
      <c r="Y320" s="5" t="s">
        <v>1330</v>
      </c>
      <c r="Z320" s="5">
        <v>1</v>
      </c>
      <c r="AA320" s="211">
        <v>44165</v>
      </c>
      <c r="AB320" s="212">
        <f t="shared" si="8"/>
        <v>1</v>
      </c>
      <c r="AC320" s="41">
        <f t="shared" si="9"/>
        <v>6</v>
      </c>
      <c r="AD320" s="41"/>
      <c r="AE320" s="175"/>
    </row>
    <row r="321" spans="1:31" ht="259.2">
      <c r="A321" s="38">
        <v>258</v>
      </c>
      <c r="B321" s="5" t="s">
        <v>25</v>
      </c>
      <c r="C321" s="5" t="s">
        <v>1316</v>
      </c>
      <c r="D321" s="5" t="s">
        <v>1326</v>
      </c>
      <c r="E321" s="39">
        <v>43998</v>
      </c>
      <c r="F321" s="5" t="s">
        <v>1318</v>
      </c>
      <c r="G321" s="5" t="s">
        <v>29</v>
      </c>
      <c r="H321" s="5" t="s">
        <v>46</v>
      </c>
      <c r="I321" s="5" t="s">
        <v>82</v>
      </c>
      <c r="J321" s="5" t="s">
        <v>463</v>
      </c>
      <c r="K321" s="5" t="s">
        <v>1331</v>
      </c>
      <c r="L321" s="5" t="s">
        <v>1332</v>
      </c>
      <c r="M321" s="5" t="s">
        <v>1333</v>
      </c>
      <c r="N321" s="5">
        <v>2</v>
      </c>
      <c r="O321" s="5">
        <v>8</v>
      </c>
      <c r="P321" s="40">
        <v>43998</v>
      </c>
      <c r="Q321" s="40">
        <v>44078</v>
      </c>
      <c r="R321" s="5">
        <v>11</v>
      </c>
      <c r="S321" s="5" t="s">
        <v>463</v>
      </c>
      <c r="T321" s="5" t="s">
        <v>37</v>
      </c>
      <c r="U321" s="5"/>
      <c r="V321" s="5"/>
      <c r="W321" s="5"/>
      <c r="X321" s="5"/>
      <c r="Y321" s="5" t="s">
        <v>1334</v>
      </c>
      <c r="Z321" s="5">
        <v>2</v>
      </c>
      <c r="AA321" s="211">
        <v>44104</v>
      </c>
      <c r="AB321" s="212">
        <f t="shared" si="8"/>
        <v>1</v>
      </c>
      <c r="AC321" s="41">
        <f t="shared" si="9"/>
        <v>8</v>
      </c>
      <c r="AD321" s="41"/>
      <c r="AE321" s="175"/>
    </row>
    <row r="322" spans="1:31" ht="302.39999999999998">
      <c r="A322" s="38">
        <v>259</v>
      </c>
      <c r="B322" s="5" t="s">
        <v>25</v>
      </c>
      <c r="C322" s="5" t="s">
        <v>1316</v>
      </c>
      <c r="D322" s="5" t="s">
        <v>1335</v>
      </c>
      <c r="E322" s="39">
        <v>43998</v>
      </c>
      <c r="F322" s="5" t="s">
        <v>1318</v>
      </c>
      <c r="G322" s="5" t="s">
        <v>29</v>
      </c>
      <c r="H322" s="5" t="s">
        <v>46</v>
      </c>
      <c r="I322" s="5" t="s">
        <v>82</v>
      </c>
      <c r="J322" s="5" t="s">
        <v>463</v>
      </c>
      <c r="K322" s="5" t="s">
        <v>1336</v>
      </c>
      <c r="L322" s="5" t="s">
        <v>1337</v>
      </c>
      <c r="M322" s="5" t="s">
        <v>1338</v>
      </c>
      <c r="N322" s="5">
        <v>1</v>
      </c>
      <c r="O322" s="5">
        <v>6</v>
      </c>
      <c r="P322" s="40">
        <v>43998</v>
      </c>
      <c r="Q322" s="40">
        <v>44195</v>
      </c>
      <c r="R322" s="5">
        <v>28</v>
      </c>
      <c r="S322" s="5" t="s">
        <v>463</v>
      </c>
      <c r="T322" s="5" t="s">
        <v>37</v>
      </c>
      <c r="U322" s="5"/>
      <c r="V322" s="5"/>
      <c r="W322" s="5"/>
      <c r="X322" s="5"/>
      <c r="Y322" s="5" t="s">
        <v>1339</v>
      </c>
      <c r="Z322" s="5">
        <v>1</v>
      </c>
      <c r="AA322" s="211">
        <v>44165</v>
      </c>
      <c r="AB322" s="212">
        <f t="shared" si="8"/>
        <v>1</v>
      </c>
      <c r="AC322" s="41">
        <f t="shared" si="9"/>
        <v>6</v>
      </c>
      <c r="AD322" s="41"/>
      <c r="AE322" s="175"/>
    </row>
    <row r="323" spans="1:31" ht="302.39999999999998">
      <c r="A323" s="38">
        <v>259</v>
      </c>
      <c r="B323" s="5" t="s">
        <v>25</v>
      </c>
      <c r="C323" s="5" t="s">
        <v>1316</v>
      </c>
      <c r="D323" s="5" t="s">
        <v>1335</v>
      </c>
      <c r="E323" s="39">
        <v>43998</v>
      </c>
      <c r="F323" s="5" t="s">
        <v>1318</v>
      </c>
      <c r="G323" s="5" t="s">
        <v>29</v>
      </c>
      <c r="H323" s="5" t="s">
        <v>46</v>
      </c>
      <c r="I323" s="5" t="s">
        <v>82</v>
      </c>
      <c r="J323" s="5" t="s">
        <v>463</v>
      </c>
      <c r="K323" s="5" t="s">
        <v>1323</v>
      </c>
      <c r="L323" s="5" t="s">
        <v>1340</v>
      </c>
      <c r="M323" s="5" t="s">
        <v>1341</v>
      </c>
      <c r="N323" s="5">
        <v>1</v>
      </c>
      <c r="O323" s="5">
        <v>8</v>
      </c>
      <c r="P323" s="40">
        <v>43998</v>
      </c>
      <c r="Q323" s="40">
        <v>44500</v>
      </c>
      <c r="R323" s="5">
        <v>41</v>
      </c>
      <c r="S323" s="5" t="s">
        <v>463</v>
      </c>
      <c r="T323" s="5" t="s">
        <v>37</v>
      </c>
      <c r="U323" s="5"/>
      <c r="V323" s="5"/>
      <c r="W323" s="5"/>
      <c r="X323" s="5"/>
      <c r="Y323" s="43" t="s">
        <v>1999</v>
      </c>
      <c r="Z323" s="44">
        <v>1</v>
      </c>
      <c r="AA323" s="45">
        <v>44553</v>
      </c>
      <c r="AB323" s="212">
        <f t="shared" ref="AB323:AB386" si="10">Z323/N323</f>
        <v>1</v>
      </c>
      <c r="AC323" s="41">
        <f t="shared" ref="AC323:AC386" si="11">AB323*O323</f>
        <v>8</v>
      </c>
      <c r="AD323" s="41"/>
      <c r="AE323" s="175"/>
    </row>
    <row r="324" spans="1:31" ht="216">
      <c r="A324" s="38">
        <v>260</v>
      </c>
      <c r="B324" s="5" t="s">
        <v>25</v>
      </c>
      <c r="C324" s="5" t="s">
        <v>1316</v>
      </c>
      <c r="D324" s="5" t="s">
        <v>1342</v>
      </c>
      <c r="E324" s="39">
        <v>43998</v>
      </c>
      <c r="F324" s="5" t="s">
        <v>1318</v>
      </c>
      <c r="G324" s="5" t="s">
        <v>29</v>
      </c>
      <c r="H324" s="5" t="s">
        <v>46</v>
      </c>
      <c r="I324" s="5" t="s">
        <v>82</v>
      </c>
      <c r="J324" s="5" t="s">
        <v>463</v>
      </c>
      <c r="K324" s="5" t="s">
        <v>1343</v>
      </c>
      <c r="L324" s="5" t="s">
        <v>1344</v>
      </c>
      <c r="M324" s="5" t="s">
        <v>1345</v>
      </c>
      <c r="N324" s="5">
        <v>1</v>
      </c>
      <c r="O324" s="5">
        <v>8</v>
      </c>
      <c r="P324" s="40">
        <v>43998</v>
      </c>
      <c r="Q324" s="40">
        <v>44169</v>
      </c>
      <c r="R324" s="5">
        <v>24</v>
      </c>
      <c r="S324" s="5" t="s">
        <v>463</v>
      </c>
      <c r="T324" s="5" t="s">
        <v>37</v>
      </c>
      <c r="U324" s="5"/>
      <c r="V324" s="5"/>
      <c r="W324" s="5"/>
      <c r="X324" s="5"/>
      <c r="Y324" s="5" t="s">
        <v>1346</v>
      </c>
      <c r="Z324" s="5">
        <v>1</v>
      </c>
      <c r="AA324" s="211">
        <v>44165</v>
      </c>
      <c r="AB324" s="212">
        <f t="shared" si="10"/>
        <v>1</v>
      </c>
      <c r="AC324" s="41">
        <f t="shared" si="11"/>
        <v>8</v>
      </c>
      <c r="AD324" s="41"/>
      <c r="AE324" s="175"/>
    </row>
    <row r="325" spans="1:31" ht="144">
      <c r="A325" s="38">
        <v>261</v>
      </c>
      <c r="B325" s="5" t="s">
        <v>25</v>
      </c>
      <c r="C325" s="5" t="s">
        <v>1316</v>
      </c>
      <c r="D325" s="5" t="s">
        <v>1347</v>
      </c>
      <c r="E325" s="39">
        <v>43998</v>
      </c>
      <c r="F325" s="5" t="s">
        <v>1318</v>
      </c>
      <c r="G325" s="5" t="s">
        <v>29</v>
      </c>
      <c r="H325" s="5" t="s">
        <v>46</v>
      </c>
      <c r="I325" s="5" t="s">
        <v>82</v>
      </c>
      <c r="J325" s="5" t="s">
        <v>463</v>
      </c>
      <c r="K325" s="5" t="s">
        <v>1319</v>
      </c>
      <c r="L325" s="5" t="s">
        <v>1348</v>
      </c>
      <c r="M325" s="5" t="s">
        <v>1338</v>
      </c>
      <c r="N325" s="5">
        <v>1</v>
      </c>
      <c r="O325" s="5">
        <v>6</v>
      </c>
      <c r="P325" s="40">
        <v>43998</v>
      </c>
      <c r="Q325" s="40">
        <v>44195</v>
      </c>
      <c r="R325" s="5">
        <v>28</v>
      </c>
      <c r="S325" s="5" t="s">
        <v>463</v>
      </c>
      <c r="T325" s="5" t="s">
        <v>37</v>
      </c>
      <c r="U325" s="5"/>
      <c r="V325" s="5"/>
      <c r="W325" s="5"/>
      <c r="X325" s="5"/>
      <c r="Y325" s="5" t="s">
        <v>1339</v>
      </c>
      <c r="Z325" s="5">
        <v>1</v>
      </c>
      <c r="AA325" s="211">
        <v>44165</v>
      </c>
      <c r="AB325" s="212">
        <f t="shared" si="10"/>
        <v>1</v>
      </c>
      <c r="AC325" s="41">
        <f t="shared" si="11"/>
        <v>6</v>
      </c>
      <c r="AD325" s="41"/>
      <c r="AE325" s="175"/>
    </row>
    <row r="326" spans="1:31" ht="144">
      <c r="A326" s="38">
        <v>261</v>
      </c>
      <c r="B326" s="5" t="s">
        <v>25</v>
      </c>
      <c r="C326" s="5" t="s">
        <v>1316</v>
      </c>
      <c r="D326" s="5" t="s">
        <v>1347</v>
      </c>
      <c r="E326" s="39">
        <v>43998</v>
      </c>
      <c r="F326" s="5" t="s">
        <v>1318</v>
      </c>
      <c r="G326" s="5" t="s">
        <v>29</v>
      </c>
      <c r="H326" s="5" t="s">
        <v>46</v>
      </c>
      <c r="I326" s="5" t="s">
        <v>82</v>
      </c>
      <c r="J326" s="5" t="s">
        <v>463</v>
      </c>
      <c r="K326" s="5" t="s">
        <v>1343</v>
      </c>
      <c r="L326" s="5" t="s">
        <v>1340</v>
      </c>
      <c r="M326" s="5" t="s">
        <v>1341</v>
      </c>
      <c r="N326" s="5">
        <v>1</v>
      </c>
      <c r="O326" s="5">
        <v>8</v>
      </c>
      <c r="P326" s="40">
        <v>43998</v>
      </c>
      <c r="Q326" s="40">
        <v>44500</v>
      </c>
      <c r="R326" s="5">
        <v>41</v>
      </c>
      <c r="S326" s="5" t="s">
        <v>463</v>
      </c>
      <c r="T326" s="5" t="s">
        <v>37</v>
      </c>
      <c r="U326" s="5"/>
      <c r="V326" s="5"/>
      <c r="W326" s="5"/>
      <c r="X326" s="5"/>
      <c r="Y326" s="43" t="s">
        <v>1999</v>
      </c>
      <c r="Z326" s="44">
        <v>1</v>
      </c>
      <c r="AA326" s="45">
        <v>44553</v>
      </c>
      <c r="AB326" s="212">
        <f t="shared" si="10"/>
        <v>1</v>
      </c>
      <c r="AC326" s="41">
        <f t="shared" si="11"/>
        <v>8</v>
      </c>
      <c r="AD326" s="41"/>
      <c r="AE326" s="175"/>
    </row>
    <row r="327" spans="1:31" ht="129.6">
      <c r="A327" s="38">
        <v>262</v>
      </c>
      <c r="B327" s="5" t="s">
        <v>25</v>
      </c>
      <c r="C327" s="5" t="s">
        <v>1316</v>
      </c>
      <c r="D327" s="5" t="s">
        <v>1349</v>
      </c>
      <c r="E327" s="39">
        <v>43998</v>
      </c>
      <c r="F327" s="5" t="s">
        <v>1318</v>
      </c>
      <c r="G327" s="5" t="s">
        <v>29</v>
      </c>
      <c r="H327" s="5" t="s">
        <v>46</v>
      </c>
      <c r="I327" s="5" t="s">
        <v>82</v>
      </c>
      <c r="J327" s="5" t="s">
        <v>463</v>
      </c>
      <c r="K327" s="5" t="s">
        <v>1319</v>
      </c>
      <c r="L327" s="5" t="s">
        <v>1350</v>
      </c>
      <c r="M327" s="5" t="s">
        <v>1351</v>
      </c>
      <c r="N327" s="5">
        <v>1</v>
      </c>
      <c r="O327" s="5">
        <v>6</v>
      </c>
      <c r="P327" s="40">
        <v>43998</v>
      </c>
      <c r="Q327" s="40">
        <v>44073</v>
      </c>
      <c r="R327" s="5">
        <v>10</v>
      </c>
      <c r="S327" s="5" t="s">
        <v>463</v>
      </c>
      <c r="T327" s="5" t="s">
        <v>37</v>
      </c>
      <c r="U327" s="5"/>
      <c r="V327" s="5"/>
      <c r="W327" s="5"/>
      <c r="X327" s="5"/>
      <c r="Y327" s="5" t="s">
        <v>1352</v>
      </c>
      <c r="Z327" s="5">
        <v>1</v>
      </c>
      <c r="AA327" s="211">
        <v>44104</v>
      </c>
      <c r="AB327" s="212">
        <f t="shared" si="10"/>
        <v>1</v>
      </c>
      <c r="AC327" s="41">
        <f t="shared" si="11"/>
        <v>6</v>
      </c>
      <c r="AD327" s="41"/>
      <c r="AE327" s="175"/>
    </row>
    <row r="328" spans="1:31" ht="187.2">
      <c r="A328" s="38">
        <v>263</v>
      </c>
      <c r="B328" s="5" t="s">
        <v>25</v>
      </c>
      <c r="C328" s="5" t="s">
        <v>1316</v>
      </c>
      <c r="D328" s="5" t="s">
        <v>1353</v>
      </c>
      <c r="E328" s="39">
        <v>43998</v>
      </c>
      <c r="F328" s="5" t="s">
        <v>1318</v>
      </c>
      <c r="G328" s="5" t="s">
        <v>29</v>
      </c>
      <c r="H328" s="5" t="s">
        <v>46</v>
      </c>
      <c r="I328" s="5" t="s">
        <v>82</v>
      </c>
      <c r="J328" s="5" t="s">
        <v>463</v>
      </c>
      <c r="K328" s="5" t="s">
        <v>1354</v>
      </c>
      <c r="L328" s="5" t="s">
        <v>1355</v>
      </c>
      <c r="M328" s="5" t="s">
        <v>1356</v>
      </c>
      <c r="N328" s="5">
        <v>1</v>
      </c>
      <c r="O328" s="5">
        <v>6</v>
      </c>
      <c r="P328" s="40">
        <v>43998</v>
      </c>
      <c r="Q328" s="40">
        <v>44195</v>
      </c>
      <c r="R328" s="5">
        <v>28</v>
      </c>
      <c r="S328" s="5" t="s">
        <v>463</v>
      </c>
      <c r="T328" s="5" t="s">
        <v>37</v>
      </c>
      <c r="U328" s="5"/>
      <c r="V328" s="5"/>
      <c r="W328" s="5"/>
      <c r="X328" s="5"/>
      <c r="Y328" s="5" t="s">
        <v>1339</v>
      </c>
      <c r="Z328" s="5">
        <v>1</v>
      </c>
      <c r="AA328" s="211">
        <v>44165</v>
      </c>
      <c r="AB328" s="212">
        <f t="shared" si="10"/>
        <v>1</v>
      </c>
      <c r="AC328" s="41">
        <f t="shared" si="11"/>
        <v>6</v>
      </c>
      <c r="AD328" s="41"/>
      <c r="AE328" s="175"/>
    </row>
    <row r="329" spans="1:31" ht="187.2">
      <c r="A329" s="38">
        <v>263</v>
      </c>
      <c r="B329" s="5" t="s">
        <v>25</v>
      </c>
      <c r="C329" s="5" t="s">
        <v>1316</v>
      </c>
      <c r="D329" s="5" t="s">
        <v>1353</v>
      </c>
      <c r="E329" s="39">
        <v>43998</v>
      </c>
      <c r="F329" s="5" t="s">
        <v>1318</v>
      </c>
      <c r="G329" s="5" t="s">
        <v>29</v>
      </c>
      <c r="H329" s="5" t="s">
        <v>46</v>
      </c>
      <c r="I329" s="5" t="s">
        <v>82</v>
      </c>
      <c r="J329" s="5" t="s">
        <v>463</v>
      </c>
      <c r="K329" s="5" t="s">
        <v>1343</v>
      </c>
      <c r="L329" s="5" t="s">
        <v>1340</v>
      </c>
      <c r="M329" s="5" t="s">
        <v>1341</v>
      </c>
      <c r="N329" s="5">
        <v>1</v>
      </c>
      <c r="O329" s="5">
        <v>8</v>
      </c>
      <c r="P329" s="40">
        <v>43998</v>
      </c>
      <c r="Q329" s="40">
        <v>44500</v>
      </c>
      <c r="R329" s="5">
        <v>41</v>
      </c>
      <c r="S329" s="5" t="s">
        <v>463</v>
      </c>
      <c r="T329" s="5" t="s">
        <v>37</v>
      </c>
      <c r="U329" s="5"/>
      <c r="V329" s="5"/>
      <c r="W329" s="5"/>
      <c r="X329" s="5"/>
      <c r="Y329" s="43" t="s">
        <v>1999</v>
      </c>
      <c r="Z329" s="44">
        <v>1</v>
      </c>
      <c r="AA329" s="45">
        <v>44553</v>
      </c>
      <c r="AB329" s="212">
        <f t="shared" si="10"/>
        <v>1</v>
      </c>
      <c r="AC329" s="41">
        <f t="shared" si="11"/>
        <v>8</v>
      </c>
      <c r="AD329" s="41"/>
      <c r="AE329" s="175"/>
    </row>
    <row r="330" spans="1:31" ht="144">
      <c r="A330" s="38">
        <v>264</v>
      </c>
      <c r="B330" s="5" t="s">
        <v>25</v>
      </c>
      <c r="C330" s="5" t="s">
        <v>1316</v>
      </c>
      <c r="D330" s="5" t="s">
        <v>1357</v>
      </c>
      <c r="E330" s="39">
        <v>43998</v>
      </c>
      <c r="F330" s="5" t="s">
        <v>1318</v>
      </c>
      <c r="G330" s="5" t="s">
        <v>29</v>
      </c>
      <c r="H330" s="5" t="s">
        <v>46</v>
      </c>
      <c r="I330" s="5" t="s">
        <v>82</v>
      </c>
      <c r="J330" s="5" t="s">
        <v>463</v>
      </c>
      <c r="K330" s="5" t="s">
        <v>1358</v>
      </c>
      <c r="L330" s="5" t="s">
        <v>1359</v>
      </c>
      <c r="M330" s="5" t="s">
        <v>1360</v>
      </c>
      <c r="N330" s="5">
        <v>1</v>
      </c>
      <c r="O330" s="5">
        <v>6</v>
      </c>
      <c r="P330" s="40">
        <v>43998</v>
      </c>
      <c r="Q330" s="40">
        <v>44175</v>
      </c>
      <c r="R330" s="5">
        <v>25</v>
      </c>
      <c r="S330" s="5" t="s">
        <v>463</v>
      </c>
      <c r="T330" s="5" t="s">
        <v>37</v>
      </c>
      <c r="U330" s="5"/>
      <c r="V330" s="5"/>
      <c r="W330" s="5"/>
      <c r="X330" s="5"/>
      <c r="Y330" s="5" t="s">
        <v>1361</v>
      </c>
      <c r="Z330" s="5">
        <v>1</v>
      </c>
      <c r="AA330" s="211">
        <v>44165</v>
      </c>
      <c r="AB330" s="212">
        <f t="shared" si="10"/>
        <v>1</v>
      </c>
      <c r="AC330" s="41">
        <f t="shared" si="11"/>
        <v>6</v>
      </c>
      <c r="AD330" s="41"/>
      <c r="AE330" s="175"/>
    </row>
    <row r="331" spans="1:31" ht="244.8">
      <c r="A331" s="38">
        <v>265</v>
      </c>
      <c r="B331" s="5" t="s">
        <v>25</v>
      </c>
      <c r="C331" s="5" t="s">
        <v>1316</v>
      </c>
      <c r="D331" s="5" t="s">
        <v>1362</v>
      </c>
      <c r="E331" s="39">
        <v>43998</v>
      </c>
      <c r="F331" s="5" t="s">
        <v>1318</v>
      </c>
      <c r="G331" s="5" t="s">
        <v>29</v>
      </c>
      <c r="H331" s="5" t="s">
        <v>46</v>
      </c>
      <c r="I331" s="5" t="s">
        <v>82</v>
      </c>
      <c r="J331" s="5" t="s">
        <v>463</v>
      </c>
      <c r="K331" s="5" t="s">
        <v>1343</v>
      </c>
      <c r="L331" s="5" t="s">
        <v>1320</v>
      </c>
      <c r="M331" s="5" t="s">
        <v>1321</v>
      </c>
      <c r="N331" s="5">
        <v>1</v>
      </c>
      <c r="O331" s="5">
        <v>6</v>
      </c>
      <c r="P331" s="40">
        <v>43998</v>
      </c>
      <c r="Q331" s="40">
        <v>44104</v>
      </c>
      <c r="R331" s="5">
        <v>15</v>
      </c>
      <c r="S331" s="5" t="s">
        <v>463</v>
      </c>
      <c r="T331" s="5" t="s">
        <v>37</v>
      </c>
      <c r="U331" s="5"/>
      <c r="V331" s="5"/>
      <c r="W331" s="5"/>
      <c r="X331" s="5"/>
      <c r="Y331" s="5" t="s">
        <v>1322</v>
      </c>
      <c r="Z331" s="5">
        <v>1</v>
      </c>
      <c r="AA331" s="211">
        <v>44104</v>
      </c>
      <c r="AB331" s="212">
        <f t="shared" si="10"/>
        <v>1</v>
      </c>
      <c r="AC331" s="41">
        <f t="shared" si="11"/>
        <v>6</v>
      </c>
      <c r="AD331" s="41"/>
      <c r="AE331" s="175"/>
    </row>
    <row r="332" spans="1:31" ht="259.2">
      <c r="A332" s="38">
        <v>266</v>
      </c>
      <c r="B332" s="5" t="s">
        <v>25</v>
      </c>
      <c r="C332" s="5" t="s">
        <v>1316</v>
      </c>
      <c r="D332" s="5" t="s">
        <v>1363</v>
      </c>
      <c r="E332" s="39">
        <v>43998</v>
      </c>
      <c r="F332" s="5" t="s">
        <v>1318</v>
      </c>
      <c r="G332" s="5" t="s">
        <v>29</v>
      </c>
      <c r="H332" s="5" t="s">
        <v>46</v>
      </c>
      <c r="I332" s="5" t="s">
        <v>82</v>
      </c>
      <c r="J332" s="5" t="s">
        <v>463</v>
      </c>
      <c r="K332" s="5" t="s">
        <v>1319</v>
      </c>
      <c r="L332" s="5" t="s">
        <v>1364</v>
      </c>
      <c r="M332" s="5" t="s">
        <v>1321</v>
      </c>
      <c r="N332" s="5">
        <v>1</v>
      </c>
      <c r="O332" s="5">
        <v>6</v>
      </c>
      <c r="P332" s="40">
        <v>43998</v>
      </c>
      <c r="Q332" s="40">
        <v>44104</v>
      </c>
      <c r="R332" s="5">
        <v>15</v>
      </c>
      <c r="S332" s="5" t="s">
        <v>463</v>
      </c>
      <c r="T332" s="5" t="s">
        <v>37</v>
      </c>
      <c r="U332" s="5"/>
      <c r="V332" s="5"/>
      <c r="W332" s="5"/>
      <c r="X332" s="5"/>
      <c r="Y332" s="5" t="s">
        <v>1322</v>
      </c>
      <c r="Z332" s="5">
        <v>1</v>
      </c>
      <c r="AA332" s="211">
        <v>44104</v>
      </c>
      <c r="AB332" s="212">
        <f t="shared" si="10"/>
        <v>1</v>
      </c>
      <c r="AC332" s="41">
        <f t="shared" si="11"/>
        <v>6</v>
      </c>
      <c r="AD332" s="41"/>
      <c r="AE332" s="175"/>
    </row>
    <row r="333" spans="1:31" ht="241.5" customHeight="1">
      <c r="A333" s="38">
        <v>267</v>
      </c>
      <c r="B333" s="5" t="s">
        <v>25</v>
      </c>
      <c r="C333" s="222" t="s">
        <v>1365</v>
      </c>
      <c r="D333" s="5" t="s">
        <v>1366</v>
      </c>
      <c r="E333" s="39">
        <v>43965</v>
      </c>
      <c r="F333" s="5" t="s">
        <v>28</v>
      </c>
      <c r="G333" s="5" t="s">
        <v>29</v>
      </c>
      <c r="H333" s="5" t="s">
        <v>46</v>
      </c>
      <c r="I333" s="5" t="s">
        <v>108</v>
      </c>
      <c r="J333" s="5" t="s">
        <v>1367</v>
      </c>
      <c r="K333" s="5" t="s">
        <v>1368</v>
      </c>
      <c r="L333" s="5" t="s">
        <v>1369</v>
      </c>
      <c r="M333" s="5" t="s">
        <v>1370</v>
      </c>
      <c r="N333" s="5">
        <v>1</v>
      </c>
      <c r="O333" s="5">
        <v>7</v>
      </c>
      <c r="P333" s="40">
        <v>43965</v>
      </c>
      <c r="Q333" s="40">
        <v>44545</v>
      </c>
      <c r="R333" s="5">
        <v>37</v>
      </c>
      <c r="S333" s="5" t="s">
        <v>1017</v>
      </c>
      <c r="T333" s="5" t="s">
        <v>37</v>
      </c>
      <c r="U333" s="5"/>
      <c r="V333" s="5"/>
      <c r="W333" s="5"/>
      <c r="X333" s="5"/>
      <c r="Y333" s="223" t="s">
        <v>1924</v>
      </c>
      <c r="Z333" s="5">
        <v>1</v>
      </c>
      <c r="AA333" s="45">
        <v>44531</v>
      </c>
      <c r="AB333" s="212">
        <f t="shared" si="10"/>
        <v>1</v>
      </c>
      <c r="AC333" s="41">
        <f t="shared" si="11"/>
        <v>7</v>
      </c>
      <c r="AD333" s="41" t="s">
        <v>1751</v>
      </c>
      <c r="AE333" s="175"/>
    </row>
    <row r="334" spans="1:31" ht="211.5" customHeight="1">
      <c r="A334" s="38">
        <v>267</v>
      </c>
      <c r="B334" s="5" t="s">
        <v>25</v>
      </c>
      <c r="C334" s="5" t="s">
        <v>1365</v>
      </c>
      <c r="D334" s="5" t="s">
        <v>1366</v>
      </c>
      <c r="E334" s="39">
        <v>43965</v>
      </c>
      <c r="F334" s="5" t="s">
        <v>28</v>
      </c>
      <c r="G334" s="5" t="s">
        <v>29</v>
      </c>
      <c r="H334" s="5" t="s">
        <v>46</v>
      </c>
      <c r="I334" s="5" t="s">
        <v>108</v>
      </c>
      <c r="J334" s="5" t="s">
        <v>1367</v>
      </c>
      <c r="K334" s="5" t="s">
        <v>1371</v>
      </c>
      <c r="L334" s="5" t="s">
        <v>1372</v>
      </c>
      <c r="M334" s="5" t="s">
        <v>1373</v>
      </c>
      <c r="N334" s="5">
        <v>2</v>
      </c>
      <c r="O334" s="5">
        <v>7</v>
      </c>
      <c r="P334" s="40">
        <v>43965</v>
      </c>
      <c r="Q334" s="40">
        <v>44377</v>
      </c>
      <c r="R334" s="5">
        <v>37</v>
      </c>
      <c r="S334" s="5" t="s">
        <v>1017</v>
      </c>
      <c r="T334" s="5" t="s">
        <v>37</v>
      </c>
      <c r="U334" s="5"/>
      <c r="V334" s="5"/>
      <c r="W334" s="5"/>
      <c r="X334" s="5"/>
      <c r="Y334" s="5" t="s">
        <v>1374</v>
      </c>
      <c r="Z334" s="5">
        <v>2</v>
      </c>
      <c r="AA334" s="211">
        <v>44225.759722222225</v>
      </c>
      <c r="AB334" s="212">
        <f t="shared" si="10"/>
        <v>1</v>
      </c>
      <c r="AC334" s="41">
        <f t="shared" si="11"/>
        <v>7</v>
      </c>
      <c r="AD334" s="41"/>
      <c r="AE334" s="175"/>
    </row>
    <row r="335" spans="1:31" ht="100.8">
      <c r="A335" s="38">
        <v>268</v>
      </c>
      <c r="B335" s="5" t="s">
        <v>25</v>
      </c>
      <c r="C335" s="5" t="s">
        <v>1365</v>
      </c>
      <c r="D335" s="5" t="s">
        <v>1375</v>
      </c>
      <c r="E335" s="39">
        <v>43965</v>
      </c>
      <c r="F335" s="5" t="s">
        <v>28</v>
      </c>
      <c r="G335" s="5" t="s">
        <v>29</v>
      </c>
      <c r="H335" s="5" t="s">
        <v>30</v>
      </c>
      <c r="I335" s="5" t="s">
        <v>108</v>
      </c>
      <c r="J335" s="5" t="s">
        <v>151</v>
      </c>
      <c r="K335" s="5" t="s">
        <v>1376</v>
      </c>
      <c r="L335" s="5" t="s">
        <v>1377</v>
      </c>
      <c r="M335" s="5" t="s">
        <v>1378</v>
      </c>
      <c r="N335" s="5">
        <v>5</v>
      </c>
      <c r="O335" s="5">
        <v>7</v>
      </c>
      <c r="P335" s="40">
        <v>43965</v>
      </c>
      <c r="Q335" s="40">
        <v>44196</v>
      </c>
      <c r="R335" s="5">
        <v>33</v>
      </c>
      <c r="S335" s="5" t="s">
        <v>1017</v>
      </c>
      <c r="T335" s="5" t="s">
        <v>37</v>
      </c>
      <c r="U335" s="5"/>
      <c r="V335" s="5"/>
      <c r="W335" s="5"/>
      <c r="X335" s="5"/>
      <c r="Y335" s="5" t="s">
        <v>1379</v>
      </c>
      <c r="Z335" s="5">
        <v>5</v>
      </c>
      <c r="AA335" s="211">
        <v>44195.480555555558</v>
      </c>
      <c r="AB335" s="212">
        <f t="shared" si="10"/>
        <v>1</v>
      </c>
      <c r="AC335" s="41">
        <f t="shared" si="11"/>
        <v>7</v>
      </c>
      <c r="AD335" s="41"/>
      <c r="AE335" s="175"/>
    </row>
    <row r="336" spans="1:31" ht="100.8">
      <c r="A336" s="38">
        <v>268</v>
      </c>
      <c r="B336" s="5" t="s">
        <v>25</v>
      </c>
      <c r="C336" s="5" t="s">
        <v>1365</v>
      </c>
      <c r="D336" s="5" t="s">
        <v>1375</v>
      </c>
      <c r="E336" s="39">
        <v>43965</v>
      </c>
      <c r="F336" s="5" t="s">
        <v>28</v>
      </c>
      <c r="G336" s="5" t="s">
        <v>29</v>
      </c>
      <c r="H336" s="5" t="s">
        <v>30</v>
      </c>
      <c r="I336" s="5" t="s">
        <v>108</v>
      </c>
      <c r="J336" s="5" t="s">
        <v>151</v>
      </c>
      <c r="K336" s="5" t="s">
        <v>1380</v>
      </c>
      <c r="L336" s="5" t="s">
        <v>1381</v>
      </c>
      <c r="M336" s="5" t="s">
        <v>1382</v>
      </c>
      <c r="N336" s="5">
        <v>1</v>
      </c>
      <c r="O336" s="5">
        <v>7</v>
      </c>
      <c r="P336" s="40">
        <v>43965</v>
      </c>
      <c r="Q336" s="40">
        <v>44076</v>
      </c>
      <c r="R336" s="5">
        <v>15</v>
      </c>
      <c r="S336" s="5" t="s">
        <v>1017</v>
      </c>
      <c r="T336" s="5" t="s">
        <v>37</v>
      </c>
      <c r="U336" s="5"/>
      <c r="V336" s="5"/>
      <c r="W336" s="5"/>
      <c r="X336" s="5"/>
      <c r="Y336" s="5" t="s">
        <v>1383</v>
      </c>
      <c r="Z336" s="5">
        <v>1</v>
      </c>
      <c r="AA336" s="211">
        <v>44104</v>
      </c>
      <c r="AB336" s="212">
        <f t="shared" si="10"/>
        <v>1</v>
      </c>
      <c r="AC336" s="41">
        <f t="shared" si="11"/>
        <v>7</v>
      </c>
      <c r="AD336" s="41"/>
      <c r="AE336" s="175"/>
    </row>
    <row r="337" spans="1:31" ht="316.8">
      <c r="A337" s="38">
        <v>269</v>
      </c>
      <c r="B337" s="5" t="s">
        <v>25</v>
      </c>
      <c r="C337" s="5" t="s">
        <v>1365</v>
      </c>
      <c r="D337" s="5" t="s">
        <v>1384</v>
      </c>
      <c r="E337" s="39">
        <v>43965</v>
      </c>
      <c r="F337" s="5" t="s">
        <v>28</v>
      </c>
      <c r="G337" s="5" t="s">
        <v>29</v>
      </c>
      <c r="H337" s="5" t="s">
        <v>46</v>
      </c>
      <c r="I337" s="5" t="s">
        <v>108</v>
      </c>
      <c r="J337" s="5" t="s">
        <v>1385</v>
      </c>
      <c r="K337" s="5" t="s">
        <v>1386</v>
      </c>
      <c r="L337" s="5" t="s">
        <v>1387</v>
      </c>
      <c r="M337" s="5" t="s">
        <v>1370</v>
      </c>
      <c r="N337" s="5">
        <v>1</v>
      </c>
      <c r="O337" s="5">
        <v>7</v>
      </c>
      <c r="P337" s="40">
        <v>43965</v>
      </c>
      <c r="Q337" s="40">
        <v>44040</v>
      </c>
      <c r="R337" s="5">
        <v>10</v>
      </c>
      <c r="S337" s="5" t="s">
        <v>1017</v>
      </c>
      <c r="T337" s="5" t="s">
        <v>37</v>
      </c>
      <c r="U337" s="5"/>
      <c r="V337" s="5"/>
      <c r="W337" s="5"/>
      <c r="X337" s="5"/>
      <c r="Y337" s="5" t="s">
        <v>1388</v>
      </c>
      <c r="Z337" s="5">
        <v>1</v>
      </c>
      <c r="AA337" s="211">
        <v>44165</v>
      </c>
      <c r="AB337" s="212">
        <f t="shared" si="10"/>
        <v>1</v>
      </c>
      <c r="AC337" s="41">
        <f t="shared" si="11"/>
        <v>7</v>
      </c>
      <c r="AD337" s="41"/>
      <c r="AE337" s="175"/>
    </row>
    <row r="338" spans="1:31" ht="316.8">
      <c r="A338" s="38">
        <v>270</v>
      </c>
      <c r="B338" s="5" t="s">
        <v>25</v>
      </c>
      <c r="C338" s="5" t="s">
        <v>1365</v>
      </c>
      <c r="D338" s="5" t="s">
        <v>1384</v>
      </c>
      <c r="E338" s="39">
        <v>43965</v>
      </c>
      <c r="F338" s="5" t="s">
        <v>28</v>
      </c>
      <c r="G338" s="5" t="s">
        <v>29</v>
      </c>
      <c r="H338" s="5" t="s">
        <v>30</v>
      </c>
      <c r="I338" s="5" t="s">
        <v>108</v>
      </c>
      <c r="J338" s="5" t="s">
        <v>1385</v>
      </c>
      <c r="K338" s="5" t="s">
        <v>1386</v>
      </c>
      <c r="L338" s="5" t="s">
        <v>1389</v>
      </c>
      <c r="M338" s="5" t="s">
        <v>1390</v>
      </c>
      <c r="N338" s="5">
        <v>1</v>
      </c>
      <c r="O338" s="5">
        <v>7</v>
      </c>
      <c r="P338" s="40">
        <v>43965</v>
      </c>
      <c r="Q338" s="40">
        <v>44097</v>
      </c>
      <c r="R338" s="5">
        <v>18</v>
      </c>
      <c r="S338" s="5" t="s">
        <v>1017</v>
      </c>
      <c r="T338" s="5" t="s">
        <v>37</v>
      </c>
      <c r="U338" s="5"/>
      <c r="V338" s="5"/>
      <c r="W338" s="5"/>
      <c r="X338" s="5"/>
      <c r="Y338" s="5" t="s">
        <v>1391</v>
      </c>
      <c r="Z338" s="5">
        <v>1</v>
      </c>
      <c r="AA338" s="211">
        <v>44165</v>
      </c>
      <c r="AB338" s="212">
        <f t="shared" si="10"/>
        <v>1</v>
      </c>
      <c r="AC338" s="41">
        <f t="shared" si="11"/>
        <v>7</v>
      </c>
      <c r="AD338" s="41"/>
      <c r="AE338" s="175"/>
    </row>
    <row r="339" spans="1:31" ht="331.2">
      <c r="A339" s="38">
        <v>271</v>
      </c>
      <c r="B339" s="5" t="s">
        <v>25</v>
      </c>
      <c r="C339" s="5" t="s">
        <v>1365</v>
      </c>
      <c r="D339" s="5" t="s">
        <v>1392</v>
      </c>
      <c r="E339" s="39">
        <v>43965</v>
      </c>
      <c r="F339" s="5" t="s">
        <v>28</v>
      </c>
      <c r="G339" s="5" t="s">
        <v>29</v>
      </c>
      <c r="H339" s="5" t="s">
        <v>30</v>
      </c>
      <c r="I339" s="5" t="s">
        <v>108</v>
      </c>
      <c r="J339" s="5" t="s">
        <v>708</v>
      </c>
      <c r="K339" s="5" t="s">
        <v>1393</v>
      </c>
      <c r="L339" s="5" t="s">
        <v>1394</v>
      </c>
      <c r="M339" s="5" t="s">
        <v>1395</v>
      </c>
      <c r="N339" s="5">
        <v>1</v>
      </c>
      <c r="O339" s="5">
        <v>5</v>
      </c>
      <c r="P339" s="40">
        <v>43965</v>
      </c>
      <c r="Q339" s="40">
        <v>44134</v>
      </c>
      <c r="R339" s="5">
        <v>24</v>
      </c>
      <c r="S339" s="5" t="s">
        <v>1017</v>
      </c>
      <c r="T339" s="5" t="s">
        <v>37</v>
      </c>
      <c r="U339" s="5"/>
      <c r="V339" s="5"/>
      <c r="W339" s="5"/>
      <c r="X339" s="5"/>
      <c r="Y339" s="5" t="s">
        <v>1396</v>
      </c>
      <c r="Z339" s="5">
        <v>1</v>
      </c>
      <c r="AA339" s="211">
        <v>44165</v>
      </c>
      <c r="AB339" s="212">
        <f t="shared" si="10"/>
        <v>1</v>
      </c>
      <c r="AC339" s="41">
        <f t="shared" si="11"/>
        <v>5</v>
      </c>
      <c r="AD339" s="41"/>
      <c r="AE339" s="175"/>
    </row>
    <row r="340" spans="1:31" ht="331.2">
      <c r="A340" s="38">
        <v>272</v>
      </c>
      <c r="B340" s="5" t="s">
        <v>25</v>
      </c>
      <c r="C340" s="5" t="s">
        <v>1365</v>
      </c>
      <c r="D340" s="5" t="s">
        <v>1392</v>
      </c>
      <c r="E340" s="39">
        <v>43965</v>
      </c>
      <c r="F340" s="5" t="s">
        <v>28</v>
      </c>
      <c r="G340" s="5" t="s">
        <v>29</v>
      </c>
      <c r="H340" s="5" t="s">
        <v>46</v>
      </c>
      <c r="I340" s="5" t="s">
        <v>108</v>
      </c>
      <c r="J340" s="5" t="s">
        <v>708</v>
      </c>
      <c r="K340" s="5" t="s">
        <v>1397</v>
      </c>
      <c r="L340" s="5" t="s">
        <v>1398</v>
      </c>
      <c r="M340" s="5" t="s">
        <v>1399</v>
      </c>
      <c r="N340" s="5">
        <v>1</v>
      </c>
      <c r="O340" s="5">
        <v>5</v>
      </c>
      <c r="P340" s="40">
        <v>43965</v>
      </c>
      <c r="Q340" s="40">
        <v>44135</v>
      </c>
      <c r="R340" s="5">
        <v>24</v>
      </c>
      <c r="S340" s="5" t="s">
        <v>1017</v>
      </c>
      <c r="T340" s="5" t="s">
        <v>37</v>
      </c>
      <c r="U340" s="5"/>
      <c r="V340" s="5"/>
      <c r="W340" s="5"/>
      <c r="X340" s="5"/>
      <c r="Y340" s="5" t="s">
        <v>1400</v>
      </c>
      <c r="Z340" s="5">
        <v>1</v>
      </c>
      <c r="AA340" s="211">
        <v>44165</v>
      </c>
      <c r="AB340" s="212">
        <f t="shared" si="10"/>
        <v>1</v>
      </c>
      <c r="AC340" s="41">
        <f t="shared" si="11"/>
        <v>5</v>
      </c>
      <c r="AD340" s="41"/>
      <c r="AE340" s="175"/>
    </row>
    <row r="341" spans="1:31" ht="331.2">
      <c r="A341" s="38">
        <v>272</v>
      </c>
      <c r="B341" s="5" t="s">
        <v>25</v>
      </c>
      <c r="C341" s="5" t="s">
        <v>1365</v>
      </c>
      <c r="D341" s="5" t="s">
        <v>1392</v>
      </c>
      <c r="E341" s="39">
        <v>43965</v>
      </c>
      <c r="F341" s="5" t="s">
        <v>28</v>
      </c>
      <c r="G341" s="5" t="s">
        <v>29</v>
      </c>
      <c r="H341" s="5" t="s">
        <v>46</v>
      </c>
      <c r="I341" s="5" t="s">
        <v>108</v>
      </c>
      <c r="J341" s="5" t="s">
        <v>708</v>
      </c>
      <c r="K341" s="5" t="s">
        <v>1397</v>
      </c>
      <c r="L341" s="5" t="s">
        <v>1401</v>
      </c>
      <c r="M341" s="5" t="s">
        <v>1402</v>
      </c>
      <c r="N341" s="5">
        <v>2</v>
      </c>
      <c r="O341" s="5">
        <v>5</v>
      </c>
      <c r="P341" s="40">
        <v>43965</v>
      </c>
      <c r="Q341" s="40">
        <v>44167</v>
      </c>
      <c r="R341" s="5">
        <v>28</v>
      </c>
      <c r="S341" s="5" t="s">
        <v>1017</v>
      </c>
      <c r="T341" s="5" t="s">
        <v>37</v>
      </c>
      <c r="U341" s="5"/>
      <c r="V341" s="5"/>
      <c r="W341" s="5"/>
      <c r="X341" s="5"/>
      <c r="Y341" s="5" t="s">
        <v>1403</v>
      </c>
      <c r="Z341" s="5">
        <v>2</v>
      </c>
      <c r="AA341" s="211">
        <v>44165</v>
      </c>
      <c r="AB341" s="212">
        <f t="shared" si="10"/>
        <v>1</v>
      </c>
      <c r="AC341" s="41">
        <f t="shared" si="11"/>
        <v>5</v>
      </c>
      <c r="AD341" s="41"/>
      <c r="AE341" s="175"/>
    </row>
    <row r="342" spans="1:31" ht="187.2">
      <c r="A342" s="38">
        <v>273</v>
      </c>
      <c r="B342" s="5" t="s">
        <v>25</v>
      </c>
      <c r="C342" s="5" t="s">
        <v>1365</v>
      </c>
      <c r="D342" s="5" t="s">
        <v>1404</v>
      </c>
      <c r="E342" s="39">
        <v>43965</v>
      </c>
      <c r="F342" s="5" t="s">
        <v>99</v>
      </c>
      <c r="G342" s="5" t="s">
        <v>29</v>
      </c>
      <c r="H342" s="5" t="s">
        <v>46</v>
      </c>
      <c r="I342" s="5" t="s">
        <v>108</v>
      </c>
      <c r="J342" s="5" t="s">
        <v>101</v>
      </c>
      <c r="K342" s="5" t="s">
        <v>1405</v>
      </c>
      <c r="L342" s="5" t="s">
        <v>1406</v>
      </c>
      <c r="M342" s="5" t="s">
        <v>1407</v>
      </c>
      <c r="N342" s="5">
        <v>1</v>
      </c>
      <c r="O342" s="5">
        <v>5</v>
      </c>
      <c r="P342" s="40">
        <v>43965</v>
      </c>
      <c r="Q342" s="40">
        <v>44083</v>
      </c>
      <c r="R342" s="5">
        <v>16</v>
      </c>
      <c r="S342" s="5" t="s">
        <v>242</v>
      </c>
      <c r="T342" s="5" t="s">
        <v>37</v>
      </c>
      <c r="U342" s="5"/>
      <c r="V342" s="5"/>
      <c r="W342" s="5"/>
      <c r="X342" s="5"/>
      <c r="Y342" s="5" t="s">
        <v>1408</v>
      </c>
      <c r="Z342" s="5">
        <v>1</v>
      </c>
      <c r="AA342" s="211">
        <v>44104</v>
      </c>
      <c r="AB342" s="212">
        <f t="shared" si="10"/>
        <v>1</v>
      </c>
      <c r="AC342" s="41">
        <f t="shared" si="11"/>
        <v>5</v>
      </c>
      <c r="AD342" s="41"/>
      <c r="AE342" s="175"/>
    </row>
    <row r="343" spans="1:31" ht="187.2">
      <c r="A343" s="38">
        <v>274</v>
      </c>
      <c r="B343" s="5" t="s">
        <v>25</v>
      </c>
      <c r="C343" s="5" t="s">
        <v>1365</v>
      </c>
      <c r="D343" s="5" t="s">
        <v>1404</v>
      </c>
      <c r="E343" s="39">
        <v>43965</v>
      </c>
      <c r="F343" s="5" t="s">
        <v>28</v>
      </c>
      <c r="G343" s="5" t="s">
        <v>29</v>
      </c>
      <c r="H343" s="5" t="s">
        <v>46</v>
      </c>
      <c r="I343" s="5" t="s">
        <v>108</v>
      </c>
      <c r="J343" s="5" t="s">
        <v>708</v>
      </c>
      <c r="K343" s="5" t="s">
        <v>1405</v>
      </c>
      <c r="L343" s="5" t="s">
        <v>1409</v>
      </c>
      <c r="M343" s="5" t="s">
        <v>1410</v>
      </c>
      <c r="N343" s="5">
        <v>1</v>
      </c>
      <c r="O343" s="5">
        <v>5</v>
      </c>
      <c r="P343" s="40">
        <v>43965</v>
      </c>
      <c r="Q343" s="40">
        <v>44112</v>
      </c>
      <c r="R343" s="5">
        <v>21</v>
      </c>
      <c r="S343" s="5" t="s">
        <v>1017</v>
      </c>
      <c r="T343" s="5" t="s">
        <v>37</v>
      </c>
      <c r="U343" s="5"/>
      <c r="V343" s="5"/>
      <c r="W343" s="5"/>
      <c r="X343" s="5"/>
      <c r="Y343" s="5" t="s">
        <v>1411</v>
      </c>
      <c r="Z343" s="5">
        <v>1</v>
      </c>
      <c r="AA343" s="211">
        <v>44104</v>
      </c>
      <c r="AB343" s="212">
        <f t="shared" si="10"/>
        <v>1</v>
      </c>
      <c r="AC343" s="41">
        <f t="shared" si="11"/>
        <v>5</v>
      </c>
      <c r="AD343" s="41"/>
      <c r="AE343" s="175"/>
    </row>
    <row r="344" spans="1:31" ht="187.2">
      <c r="A344" s="38">
        <v>275</v>
      </c>
      <c r="B344" s="5" t="s">
        <v>25</v>
      </c>
      <c r="C344" s="5" t="s">
        <v>1365</v>
      </c>
      <c r="D344" s="5" t="s">
        <v>1404</v>
      </c>
      <c r="E344" s="39">
        <v>43965</v>
      </c>
      <c r="F344" s="5" t="s">
        <v>99</v>
      </c>
      <c r="G344" s="5" t="s">
        <v>29</v>
      </c>
      <c r="H344" s="5" t="s">
        <v>46</v>
      </c>
      <c r="I344" s="5" t="s">
        <v>108</v>
      </c>
      <c r="J344" s="5" t="s">
        <v>1257</v>
      </c>
      <c r="K344" s="5" t="s">
        <v>1405</v>
      </c>
      <c r="L344" s="5" t="s">
        <v>1412</v>
      </c>
      <c r="M344" s="5" t="s">
        <v>1413</v>
      </c>
      <c r="N344" s="5">
        <v>1</v>
      </c>
      <c r="O344" s="5">
        <v>5</v>
      </c>
      <c r="P344" s="40">
        <v>43965</v>
      </c>
      <c r="Q344" s="40">
        <v>44110</v>
      </c>
      <c r="R344" s="5">
        <v>20</v>
      </c>
      <c r="S344" s="5" t="s">
        <v>242</v>
      </c>
      <c r="T344" s="5" t="s">
        <v>37</v>
      </c>
      <c r="U344" s="5"/>
      <c r="V344" s="5"/>
      <c r="W344" s="5"/>
      <c r="X344" s="5"/>
      <c r="Y344" s="5" t="s">
        <v>1414</v>
      </c>
      <c r="Z344" s="5">
        <v>1</v>
      </c>
      <c r="AA344" s="211">
        <v>44104</v>
      </c>
      <c r="AB344" s="212">
        <f t="shared" si="10"/>
        <v>1</v>
      </c>
      <c r="AC344" s="41">
        <f t="shared" si="11"/>
        <v>5</v>
      </c>
      <c r="AD344" s="41"/>
      <c r="AE344" s="175"/>
    </row>
    <row r="345" spans="1:31" ht="129.6">
      <c r="A345" s="38">
        <v>276</v>
      </c>
      <c r="B345" s="5" t="s">
        <v>25</v>
      </c>
      <c r="C345" s="5" t="s">
        <v>1365</v>
      </c>
      <c r="D345" s="5" t="s">
        <v>1415</v>
      </c>
      <c r="E345" s="39">
        <v>43965</v>
      </c>
      <c r="F345" s="5" t="s">
        <v>99</v>
      </c>
      <c r="G345" s="5" t="s">
        <v>29</v>
      </c>
      <c r="H345" s="5" t="s">
        <v>46</v>
      </c>
      <c r="I345" s="5" t="s">
        <v>108</v>
      </c>
      <c r="J345" s="5" t="s">
        <v>101</v>
      </c>
      <c r="K345" s="5" t="s">
        <v>1416</v>
      </c>
      <c r="L345" s="5" t="s">
        <v>1417</v>
      </c>
      <c r="M345" s="5" t="s">
        <v>1418</v>
      </c>
      <c r="N345" s="5">
        <v>1</v>
      </c>
      <c r="O345" s="5">
        <v>14</v>
      </c>
      <c r="P345" s="40">
        <v>43965</v>
      </c>
      <c r="Q345" s="40">
        <v>44071</v>
      </c>
      <c r="R345" s="5">
        <v>15</v>
      </c>
      <c r="S345" s="5" t="s">
        <v>242</v>
      </c>
      <c r="T345" s="5" t="s">
        <v>37</v>
      </c>
      <c r="U345" s="5"/>
      <c r="V345" s="5"/>
      <c r="W345" s="5"/>
      <c r="X345" s="5"/>
      <c r="Y345" s="5" t="s">
        <v>1419</v>
      </c>
      <c r="Z345" s="5">
        <v>1</v>
      </c>
      <c r="AA345" s="211">
        <v>44104</v>
      </c>
      <c r="AB345" s="212">
        <f t="shared" si="10"/>
        <v>1</v>
      </c>
      <c r="AC345" s="41">
        <f t="shared" si="11"/>
        <v>14</v>
      </c>
      <c r="AD345" s="41"/>
      <c r="AE345" s="175"/>
    </row>
    <row r="346" spans="1:31" ht="273.60000000000002">
      <c r="A346" s="38">
        <v>277</v>
      </c>
      <c r="B346" s="5" t="s">
        <v>25</v>
      </c>
      <c r="C346" s="5" t="s">
        <v>1365</v>
      </c>
      <c r="D346" s="5" t="s">
        <v>1420</v>
      </c>
      <c r="E346" s="39">
        <v>43965</v>
      </c>
      <c r="F346" s="5" t="s">
        <v>28</v>
      </c>
      <c r="G346" s="5" t="s">
        <v>29</v>
      </c>
      <c r="H346" s="5" t="s">
        <v>46</v>
      </c>
      <c r="I346" s="5" t="s">
        <v>108</v>
      </c>
      <c r="J346" s="5" t="s">
        <v>708</v>
      </c>
      <c r="K346" s="5" t="s">
        <v>1421</v>
      </c>
      <c r="L346" s="5" t="s">
        <v>1422</v>
      </c>
      <c r="M346" s="5" t="s">
        <v>1423</v>
      </c>
      <c r="N346" s="5">
        <v>10</v>
      </c>
      <c r="O346" s="5">
        <v>7</v>
      </c>
      <c r="P346" s="40">
        <v>43965</v>
      </c>
      <c r="Q346" s="40">
        <v>44377</v>
      </c>
      <c r="R346" s="5">
        <v>58</v>
      </c>
      <c r="S346" s="5" t="s">
        <v>1017</v>
      </c>
      <c r="T346" s="5" t="s">
        <v>37</v>
      </c>
      <c r="U346" s="5"/>
      <c r="V346" s="5"/>
      <c r="W346" s="5"/>
      <c r="X346" s="5"/>
      <c r="Y346" s="5" t="s">
        <v>1741</v>
      </c>
      <c r="Z346" s="5">
        <v>10</v>
      </c>
      <c r="AA346" s="45">
        <v>44378.46875</v>
      </c>
      <c r="AB346" s="212">
        <f t="shared" si="10"/>
        <v>1</v>
      </c>
      <c r="AC346" s="41">
        <f t="shared" si="11"/>
        <v>7</v>
      </c>
      <c r="AD346" s="41"/>
      <c r="AE346" s="175"/>
    </row>
    <row r="347" spans="1:31" ht="273.60000000000002">
      <c r="A347" s="38">
        <v>277</v>
      </c>
      <c r="B347" s="5" t="s">
        <v>25</v>
      </c>
      <c r="C347" s="5" t="s">
        <v>1365</v>
      </c>
      <c r="D347" s="5" t="s">
        <v>1420</v>
      </c>
      <c r="E347" s="39">
        <v>43965</v>
      </c>
      <c r="F347" s="5" t="s">
        <v>28</v>
      </c>
      <c r="G347" s="5" t="s">
        <v>29</v>
      </c>
      <c r="H347" s="5" t="s">
        <v>46</v>
      </c>
      <c r="I347" s="5" t="s">
        <v>108</v>
      </c>
      <c r="J347" s="5" t="s">
        <v>708</v>
      </c>
      <c r="K347" s="5" t="s">
        <v>1424</v>
      </c>
      <c r="L347" s="5" t="s">
        <v>1425</v>
      </c>
      <c r="M347" s="5" t="s">
        <v>1426</v>
      </c>
      <c r="N347" s="5">
        <v>1</v>
      </c>
      <c r="O347" s="5">
        <v>7</v>
      </c>
      <c r="P347" s="40">
        <v>43965</v>
      </c>
      <c r="Q347" s="40">
        <v>44090</v>
      </c>
      <c r="R347" s="5">
        <v>17</v>
      </c>
      <c r="S347" s="5" t="s">
        <v>1017</v>
      </c>
      <c r="T347" s="5" t="s">
        <v>37</v>
      </c>
      <c r="U347" s="5"/>
      <c r="V347" s="5"/>
      <c r="W347" s="5"/>
      <c r="X347" s="5"/>
      <c r="Y347" s="5" t="s">
        <v>1427</v>
      </c>
      <c r="Z347" s="5">
        <v>1</v>
      </c>
      <c r="AA347" s="211">
        <v>44104</v>
      </c>
      <c r="AB347" s="212">
        <f t="shared" si="10"/>
        <v>1</v>
      </c>
      <c r="AC347" s="41">
        <f t="shared" si="11"/>
        <v>7</v>
      </c>
      <c r="AD347" s="41"/>
      <c r="AE347" s="175"/>
    </row>
    <row r="348" spans="1:31" ht="187.2">
      <c r="A348" s="38">
        <v>278</v>
      </c>
      <c r="B348" s="5" t="s">
        <v>25</v>
      </c>
      <c r="C348" s="5" t="s">
        <v>1428</v>
      </c>
      <c r="D348" s="5" t="s">
        <v>1429</v>
      </c>
      <c r="E348" s="39">
        <v>44036</v>
      </c>
      <c r="F348" s="5" t="s">
        <v>28</v>
      </c>
      <c r="G348" s="5" t="s">
        <v>29</v>
      </c>
      <c r="H348" s="5" t="s">
        <v>30</v>
      </c>
      <c r="I348" s="5" t="s">
        <v>31</v>
      </c>
      <c r="J348" s="5" t="s">
        <v>741</v>
      </c>
      <c r="K348" s="5" t="s">
        <v>1430</v>
      </c>
      <c r="L348" s="5" t="s">
        <v>1431</v>
      </c>
      <c r="M348" s="5" t="s">
        <v>1432</v>
      </c>
      <c r="N348" s="5">
        <v>1</v>
      </c>
      <c r="O348" s="5">
        <v>30</v>
      </c>
      <c r="P348" s="40">
        <v>44036</v>
      </c>
      <c r="Q348" s="40">
        <v>44073</v>
      </c>
      <c r="R348" s="5">
        <v>5</v>
      </c>
      <c r="S348" s="5" t="s">
        <v>36</v>
      </c>
      <c r="T348" s="5" t="s">
        <v>37</v>
      </c>
      <c r="U348" s="5"/>
      <c r="V348" s="5"/>
      <c r="W348" s="5"/>
      <c r="X348" s="5"/>
      <c r="Y348" s="5" t="s">
        <v>1433</v>
      </c>
      <c r="Z348" s="5">
        <v>1</v>
      </c>
      <c r="AA348" s="211">
        <v>44104</v>
      </c>
      <c r="AB348" s="212">
        <f t="shared" si="10"/>
        <v>1</v>
      </c>
      <c r="AC348" s="41">
        <f t="shared" si="11"/>
        <v>30</v>
      </c>
      <c r="AD348" s="41"/>
      <c r="AE348" s="175"/>
    </row>
    <row r="349" spans="1:31" ht="187.2">
      <c r="A349" s="38">
        <v>279</v>
      </c>
      <c r="B349" s="5" t="s">
        <v>25</v>
      </c>
      <c r="C349" s="5" t="s">
        <v>1428</v>
      </c>
      <c r="D349" s="5" t="s">
        <v>1429</v>
      </c>
      <c r="E349" s="39">
        <v>44036</v>
      </c>
      <c r="F349" s="5" t="s">
        <v>28</v>
      </c>
      <c r="G349" s="5" t="s">
        <v>29</v>
      </c>
      <c r="H349" s="5" t="s">
        <v>46</v>
      </c>
      <c r="I349" s="5" t="s">
        <v>31</v>
      </c>
      <c r="J349" s="5" t="s">
        <v>741</v>
      </c>
      <c r="K349" s="5" t="s">
        <v>1430</v>
      </c>
      <c r="L349" s="5" t="s">
        <v>1435</v>
      </c>
      <c r="M349" s="5" t="s">
        <v>1436</v>
      </c>
      <c r="N349" s="5">
        <v>1</v>
      </c>
      <c r="O349" s="5">
        <v>30</v>
      </c>
      <c r="P349" s="40">
        <v>44036</v>
      </c>
      <c r="Q349" s="40">
        <v>44111</v>
      </c>
      <c r="R349" s="5">
        <v>10</v>
      </c>
      <c r="S349" s="5" t="s">
        <v>36</v>
      </c>
      <c r="T349" s="5" t="s">
        <v>37</v>
      </c>
      <c r="U349" s="5"/>
      <c r="V349" s="5"/>
      <c r="W349" s="5"/>
      <c r="X349" s="5"/>
      <c r="Y349" s="5" t="s">
        <v>1437</v>
      </c>
      <c r="Z349" s="5">
        <v>1</v>
      </c>
      <c r="AA349" s="211">
        <v>44104</v>
      </c>
      <c r="AB349" s="212">
        <f t="shared" si="10"/>
        <v>1</v>
      </c>
      <c r="AC349" s="41">
        <f t="shared" si="11"/>
        <v>30</v>
      </c>
      <c r="AD349" s="41"/>
      <c r="AE349" s="175"/>
    </row>
    <row r="350" spans="1:31" ht="345.6">
      <c r="A350" s="38">
        <v>279</v>
      </c>
      <c r="B350" s="5" t="s">
        <v>25</v>
      </c>
      <c r="C350" s="5" t="s">
        <v>1428</v>
      </c>
      <c r="D350" s="5" t="s">
        <v>1429</v>
      </c>
      <c r="E350" s="39">
        <v>44036</v>
      </c>
      <c r="F350" s="5" t="s">
        <v>28</v>
      </c>
      <c r="G350" s="5" t="s">
        <v>29</v>
      </c>
      <c r="H350" s="5" t="s">
        <v>46</v>
      </c>
      <c r="I350" s="5" t="s">
        <v>31</v>
      </c>
      <c r="J350" s="5" t="s">
        <v>741</v>
      </c>
      <c r="K350" s="5" t="s">
        <v>1434</v>
      </c>
      <c r="L350" s="5" t="s">
        <v>1438</v>
      </c>
      <c r="M350" s="5" t="s">
        <v>1439</v>
      </c>
      <c r="N350" s="5">
        <v>2</v>
      </c>
      <c r="O350" s="5">
        <v>40</v>
      </c>
      <c r="P350" s="40">
        <v>44036</v>
      </c>
      <c r="Q350" s="40">
        <v>44104</v>
      </c>
      <c r="R350" s="5">
        <v>9</v>
      </c>
      <c r="S350" s="5" t="s">
        <v>36</v>
      </c>
      <c r="T350" s="5" t="s">
        <v>37</v>
      </c>
      <c r="U350" s="5"/>
      <c r="V350" s="5"/>
      <c r="W350" s="5"/>
      <c r="X350" s="5"/>
      <c r="Y350" s="5" t="s">
        <v>1440</v>
      </c>
      <c r="Z350" s="5">
        <v>2</v>
      </c>
      <c r="AA350" s="211">
        <v>44104</v>
      </c>
      <c r="AB350" s="212">
        <f t="shared" si="10"/>
        <v>1</v>
      </c>
      <c r="AC350" s="41">
        <f t="shared" si="11"/>
        <v>40</v>
      </c>
      <c r="AD350" s="41"/>
      <c r="AE350" s="175"/>
    </row>
    <row r="351" spans="1:31" ht="187.2">
      <c r="A351" s="224">
        <v>280</v>
      </c>
      <c r="B351" s="74" t="s">
        <v>25</v>
      </c>
      <c r="C351" s="74" t="s">
        <v>1441</v>
      </c>
      <c r="D351" s="74" t="s">
        <v>1442</v>
      </c>
      <c r="E351" s="225">
        <v>44042</v>
      </c>
      <c r="F351" s="74" t="s">
        <v>28</v>
      </c>
      <c r="G351" s="74" t="s">
        <v>29</v>
      </c>
      <c r="H351" s="74" t="s">
        <v>30</v>
      </c>
      <c r="I351" s="74" t="s">
        <v>82</v>
      </c>
      <c r="J351" s="74" t="s">
        <v>143</v>
      </c>
      <c r="K351" s="74" t="s">
        <v>1443</v>
      </c>
      <c r="L351" s="74" t="s">
        <v>1444</v>
      </c>
      <c r="M351" s="74" t="s">
        <v>1058</v>
      </c>
      <c r="N351" s="74">
        <v>1</v>
      </c>
      <c r="O351" s="74">
        <v>5</v>
      </c>
      <c r="P351" s="226">
        <v>44042</v>
      </c>
      <c r="Q351" s="226">
        <v>44162</v>
      </c>
      <c r="R351" s="74">
        <v>17</v>
      </c>
      <c r="S351" s="74" t="s">
        <v>140</v>
      </c>
      <c r="T351" s="74" t="s">
        <v>37</v>
      </c>
      <c r="U351" s="74"/>
      <c r="V351" s="74"/>
      <c r="W351" s="74"/>
      <c r="X351" s="74"/>
      <c r="Y351" s="74" t="s">
        <v>1445</v>
      </c>
      <c r="Z351" s="74">
        <v>1</v>
      </c>
      <c r="AA351" s="227">
        <v>44165</v>
      </c>
      <c r="AB351" s="212">
        <f t="shared" si="10"/>
        <v>1</v>
      </c>
      <c r="AC351" s="41">
        <f t="shared" si="11"/>
        <v>5</v>
      </c>
      <c r="AD351" s="228"/>
      <c r="AE351" s="229"/>
    </row>
    <row r="352" spans="1:31" ht="140.69999999999999" customHeight="1">
      <c r="A352" s="224">
        <v>280</v>
      </c>
      <c r="B352" s="74" t="s">
        <v>25</v>
      </c>
      <c r="C352" s="74" t="s">
        <v>1441</v>
      </c>
      <c r="D352" s="74" t="s">
        <v>1442</v>
      </c>
      <c r="E352" s="225">
        <v>44042</v>
      </c>
      <c r="F352" s="74" t="s">
        <v>28</v>
      </c>
      <c r="G352" s="74" t="s">
        <v>29</v>
      </c>
      <c r="H352" s="74" t="s">
        <v>30</v>
      </c>
      <c r="I352" s="74" t="s">
        <v>82</v>
      </c>
      <c r="J352" s="74" t="s">
        <v>143</v>
      </c>
      <c r="K352" s="74" t="s">
        <v>1446</v>
      </c>
      <c r="L352" s="74" t="s">
        <v>1447</v>
      </c>
      <c r="M352" s="74" t="s">
        <v>1448</v>
      </c>
      <c r="N352" s="74">
        <v>1</v>
      </c>
      <c r="O352" s="74">
        <v>5</v>
      </c>
      <c r="P352" s="226">
        <v>44042</v>
      </c>
      <c r="Q352" s="230">
        <v>44454</v>
      </c>
      <c r="R352" s="74">
        <v>47</v>
      </c>
      <c r="S352" s="74" t="s">
        <v>140</v>
      </c>
      <c r="T352" s="74" t="s">
        <v>37</v>
      </c>
      <c r="U352" s="74"/>
      <c r="V352" s="74"/>
      <c r="W352" s="74"/>
      <c r="X352" s="74"/>
      <c r="Y352" s="75" t="s">
        <v>2072</v>
      </c>
      <c r="Z352" s="74">
        <v>1</v>
      </c>
      <c r="AA352" s="77">
        <v>44650</v>
      </c>
      <c r="AB352" s="212">
        <f t="shared" si="10"/>
        <v>1</v>
      </c>
      <c r="AC352" s="41">
        <f t="shared" si="11"/>
        <v>5</v>
      </c>
      <c r="AD352" s="76" t="s">
        <v>2071</v>
      </c>
      <c r="AE352" s="176"/>
    </row>
    <row r="353" spans="1:32" ht="201.6">
      <c r="A353" s="224">
        <v>281</v>
      </c>
      <c r="B353" s="74" t="s">
        <v>25</v>
      </c>
      <c r="C353" s="74" t="s">
        <v>1441</v>
      </c>
      <c r="D353" s="74" t="s">
        <v>1449</v>
      </c>
      <c r="E353" s="225">
        <v>44042</v>
      </c>
      <c r="F353" s="74" t="s">
        <v>28</v>
      </c>
      <c r="G353" s="74" t="s">
        <v>29</v>
      </c>
      <c r="H353" s="74" t="s">
        <v>46</v>
      </c>
      <c r="I353" s="74" t="s">
        <v>82</v>
      </c>
      <c r="J353" s="74" t="s">
        <v>143</v>
      </c>
      <c r="K353" s="74" t="s">
        <v>1450</v>
      </c>
      <c r="L353" s="74" t="s">
        <v>1451</v>
      </c>
      <c r="M353" s="74" t="s">
        <v>1452</v>
      </c>
      <c r="N353" s="74">
        <v>5</v>
      </c>
      <c r="O353" s="74">
        <v>4</v>
      </c>
      <c r="P353" s="226">
        <v>44042</v>
      </c>
      <c r="Q353" s="226">
        <v>44117</v>
      </c>
      <c r="R353" s="74">
        <v>10</v>
      </c>
      <c r="S353" s="74" t="s">
        <v>140</v>
      </c>
      <c r="T353" s="74" t="s">
        <v>37</v>
      </c>
      <c r="U353" s="74"/>
      <c r="V353" s="74"/>
      <c r="W353" s="74"/>
      <c r="X353" s="74"/>
      <c r="Y353" s="74" t="s">
        <v>1453</v>
      </c>
      <c r="Z353" s="74">
        <v>5</v>
      </c>
      <c r="AA353" s="227">
        <v>44165</v>
      </c>
      <c r="AB353" s="212">
        <f t="shared" si="10"/>
        <v>1</v>
      </c>
      <c r="AC353" s="41">
        <f t="shared" si="11"/>
        <v>4</v>
      </c>
      <c r="AD353" s="228"/>
      <c r="AE353" s="229"/>
    </row>
    <row r="354" spans="1:32" ht="201.6">
      <c r="A354" s="224">
        <v>281</v>
      </c>
      <c r="B354" s="74" t="s">
        <v>25</v>
      </c>
      <c r="C354" s="74" t="s">
        <v>1441</v>
      </c>
      <c r="D354" s="74" t="s">
        <v>1449</v>
      </c>
      <c r="E354" s="225">
        <v>44042</v>
      </c>
      <c r="F354" s="74" t="s">
        <v>28</v>
      </c>
      <c r="G354" s="74" t="s">
        <v>29</v>
      </c>
      <c r="H354" s="74" t="s">
        <v>46</v>
      </c>
      <c r="I354" s="74" t="s">
        <v>82</v>
      </c>
      <c r="J354" s="74" t="s">
        <v>143</v>
      </c>
      <c r="K354" s="74" t="s">
        <v>1455</v>
      </c>
      <c r="L354" s="74" t="s">
        <v>1456</v>
      </c>
      <c r="M354" s="74" t="s">
        <v>1457</v>
      </c>
      <c r="N354" s="74">
        <v>1</v>
      </c>
      <c r="O354" s="74">
        <v>5</v>
      </c>
      <c r="P354" s="226">
        <v>44042</v>
      </c>
      <c r="Q354" s="230">
        <v>44742</v>
      </c>
      <c r="R354" s="74">
        <v>30</v>
      </c>
      <c r="S354" s="74" t="s">
        <v>140</v>
      </c>
      <c r="T354" s="74" t="s">
        <v>37</v>
      </c>
      <c r="U354" s="74"/>
      <c r="V354" s="74"/>
      <c r="W354" s="74"/>
      <c r="X354" s="74"/>
      <c r="Y354" s="83" t="s">
        <v>2180</v>
      </c>
      <c r="Z354" s="75">
        <v>1</v>
      </c>
      <c r="AA354" s="77">
        <v>44650</v>
      </c>
      <c r="AB354" s="212">
        <f t="shared" si="10"/>
        <v>1</v>
      </c>
      <c r="AC354" s="41">
        <f t="shared" si="11"/>
        <v>5</v>
      </c>
      <c r="AD354" s="82" t="s">
        <v>2179</v>
      </c>
      <c r="AE354" s="177"/>
    </row>
    <row r="355" spans="1:32" ht="201.6">
      <c r="A355" s="224">
        <v>282</v>
      </c>
      <c r="B355" s="74" t="s">
        <v>25</v>
      </c>
      <c r="C355" s="74" t="s">
        <v>1441</v>
      </c>
      <c r="D355" s="74" t="s">
        <v>1449</v>
      </c>
      <c r="E355" s="225">
        <v>44042</v>
      </c>
      <c r="F355" s="74" t="s">
        <v>28</v>
      </c>
      <c r="G355" s="74" t="s">
        <v>29</v>
      </c>
      <c r="H355" s="74" t="s">
        <v>30</v>
      </c>
      <c r="I355" s="74" t="s">
        <v>82</v>
      </c>
      <c r="J355" s="74" t="s">
        <v>143</v>
      </c>
      <c r="K355" s="74" t="s">
        <v>1450</v>
      </c>
      <c r="L355" s="74" t="s">
        <v>1458</v>
      </c>
      <c r="M355" s="74" t="s">
        <v>1448</v>
      </c>
      <c r="N355" s="74">
        <v>3</v>
      </c>
      <c r="O355" s="74">
        <v>4</v>
      </c>
      <c r="P355" s="226">
        <v>44042</v>
      </c>
      <c r="Q355" s="226">
        <v>44165</v>
      </c>
      <c r="R355" s="74">
        <v>17</v>
      </c>
      <c r="S355" s="74" t="s">
        <v>140</v>
      </c>
      <c r="T355" s="74" t="s">
        <v>37</v>
      </c>
      <c r="U355" s="74"/>
      <c r="V355" s="74"/>
      <c r="W355" s="74"/>
      <c r="X355" s="74"/>
      <c r="Y355" s="74" t="s">
        <v>1459</v>
      </c>
      <c r="Z355" s="74">
        <v>3</v>
      </c>
      <c r="AA355" s="227">
        <v>44165</v>
      </c>
      <c r="AB355" s="212">
        <f t="shared" si="10"/>
        <v>1</v>
      </c>
      <c r="AC355" s="41">
        <f t="shared" si="11"/>
        <v>4</v>
      </c>
      <c r="AD355" s="228"/>
      <c r="AE355" s="229"/>
    </row>
    <row r="356" spans="1:32" ht="201.6">
      <c r="A356" s="224">
        <v>283</v>
      </c>
      <c r="B356" s="74" t="s">
        <v>25</v>
      </c>
      <c r="C356" s="74" t="s">
        <v>1441</v>
      </c>
      <c r="D356" s="74" t="s">
        <v>1449</v>
      </c>
      <c r="E356" s="225">
        <v>44042</v>
      </c>
      <c r="F356" s="74" t="s">
        <v>28</v>
      </c>
      <c r="G356" s="74" t="s">
        <v>29</v>
      </c>
      <c r="H356" s="74" t="s">
        <v>30</v>
      </c>
      <c r="I356" s="74" t="s">
        <v>82</v>
      </c>
      <c r="J356" s="74" t="s">
        <v>708</v>
      </c>
      <c r="K356" s="74" t="s">
        <v>1454</v>
      </c>
      <c r="L356" s="84" t="s">
        <v>2181</v>
      </c>
      <c r="M356" s="83" t="s">
        <v>2080</v>
      </c>
      <c r="N356" s="74">
        <v>13</v>
      </c>
      <c r="O356" s="74">
        <v>4</v>
      </c>
      <c r="P356" s="226">
        <v>44042</v>
      </c>
      <c r="Q356" s="226">
        <v>44681</v>
      </c>
      <c r="R356" s="74">
        <v>30</v>
      </c>
      <c r="S356" s="74" t="s">
        <v>1017</v>
      </c>
      <c r="T356" s="74" t="s">
        <v>37</v>
      </c>
      <c r="U356" s="74"/>
      <c r="V356" s="74"/>
      <c r="W356" s="74"/>
      <c r="X356" s="74"/>
      <c r="Y356" s="55" t="s">
        <v>2105</v>
      </c>
      <c r="Z356" s="57">
        <v>13</v>
      </c>
      <c r="AA356" s="54">
        <v>44650</v>
      </c>
      <c r="AB356" s="212">
        <f t="shared" si="10"/>
        <v>1</v>
      </c>
      <c r="AC356" s="41">
        <f t="shared" si="11"/>
        <v>4</v>
      </c>
      <c r="AD356" s="78" t="s">
        <v>2177</v>
      </c>
      <c r="AE356" s="178"/>
      <c r="AF356" s="221"/>
    </row>
    <row r="357" spans="1:32" ht="80.7" customHeight="1">
      <c r="A357" s="224">
        <v>283</v>
      </c>
      <c r="B357" s="74" t="s">
        <v>25</v>
      </c>
      <c r="C357" s="74" t="s">
        <v>1441</v>
      </c>
      <c r="D357" s="74" t="s">
        <v>1449</v>
      </c>
      <c r="E357" s="225">
        <v>44042</v>
      </c>
      <c r="F357" s="74" t="s">
        <v>28</v>
      </c>
      <c r="G357" s="74" t="s">
        <v>29</v>
      </c>
      <c r="H357" s="74" t="s">
        <v>30</v>
      </c>
      <c r="I357" s="74" t="s">
        <v>82</v>
      </c>
      <c r="J357" s="74" t="s">
        <v>708</v>
      </c>
      <c r="K357" s="74" t="s">
        <v>1450</v>
      </c>
      <c r="L357" s="84" t="s">
        <v>2181</v>
      </c>
      <c r="M357" s="75" t="s">
        <v>2080</v>
      </c>
      <c r="N357" s="74">
        <v>13</v>
      </c>
      <c r="O357" s="74">
        <v>4</v>
      </c>
      <c r="P357" s="226">
        <v>44042</v>
      </c>
      <c r="Q357" s="226">
        <v>44681</v>
      </c>
      <c r="R357" s="74">
        <v>26</v>
      </c>
      <c r="S357" s="74" t="s">
        <v>1017</v>
      </c>
      <c r="T357" s="74" t="s">
        <v>37</v>
      </c>
      <c r="U357" s="74"/>
      <c r="V357" s="74"/>
      <c r="W357" s="74"/>
      <c r="X357" s="74"/>
      <c r="Y357" s="55" t="s">
        <v>2105</v>
      </c>
      <c r="Z357" s="57">
        <v>13</v>
      </c>
      <c r="AA357" s="54">
        <v>44650</v>
      </c>
      <c r="AB357" s="212">
        <f t="shared" si="10"/>
        <v>1</v>
      </c>
      <c r="AC357" s="41">
        <f t="shared" si="11"/>
        <v>4</v>
      </c>
      <c r="AD357" s="79" t="s">
        <v>2178</v>
      </c>
      <c r="AE357" s="179"/>
      <c r="AF357" s="221"/>
    </row>
    <row r="358" spans="1:32" ht="259.2">
      <c r="A358" s="224">
        <v>284</v>
      </c>
      <c r="B358" s="74" t="s">
        <v>25</v>
      </c>
      <c r="C358" s="74" t="s">
        <v>1441</v>
      </c>
      <c r="D358" s="74" t="s">
        <v>1462</v>
      </c>
      <c r="E358" s="225">
        <v>44042</v>
      </c>
      <c r="F358" s="74" t="s">
        <v>28</v>
      </c>
      <c r="G358" s="74" t="s">
        <v>29</v>
      </c>
      <c r="H358" s="74" t="s">
        <v>46</v>
      </c>
      <c r="I358" s="74" t="s">
        <v>82</v>
      </c>
      <c r="J358" s="74" t="s">
        <v>143</v>
      </c>
      <c r="K358" s="74" t="s">
        <v>1463</v>
      </c>
      <c r="L358" s="74" t="s">
        <v>1464</v>
      </c>
      <c r="M358" s="231" t="s">
        <v>2182</v>
      </c>
      <c r="N358" s="74">
        <v>1</v>
      </c>
      <c r="O358" s="74">
        <v>4</v>
      </c>
      <c r="P358" s="226">
        <v>44042</v>
      </c>
      <c r="Q358" s="230">
        <v>44742</v>
      </c>
      <c r="R358" s="74">
        <v>34</v>
      </c>
      <c r="S358" s="74" t="s">
        <v>140</v>
      </c>
      <c r="T358" s="74" t="s">
        <v>37</v>
      </c>
      <c r="U358" s="74"/>
      <c r="V358" s="74"/>
      <c r="W358" s="74"/>
      <c r="X358" s="74"/>
      <c r="Y358" s="232" t="s">
        <v>2074</v>
      </c>
      <c r="Z358" s="74">
        <v>1</v>
      </c>
      <c r="AA358" s="77">
        <v>44650</v>
      </c>
      <c r="AB358" s="212">
        <f t="shared" si="10"/>
        <v>1</v>
      </c>
      <c r="AC358" s="41">
        <f t="shared" si="11"/>
        <v>4</v>
      </c>
      <c r="AD358" s="79" t="s">
        <v>2183</v>
      </c>
      <c r="AE358" s="179"/>
    </row>
    <row r="359" spans="1:32" ht="106.2" customHeight="1">
      <c r="A359" s="224">
        <v>285</v>
      </c>
      <c r="B359" s="74" t="s">
        <v>25</v>
      </c>
      <c r="C359" s="74" t="s">
        <v>1441</v>
      </c>
      <c r="D359" s="74" t="s">
        <v>1462</v>
      </c>
      <c r="E359" s="225">
        <v>44042</v>
      </c>
      <c r="F359" s="74" t="s">
        <v>28</v>
      </c>
      <c r="G359" s="74" t="s">
        <v>29</v>
      </c>
      <c r="H359" s="74" t="s">
        <v>30</v>
      </c>
      <c r="I359" s="74" t="s">
        <v>108</v>
      </c>
      <c r="J359" s="74" t="s">
        <v>708</v>
      </c>
      <c r="K359" s="74" t="s">
        <v>1463</v>
      </c>
      <c r="L359" s="74" t="s">
        <v>1465</v>
      </c>
      <c r="M359" s="74" t="s">
        <v>1058</v>
      </c>
      <c r="N359" s="74">
        <v>1</v>
      </c>
      <c r="O359" s="74">
        <v>4</v>
      </c>
      <c r="P359" s="226">
        <v>44042</v>
      </c>
      <c r="Q359" s="226">
        <v>44545</v>
      </c>
      <c r="R359" s="74">
        <v>30</v>
      </c>
      <c r="S359" s="74" t="s">
        <v>1017</v>
      </c>
      <c r="T359" s="74" t="s">
        <v>37</v>
      </c>
      <c r="U359" s="74"/>
      <c r="V359" s="74"/>
      <c r="W359" s="74"/>
      <c r="X359" s="74"/>
      <c r="Y359" s="55" t="s">
        <v>2099</v>
      </c>
      <c r="Z359" s="57">
        <v>1</v>
      </c>
      <c r="AA359" s="233">
        <v>44663</v>
      </c>
      <c r="AB359" s="212">
        <f t="shared" si="10"/>
        <v>1</v>
      </c>
      <c r="AC359" s="41">
        <f t="shared" si="11"/>
        <v>4</v>
      </c>
      <c r="AD359" s="234"/>
      <c r="AE359" s="235"/>
    </row>
    <row r="360" spans="1:32" ht="81.45" customHeight="1">
      <c r="A360" s="224">
        <v>285</v>
      </c>
      <c r="B360" s="74" t="s">
        <v>25</v>
      </c>
      <c r="C360" s="74" t="s">
        <v>1441</v>
      </c>
      <c r="D360" s="74" t="s">
        <v>1462</v>
      </c>
      <c r="E360" s="225">
        <v>44042</v>
      </c>
      <c r="F360" s="74" t="s">
        <v>28</v>
      </c>
      <c r="G360" s="74" t="s">
        <v>29</v>
      </c>
      <c r="H360" s="74" t="s">
        <v>30</v>
      </c>
      <c r="I360" s="74" t="s">
        <v>108</v>
      </c>
      <c r="J360" s="74" t="s">
        <v>708</v>
      </c>
      <c r="K360" s="74" t="s">
        <v>1463</v>
      </c>
      <c r="L360" s="74" t="s">
        <v>1466</v>
      </c>
      <c r="M360" s="74" t="s">
        <v>1461</v>
      </c>
      <c r="N360" s="74">
        <v>1</v>
      </c>
      <c r="O360" s="74">
        <v>4</v>
      </c>
      <c r="P360" s="226">
        <v>44042</v>
      </c>
      <c r="Q360" s="226">
        <v>44545</v>
      </c>
      <c r="R360" s="74">
        <v>26</v>
      </c>
      <c r="S360" s="74" t="s">
        <v>1017</v>
      </c>
      <c r="T360" s="74" t="s">
        <v>37</v>
      </c>
      <c r="U360" s="74"/>
      <c r="V360" s="74"/>
      <c r="W360" s="74"/>
      <c r="X360" s="74"/>
      <c r="Y360" s="55" t="s">
        <v>2073</v>
      </c>
      <c r="Z360" s="57">
        <v>1</v>
      </c>
      <c r="AA360" s="233">
        <v>44663</v>
      </c>
      <c r="AB360" s="212">
        <f t="shared" si="10"/>
        <v>1</v>
      </c>
      <c r="AC360" s="41">
        <f t="shared" si="11"/>
        <v>4</v>
      </c>
      <c r="AD360" s="234" t="s">
        <v>2100</v>
      </c>
      <c r="AE360" s="235"/>
    </row>
    <row r="361" spans="1:32" ht="84.45" customHeight="1">
      <c r="A361" s="224">
        <v>285</v>
      </c>
      <c r="B361" s="74" t="s">
        <v>25</v>
      </c>
      <c r="C361" s="74" t="s">
        <v>1441</v>
      </c>
      <c r="D361" s="74" t="s">
        <v>1462</v>
      </c>
      <c r="E361" s="225">
        <v>44042</v>
      </c>
      <c r="F361" s="74" t="s">
        <v>28</v>
      </c>
      <c r="G361" s="74" t="s">
        <v>29</v>
      </c>
      <c r="H361" s="74" t="s">
        <v>30</v>
      </c>
      <c r="I361" s="74" t="s">
        <v>108</v>
      </c>
      <c r="J361" s="74" t="s">
        <v>708</v>
      </c>
      <c r="K361" s="74" t="s">
        <v>1463</v>
      </c>
      <c r="L361" s="74" t="s">
        <v>1466</v>
      </c>
      <c r="M361" s="74" t="s">
        <v>1460</v>
      </c>
      <c r="N361" s="74">
        <v>1</v>
      </c>
      <c r="O361" s="74">
        <v>5</v>
      </c>
      <c r="P361" s="226">
        <v>44042</v>
      </c>
      <c r="Q361" s="226">
        <v>44255</v>
      </c>
      <c r="R361" s="74">
        <v>30</v>
      </c>
      <c r="S361" s="74" t="s">
        <v>1017</v>
      </c>
      <c r="T361" s="74" t="s">
        <v>37</v>
      </c>
      <c r="U361" s="74"/>
      <c r="V361" s="74"/>
      <c r="W361" s="74"/>
      <c r="X361" s="74"/>
      <c r="Y361" s="55" t="s">
        <v>2073</v>
      </c>
      <c r="Z361" s="57">
        <v>1</v>
      </c>
      <c r="AA361" s="233">
        <v>44663</v>
      </c>
      <c r="AB361" s="212">
        <f t="shared" si="10"/>
        <v>1</v>
      </c>
      <c r="AC361" s="41">
        <f t="shared" si="11"/>
        <v>5</v>
      </c>
      <c r="AD361" s="234"/>
      <c r="AE361" s="235"/>
    </row>
    <row r="362" spans="1:32" ht="187.2">
      <c r="A362" s="224">
        <v>286</v>
      </c>
      <c r="B362" s="74" t="s">
        <v>25</v>
      </c>
      <c r="C362" s="74" t="s">
        <v>1441</v>
      </c>
      <c r="D362" s="74" t="s">
        <v>1467</v>
      </c>
      <c r="E362" s="225">
        <v>44042</v>
      </c>
      <c r="F362" s="74" t="s">
        <v>28</v>
      </c>
      <c r="G362" s="74" t="s">
        <v>29</v>
      </c>
      <c r="H362" s="74" t="s">
        <v>46</v>
      </c>
      <c r="I362" s="74" t="s">
        <v>108</v>
      </c>
      <c r="J362" s="74" t="s">
        <v>143</v>
      </c>
      <c r="K362" s="74" t="s">
        <v>1468</v>
      </c>
      <c r="L362" s="231" t="s">
        <v>2193</v>
      </c>
      <c r="M362" s="231" t="s">
        <v>2194</v>
      </c>
      <c r="N362" s="231">
        <v>2</v>
      </c>
      <c r="O362" s="74">
        <v>4</v>
      </c>
      <c r="P362" s="226">
        <v>44042</v>
      </c>
      <c r="Q362" s="230">
        <v>44712</v>
      </c>
      <c r="R362" s="74">
        <v>26</v>
      </c>
      <c r="S362" s="74" t="s">
        <v>140</v>
      </c>
      <c r="T362" s="74" t="s">
        <v>37</v>
      </c>
      <c r="U362" s="74"/>
      <c r="V362" s="74"/>
      <c r="W362" s="74"/>
      <c r="X362" s="74"/>
      <c r="Y362" s="75" t="s">
        <v>2102</v>
      </c>
      <c r="Z362" s="74">
        <v>2</v>
      </c>
      <c r="AA362" s="233">
        <v>44650</v>
      </c>
      <c r="AB362" s="212">
        <f t="shared" si="10"/>
        <v>1</v>
      </c>
      <c r="AC362" s="41">
        <f t="shared" si="11"/>
        <v>4</v>
      </c>
      <c r="AD362" s="236" t="s">
        <v>2192</v>
      </c>
      <c r="AE362" s="237"/>
    </row>
    <row r="363" spans="1:32" ht="187.2">
      <c r="A363" s="224">
        <v>286</v>
      </c>
      <c r="B363" s="74" t="s">
        <v>25</v>
      </c>
      <c r="C363" s="74" t="s">
        <v>1441</v>
      </c>
      <c r="D363" s="74" t="s">
        <v>1467</v>
      </c>
      <c r="E363" s="225">
        <v>44042</v>
      </c>
      <c r="F363" s="74" t="s">
        <v>28</v>
      </c>
      <c r="G363" s="74" t="s">
        <v>29</v>
      </c>
      <c r="H363" s="74" t="s">
        <v>46</v>
      </c>
      <c r="I363" s="74" t="s">
        <v>108</v>
      </c>
      <c r="J363" s="74" t="s">
        <v>143</v>
      </c>
      <c r="K363" s="74" t="s">
        <v>1469</v>
      </c>
      <c r="L363" s="74" t="s">
        <v>1470</v>
      </c>
      <c r="M363" s="74" t="s">
        <v>1471</v>
      </c>
      <c r="N363" s="74">
        <v>2</v>
      </c>
      <c r="O363" s="74">
        <v>4</v>
      </c>
      <c r="P363" s="226">
        <v>44042</v>
      </c>
      <c r="Q363" s="230">
        <v>44681</v>
      </c>
      <c r="R363" s="74">
        <v>26</v>
      </c>
      <c r="S363" s="74" t="s">
        <v>140</v>
      </c>
      <c r="T363" s="74" t="s">
        <v>37</v>
      </c>
      <c r="U363" s="74"/>
      <c r="V363" s="74"/>
      <c r="W363" s="74"/>
      <c r="X363" s="74"/>
      <c r="Y363" s="75" t="s">
        <v>2101</v>
      </c>
      <c r="Z363" s="74">
        <v>2</v>
      </c>
      <c r="AA363" s="233">
        <v>44650</v>
      </c>
      <c r="AB363" s="212">
        <f t="shared" si="10"/>
        <v>1</v>
      </c>
      <c r="AC363" s="41">
        <f t="shared" si="11"/>
        <v>4</v>
      </c>
      <c r="AD363" s="234"/>
      <c r="AE363" s="235"/>
    </row>
    <row r="364" spans="1:32" ht="187.2">
      <c r="A364" s="224">
        <v>286</v>
      </c>
      <c r="B364" s="74" t="s">
        <v>25</v>
      </c>
      <c r="C364" s="74" t="s">
        <v>1441</v>
      </c>
      <c r="D364" s="74" t="s">
        <v>1467</v>
      </c>
      <c r="E364" s="225">
        <v>44042</v>
      </c>
      <c r="F364" s="74" t="s">
        <v>28</v>
      </c>
      <c r="G364" s="74" t="s">
        <v>29</v>
      </c>
      <c r="H364" s="74" t="s">
        <v>46</v>
      </c>
      <c r="I364" s="74" t="s">
        <v>108</v>
      </c>
      <c r="J364" s="74" t="s">
        <v>143</v>
      </c>
      <c r="K364" s="74" t="s">
        <v>1468</v>
      </c>
      <c r="L364" s="231" t="s">
        <v>2193</v>
      </c>
      <c r="M364" s="231" t="s">
        <v>2194</v>
      </c>
      <c r="N364" s="231">
        <v>2</v>
      </c>
      <c r="O364" s="74">
        <v>4</v>
      </c>
      <c r="P364" s="226">
        <v>44042</v>
      </c>
      <c r="Q364" s="230">
        <v>44681</v>
      </c>
      <c r="R364" s="74">
        <v>26</v>
      </c>
      <c r="S364" s="74" t="s">
        <v>140</v>
      </c>
      <c r="T364" s="74" t="s">
        <v>37</v>
      </c>
      <c r="U364" s="74"/>
      <c r="V364" s="74"/>
      <c r="W364" s="74"/>
      <c r="X364" s="74"/>
      <c r="Y364" s="75" t="s">
        <v>2075</v>
      </c>
      <c r="Z364" s="74">
        <v>2</v>
      </c>
      <c r="AA364" s="233">
        <v>44650</v>
      </c>
      <c r="AB364" s="212">
        <f t="shared" si="10"/>
        <v>1</v>
      </c>
      <c r="AC364" s="41">
        <f t="shared" si="11"/>
        <v>4</v>
      </c>
      <c r="AD364" s="236" t="s">
        <v>2192</v>
      </c>
      <c r="AE364" s="237"/>
    </row>
    <row r="365" spans="1:32" ht="187.2">
      <c r="A365" s="224">
        <v>286</v>
      </c>
      <c r="B365" s="74" t="s">
        <v>25</v>
      </c>
      <c r="C365" s="74" t="s">
        <v>1441</v>
      </c>
      <c r="D365" s="74" t="s">
        <v>1467</v>
      </c>
      <c r="E365" s="225">
        <v>44042</v>
      </c>
      <c r="F365" s="74" t="s">
        <v>28</v>
      </c>
      <c r="G365" s="74" t="s">
        <v>29</v>
      </c>
      <c r="H365" s="74" t="s">
        <v>46</v>
      </c>
      <c r="I365" s="74" t="s">
        <v>108</v>
      </c>
      <c r="J365" s="74" t="s">
        <v>143</v>
      </c>
      <c r="K365" s="74" t="s">
        <v>1468</v>
      </c>
      <c r="L365" s="74" t="s">
        <v>1472</v>
      </c>
      <c r="M365" s="74" t="s">
        <v>1471</v>
      </c>
      <c r="N365" s="74">
        <v>2</v>
      </c>
      <c r="O365" s="74">
        <v>4</v>
      </c>
      <c r="P365" s="226">
        <v>44042</v>
      </c>
      <c r="Q365" s="230">
        <v>44742</v>
      </c>
      <c r="R365" s="74">
        <v>26</v>
      </c>
      <c r="S365" s="74" t="s">
        <v>140</v>
      </c>
      <c r="T365" s="74" t="s">
        <v>37</v>
      </c>
      <c r="U365" s="74"/>
      <c r="V365" s="74"/>
      <c r="W365" s="74"/>
      <c r="X365" s="74"/>
      <c r="Y365" s="75" t="s">
        <v>2102</v>
      </c>
      <c r="Z365" s="74">
        <v>2</v>
      </c>
      <c r="AA365" s="233">
        <v>44650</v>
      </c>
      <c r="AB365" s="212">
        <f t="shared" si="10"/>
        <v>1</v>
      </c>
      <c r="AC365" s="41">
        <f t="shared" si="11"/>
        <v>4</v>
      </c>
      <c r="AD365" s="234"/>
      <c r="AE365" s="235"/>
    </row>
    <row r="366" spans="1:32" ht="187.2">
      <c r="A366" s="224">
        <v>287</v>
      </c>
      <c r="B366" s="74" t="s">
        <v>25</v>
      </c>
      <c r="C366" s="74" t="s">
        <v>1441</v>
      </c>
      <c r="D366" s="74" t="s">
        <v>1467</v>
      </c>
      <c r="E366" s="225">
        <v>44042</v>
      </c>
      <c r="F366" s="74" t="s">
        <v>28</v>
      </c>
      <c r="G366" s="74" t="s">
        <v>29</v>
      </c>
      <c r="H366" s="74" t="s">
        <v>30</v>
      </c>
      <c r="I366" s="74" t="s">
        <v>108</v>
      </c>
      <c r="J366" s="74" t="s">
        <v>708</v>
      </c>
      <c r="K366" s="74" t="s">
        <v>1469</v>
      </c>
      <c r="L366" s="74" t="s">
        <v>1473</v>
      </c>
      <c r="M366" s="74" t="s">
        <v>1448</v>
      </c>
      <c r="N366" s="74">
        <v>3</v>
      </c>
      <c r="O366" s="74">
        <v>4</v>
      </c>
      <c r="P366" s="226">
        <v>44042</v>
      </c>
      <c r="Q366" s="226">
        <v>44545</v>
      </c>
      <c r="R366" s="74">
        <v>34</v>
      </c>
      <c r="S366" s="74" t="s">
        <v>140</v>
      </c>
      <c r="T366" s="74" t="s">
        <v>37</v>
      </c>
      <c r="U366" s="74"/>
      <c r="V366" s="74"/>
      <c r="W366" s="74"/>
      <c r="X366" s="74"/>
      <c r="Y366" s="75" t="s">
        <v>2103</v>
      </c>
      <c r="Z366" s="74">
        <v>3</v>
      </c>
      <c r="AA366" s="233">
        <v>44650</v>
      </c>
      <c r="AB366" s="212">
        <f t="shared" si="10"/>
        <v>1</v>
      </c>
      <c r="AC366" s="41">
        <f t="shared" si="11"/>
        <v>4</v>
      </c>
      <c r="AD366" s="234"/>
      <c r="AE366" s="235"/>
    </row>
    <row r="367" spans="1:32" ht="72.45" customHeight="1">
      <c r="A367" s="224">
        <v>288</v>
      </c>
      <c r="B367" s="74" t="s">
        <v>25</v>
      </c>
      <c r="C367" s="74" t="s">
        <v>1441</v>
      </c>
      <c r="D367" s="74" t="s">
        <v>1474</v>
      </c>
      <c r="E367" s="225">
        <v>44042</v>
      </c>
      <c r="F367" s="74" t="s">
        <v>28</v>
      </c>
      <c r="G367" s="74" t="s">
        <v>29</v>
      </c>
      <c r="H367" s="74" t="s">
        <v>30</v>
      </c>
      <c r="I367" s="74" t="s">
        <v>223</v>
      </c>
      <c r="J367" s="74" t="s">
        <v>708</v>
      </c>
      <c r="K367" s="74" t="s">
        <v>1454</v>
      </c>
      <c r="L367" s="74" t="s">
        <v>1465</v>
      </c>
      <c r="M367" s="74" t="s">
        <v>1058</v>
      </c>
      <c r="N367" s="74">
        <v>1</v>
      </c>
      <c r="O367" s="74">
        <v>4</v>
      </c>
      <c r="P367" s="226">
        <v>44042</v>
      </c>
      <c r="Q367" s="226">
        <v>44545</v>
      </c>
      <c r="R367" s="74">
        <v>30</v>
      </c>
      <c r="S367" s="74" t="s">
        <v>1017</v>
      </c>
      <c r="T367" s="74" t="s">
        <v>37</v>
      </c>
      <c r="U367" s="74"/>
      <c r="V367" s="74"/>
      <c r="W367" s="74"/>
      <c r="X367" s="74"/>
      <c r="Y367" s="55" t="s">
        <v>2077</v>
      </c>
      <c r="Z367" s="75">
        <v>1</v>
      </c>
      <c r="AA367" s="54">
        <v>44650</v>
      </c>
      <c r="AB367" s="212">
        <f t="shared" si="10"/>
        <v>1</v>
      </c>
      <c r="AC367" s="41">
        <f t="shared" si="11"/>
        <v>4</v>
      </c>
      <c r="AD367" s="238" t="s">
        <v>2076</v>
      </c>
      <c r="AE367" s="239"/>
    </row>
    <row r="368" spans="1:32" ht="90.45" customHeight="1">
      <c r="A368" s="224">
        <v>288</v>
      </c>
      <c r="B368" s="74" t="s">
        <v>25</v>
      </c>
      <c r="C368" s="74" t="s">
        <v>1441</v>
      </c>
      <c r="D368" s="74" t="s">
        <v>1474</v>
      </c>
      <c r="E368" s="225">
        <v>44042</v>
      </c>
      <c r="F368" s="74" t="s">
        <v>28</v>
      </c>
      <c r="G368" s="74" t="s">
        <v>29</v>
      </c>
      <c r="H368" s="74" t="s">
        <v>30</v>
      </c>
      <c r="I368" s="74" t="s">
        <v>223</v>
      </c>
      <c r="J368" s="74" t="s">
        <v>708</v>
      </c>
      <c r="K368" s="74" t="s">
        <v>1454</v>
      </c>
      <c r="L368" s="74" t="s">
        <v>1466</v>
      </c>
      <c r="M368" s="83" t="s">
        <v>2080</v>
      </c>
      <c r="N368" s="74">
        <v>13</v>
      </c>
      <c r="O368" s="74">
        <v>4</v>
      </c>
      <c r="P368" s="226">
        <v>44042</v>
      </c>
      <c r="Q368" s="226">
        <v>44681</v>
      </c>
      <c r="R368" s="74">
        <v>30</v>
      </c>
      <c r="S368" s="74" t="s">
        <v>1017</v>
      </c>
      <c r="T368" s="74" t="s">
        <v>37</v>
      </c>
      <c r="U368" s="74"/>
      <c r="V368" s="74"/>
      <c r="W368" s="74"/>
      <c r="X368" s="74"/>
      <c r="Y368" s="55" t="s">
        <v>2184</v>
      </c>
      <c r="Z368" s="57">
        <v>13</v>
      </c>
      <c r="AA368" s="54">
        <v>44650</v>
      </c>
      <c r="AB368" s="212">
        <f t="shared" si="10"/>
        <v>1</v>
      </c>
      <c r="AC368" s="41">
        <f t="shared" si="11"/>
        <v>4</v>
      </c>
      <c r="AD368" s="236" t="s">
        <v>2185</v>
      </c>
      <c r="AE368" s="237"/>
      <c r="AF368" s="221"/>
    </row>
    <row r="369" spans="1:32" ht="152.69999999999999" customHeight="1">
      <c r="A369" s="224">
        <v>288</v>
      </c>
      <c r="B369" s="74" t="s">
        <v>25</v>
      </c>
      <c r="C369" s="74" t="s">
        <v>1441</v>
      </c>
      <c r="D369" s="74" t="s">
        <v>1474</v>
      </c>
      <c r="E369" s="225">
        <v>44042</v>
      </c>
      <c r="F369" s="74" t="s">
        <v>28</v>
      </c>
      <c r="G369" s="74" t="s">
        <v>29</v>
      </c>
      <c r="H369" s="74" t="s">
        <v>30</v>
      </c>
      <c r="I369" s="74" t="s">
        <v>223</v>
      </c>
      <c r="J369" s="74" t="s">
        <v>708</v>
      </c>
      <c r="K369" s="74" t="s">
        <v>1475</v>
      </c>
      <c r="L369" s="74" t="s">
        <v>1476</v>
      </c>
      <c r="M369" s="74" t="s">
        <v>1448</v>
      </c>
      <c r="N369" s="74">
        <v>1</v>
      </c>
      <c r="O369" s="74">
        <v>4</v>
      </c>
      <c r="P369" s="226">
        <v>44042</v>
      </c>
      <c r="Q369" s="230">
        <v>44377</v>
      </c>
      <c r="R369" s="74">
        <v>34</v>
      </c>
      <c r="S369" s="74" t="s">
        <v>1017</v>
      </c>
      <c r="T369" s="74" t="s">
        <v>37</v>
      </c>
      <c r="U369" s="74"/>
      <c r="V369" s="74"/>
      <c r="W369" s="74"/>
      <c r="X369" s="74"/>
      <c r="Y369" s="55" t="s">
        <v>2097</v>
      </c>
      <c r="Z369" s="57">
        <v>1</v>
      </c>
      <c r="AA369" s="54">
        <v>44650</v>
      </c>
      <c r="AB369" s="212">
        <f t="shared" si="10"/>
        <v>1</v>
      </c>
      <c r="AC369" s="41">
        <f t="shared" si="11"/>
        <v>4</v>
      </c>
      <c r="AD369" s="234"/>
      <c r="AE369" s="235"/>
    </row>
    <row r="370" spans="1:32" ht="83.7" customHeight="1">
      <c r="A370" s="224">
        <v>288</v>
      </c>
      <c r="B370" s="74" t="s">
        <v>25</v>
      </c>
      <c r="C370" s="74" t="s">
        <v>1441</v>
      </c>
      <c r="D370" s="74" t="s">
        <v>1474</v>
      </c>
      <c r="E370" s="225">
        <v>44042</v>
      </c>
      <c r="F370" s="74" t="s">
        <v>28</v>
      </c>
      <c r="G370" s="74" t="s">
        <v>29</v>
      </c>
      <c r="H370" s="74" t="s">
        <v>30</v>
      </c>
      <c r="I370" s="74" t="s">
        <v>223</v>
      </c>
      <c r="J370" s="74" t="s">
        <v>708</v>
      </c>
      <c r="K370" s="74" t="s">
        <v>1454</v>
      </c>
      <c r="L370" s="74" t="s">
        <v>1466</v>
      </c>
      <c r="M370" s="74" t="s">
        <v>1461</v>
      </c>
      <c r="N370" s="74">
        <v>1</v>
      </c>
      <c r="O370" s="74">
        <v>4</v>
      </c>
      <c r="P370" s="226">
        <v>44042</v>
      </c>
      <c r="Q370" s="226">
        <v>44545</v>
      </c>
      <c r="R370" s="74">
        <v>26</v>
      </c>
      <c r="S370" s="74" t="s">
        <v>1017</v>
      </c>
      <c r="T370" s="74" t="s">
        <v>37</v>
      </c>
      <c r="U370" s="74"/>
      <c r="V370" s="74"/>
      <c r="W370" s="74"/>
      <c r="X370" s="74"/>
      <c r="Y370" s="55" t="s">
        <v>2078</v>
      </c>
      <c r="Z370" s="75">
        <v>1</v>
      </c>
      <c r="AA370" s="54">
        <v>44650</v>
      </c>
      <c r="AB370" s="212">
        <f t="shared" si="10"/>
        <v>1</v>
      </c>
      <c r="AC370" s="41">
        <f t="shared" si="11"/>
        <v>4</v>
      </c>
      <c r="AD370" s="238" t="s">
        <v>2079</v>
      </c>
      <c r="AE370" s="239"/>
    </row>
    <row r="371" spans="1:32" ht="54.45" customHeight="1">
      <c r="A371" s="224">
        <v>289</v>
      </c>
      <c r="B371" s="74" t="s">
        <v>25</v>
      </c>
      <c r="C371" s="74" t="s">
        <v>1441</v>
      </c>
      <c r="D371" s="74" t="s">
        <v>1477</v>
      </c>
      <c r="E371" s="225">
        <v>44042</v>
      </c>
      <c r="F371" s="74" t="s">
        <v>28</v>
      </c>
      <c r="G371" s="74" t="s">
        <v>29</v>
      </c>
      <c r="H371" s="74" t="s">
        <v>30</v>
      </c>
      <c r="I371" s="74" t="s">
        <v>223</v>
      </c>
      <c r="J371" s="74" t="s">
        <v>708</v>
      </c>
      <c r="K371" s="74" t="s">
        <v>1478</v>
      </c>
      <c r="L371" s="84" t="s">
        <v>2188</v>
      </c>
      <c r="M371" s="74" t="s">
        <v>1479</v>
      </c>
      <c r="N371" s="74">
        <v>2</v>
      </c>
      <c r="O371" s="74">
        <v>4</v>
      </c>
      <c r="P371" s="226">
        <v>44042</v>
      </c>
      <c r="Q371" s="240">
        <v>44742</v>
      </c>
      <c r="R371" s="74">
        <v>30</v>
      </c>
      <c r="S371" s="74" t="s">
        <v>1017</v>
      </c>
      <c r="T371" s="74" t="s">
        <v>37</v>
      </c>
      <c r="U371" s="74"/>
      <c r="V371" s="74"/>
      <c r="W371" s="74"/>
      <c r="X371" s="74"/>
      <c r="Y371" s="83" t="s">
        <v>2189</v>
      </c>
      <c r="Z371" s="74">
        <v>2</v>
      </c>
      <c r="AA371" s="77">
        <v>44650</v>
      </c>
      <c r="AB371" s="212">
        <f t="shared" si="10"/>
        <v>1</v>
      </c>
      <c r="AC371" s="41">
        <f t="shared" si="11"/>
        <v>4</v>
      </c>
      <c r="AD371" s="241" t="s">
        <v>2191</v>
      </c>
      <c r="AE371" s="242"/>
      <c r="AF371" s="221"/>
    </row>
    <row r="372" spans="1:32" ht="66.45" customHeight="1">
      <c r="A372" s="224">
        <v>290</v>
      </c>
      <c r="B372" s="74" t="s">
        <v>25</v>
      </c>
      <c r="C372" s="74" t="s">
        <v>1441</v>
      </c>
      <c r="D372" s="74" t="s">
        <v>1477</v>
      </c>
      <c r="E372" s="225">
        <v>44042</v>
      </c>
      <c r="F372" s="74" t="s">
        <v>99</v>
      </c>
      <c r="G372" s="74" t="s">
        <v>29</v>
      </c>
      <c r="H372" s="74" t="s">
        <v>30</v>
      </c>
      <c r="I372" s="74" t="s">
        <v>223</v>
      </c>
      <c r="J372" s="74" t="s">
        <v>275</v>
      </c>
      <c r="K372" s="74" t="s">
        <v>1478</v>
      </c>
      <c r="L372" s="74" t="s">
        <v>1480</v>
      </c>
      <c r="M372" s="74" t="s">
        <v>1481</v>
      </c>
      <c r="N372" s="74">
        <v>1</v>
      </c>
      <c r="O372" s="74">
        <v>4</v>
      </c>
      <c r="P372" s="226">
        <v>44042</v>
      </c>
      <c r="Q372" s="226">
        <v>44165</v>
      </c>
      <c r="R372" s="74">
        <v>17</v>
      </c>
      <c r="S372" s="74" t="s">
        <v>242</v>
      </c>
      <c r="T372" s="74" t="s">
        <v>37</v>
      </c>
      <c r="U372" s="74"/>
      <c r="V372" s="74"/>
      <c r="W372" s="74"/>
      <c r="X372" s="74"/>
      <c r="Y372" s="74" t="s">
        <v>1482</v>
      </c>
      <c r="Z372" s="74">
        <v>1</v>
      </c>
      <c r="AA372" s="227">
        <v>44165</v>
      </c>
      <c r="AB372" s="212">
        <f t="shared" si="10"/>
        <v>1</v>
      </c>
      <c r="AC372" s="41">
        <f t="shared" si="11"/>
        <v>4</v>
      </c>
      <c r="AD372" s="228"/>
      <c r="AE372" s="229"/>
    </row>
    <row r="373" spans="1:32" ht="70.95" customHeight="1">
      <c r="A373" s="224">
        <v>291</v>
      </c>
      <c r="B373" s="74" t="s">
        <v>25</v>
      </c>
      <c r="C373" s="74" t="s">
        <v>1441</v>
      </c>
      <c r="D373" s="74" t="s">
        <v>1483</v>
      </c>
      <c r="E373" s="225">
        <v>44042</v>
      </c>
      <c r="F373" s="74" t="s">
        <v>28</v>
      </c>
      <c r="G373" s="74" t="s">
        <v>29</v>
      </c>
      <c r="H373" s="74" t="s">
        <v>30</v>
      </c>
      <c r="I373" s="74" t="s">
        <v>223</v>
      </c>
      <c r="J373" s="74" t="s">
        <v>143</v>
      </c>
      <c r="K373" s="74" t="s">
        <v>1446</v>
      </c>
      <c r="L373" s="84" t="s">
        <v>2188</v>
      </c>
      <c r="M373" s="74" t="s">
        <v>1479</v>
      </c>
      <c r="N373" s="74">
        <v>2</v>
      </c>
      <c r="O373" s="74">
        <v>4</v>
      </c>
      <c r="P373" s="226">
        <v>44042</v>
      </c>
      <c r="Q373" s="240">
        <v>44742</v>
      </c>
      <c r="R373" s="74">
        <v>30</v>
      </c>
      <c r="S373" s="74" t="s">
        <v>140</v>
      </c>
      <c r="T373" s="74" t="s">
        <v>37</v>
      </c>
      <c r="U373" s="74"/>
      <c r="V373" s="74"/>
      <c r="W373" s="74"/>
      <c r="X373" s="74"/>
      <c r="Y373" s="83" t="s">
        <v>2190</v>
      </c>
      <c r="Z373" s="74">
        <v>2</v>
      </c>
      <c r="AA373" s="77">
        <v>44650</v>
      </c>
      <c r="AB373" s="212">
        <f t="shared" si="10"/>
        <v>1</v>
      </c>
      <c r="AC373" s="41">
        <f t="shared" si="11"/>
        <v>4</v>
      </c>
      <c r="AD373" s="241" t="s">
        <v>2191</v>
      </c>
      <c r="AE373" s="242"/>
      <c r="AF373" s="221"/>
    </row>
    <row r="374" spans="1:32" ht="58.2" customHeight="1">
      <c r="A374" s="224">
        <v>292</v>
      </c>
      <c r="B374" s="74" t="s">
        <v>25</v>
      </c>
      <c r="C374" s="74" t="s">
        <v>1441</v>
      </c>
      <c r="D374" s="74" t="s">
        <v>1483</v>
      </c>
      <c r="E374" s="225">
        <v>44042</v>
      </c>
      <c r="F374" s="74" t="s">
        <v>99</v>
      </c>
      <c r="G374" s="74" t="s">
        <v>29</v>
      </c>
      <c r="H374" s="74" t="s">
        <v>30</v>
      </c>
      <c r="I374" s="74" t="s">
        <v>223</v>
      </c>
      <c r="J374" s="74" t="s">
        <v>275</v>
      </c>
      <c r="K374" s="74" t="s">
        <v>1446</v>
      </c>
      <c r="L374" s="74" t="s">
        <v>1484</v>
      </c>
      <c r="M374" s="74" t="s">
        <v>1481</v>
      </c>
      <c r="N374" s="74">
        <v>1</v>
      </c>
      <c r="O374" s="74">
        <v>4</v>
      </c>
      <c r="P374" s="226">
        <v>44042</v>
      </c>
      <c r="Q374" s="226">
        <v>44165</v>
      </c>
      <c r="R374" s="74">
        <v>17</v>
      </c>
      <c r="S374" s="74" t="s">
        <v>242</v>
      </c>
      <c r="T374" s="74" t="s">
        <v>37</v>
      </c>
      <c r="U374" s="74"/>
      <c r="V374" s="74"/>
      <c r="W374" s="74"/>
      <c r="X374" s="74"/>
      <c r="Y374" s="74" t="s">
        <v>1485</v>
      </c>
      <c r="Z374" s="74">
        <v>1</v>
      </c>
      <c r="AA374" s="227">
        <v>44165</v>
      </c>
      <c r="AB374" s="212">
        <f t="shared" si="10"/>
        <v>1</v>
      </c>
      <c r="AC374" s="41">
        <f t="shared" si="11"/>
        <v>4</v>
      </c>
      <c r="AD374" s="228"/>
      <c r="AE374" s="229"/>
    </row>
    <row r="375" spans="1:32" ht="403.2">
      <c r="A375" s="38">
        <v>293</v>
      </c>
      <c r="B375" s="5" t="s">
        <v>25</v>
      </c>
      <c r="C375" s="5" t="s">
        <v>1486</v>
      </c>
      <c r="D375" s="5" t="s">
        <v>1487</v>
      </c>
      <c r="E375" s="39">
        <v>44090</v>
      </c>
      <c r="F375" s="5" t="s">
        <v>166</v>
      </c>
      <c r="G375" s="5" t="s">
        <v>29</v>
      </c>
      <c r="H375" s="5" t="s">
        <v>46</v>
      </c>
      <c r="I375" s="5" t="s">
        <v>274</v>
      </c>
      <c r="J375" s="5" t="s">
        <v>626</v>
      </c>
      <c r="K375" s="5" t="s">
        <v>1488</v>
      </c>
      <c r="L375" s="5" t="s">
        <v>1489</v>
      </c>
      <c r="M375" s="5" t="s">
        <v>1490</v>
      </c>
      <c r="N375" s="5">
        <v>1</v>
      </c>
      <c r="O375" s="5">
        <v>25</v>
      </c>
      <c r="P375" s="40">
        <v>44090</v>
      </c>
      <c r="Q375" s="40">
        <v>44286</v>
      </c>
      <c r="R375" s="5">
        <v>28</v>
      </c>
      <c r="S375" s="5" t="s">
        <v>1491</v>
      </c>
      <c r="T375" s="5" t="s">
        <v>37</v>
      </c>
      <c r="U375" s="5"/>
      <c r="V375" s="5"/>
      <c r="W375" s="5"/>
      <c r="X375" s="5"/>
      <c r="Y375" s="5" t="s">
        <v>1492</v>
      </c>
      <c r="Z375" s="5">
        <v>1</v>
      </c>
      <c r="AA375" s="211">
        <v>44286.695138888892</v>
      </c>
      <c r="AB375" s="212">
        <f t="shared" si="10"/>
        <v>1</v>
      </c>
      <c r="AC375" s="41">
        <f t="shared" si="11"/>
        <v>25</v>
      </c>
      <c r="AD375" s="41"/>
      <c r="AE375" s="175"/>
    </row>
    <row r="376" spans="1:32" ht="187.2">
      <c r="A376" s="38">
        <v>294</v>
      </c>
      <c r="B376" s="5" t="s">
        <v>25</v>
      </c>
      <c r="C376" s="5" t="s">
        <v>1486</v>
      </c>
      <c r="D376" s="5" t="s">
        <v>1493</v>
      </c>
      <c r="E376" s="39">
        <v>44090</v>
      </c>
      <c r="F376" s="5" t="s">
        <v>166</v>
      </c>
      <c r="G376" s="5" t="s">
        <v>29</v>
      </c>
      <c r="H376" s="5" t="s">
        <v>46</v>
      </c>
      <c r="I376" s="5" t="s">
        <v>274</v>
      </c>
      <c r="J376" s="5" t="s">
        <v>626</v>
      </c>
      <c r="K376" s="5" t="s">
        <v>1494</v>
      </c>
      <c r="L376" s="5" t="s">
        <v>1489</v>
      </c>
      <c r="M376" s="5" t="s">
        <v>1490</v>
      </c>
      <c r="N376" s="5">
        <v>1</v>
      </c>
      <c r="O376" s="5">
        <v>15</v>
      </c>
      <c r="P376" s="40">
        <v>44090</v>
      </c>
      <c r="Q376" s="40">
        <v>44286</v>
      </c>
      <c r="R376" s="5">
        <v>28</v>
      </c>
      <c r="S376" s="5" t="s">
        <v>1491</v>
      </c>
      <c r="T376" s="5" t="s">
        <v>37</v>
      </c>
      <c r="U376" s="5"/>
      <c r="V376" s="5"/>
      <c r="W376" s="5"/>
      <c r="X376" s="5"/>
      <c r="Y376" s="5" t="s">
        <v>1495</v>
      </c>
      <c r="Z376" s="5">
        <v>1</v>
      </c>
      <c r="AA376" s="211">
        <v>44286.693749999999</v>
      </c>
      <c r="AB376" s="212">
        <f t="shared" si="10"/>
        <v>1</v>
      </c>
      <c r="AC376" s="41">
        <f t="shared" si="11"/>
        <v>15</v>
      </c>
      <c r="AD376" s="41"/>
      <c r="AE376" s="175"/>
    </row>
    <row r="377" spans="1:32" ht="187.2">
      <c r="A377" s="38">
        <v>294</v>
      </c>
      <c r="B377" s="5" t="s">
        <v>25</v>
      </c>
      <c r="C377" s="5" t="s">
        <v>1486</v>
      </c>
      <c r="D377" s="5" t="s">
        <v>1493</v>
      </c>
      <c r="E377" s="39">
        <v>44090</v>
      </c>
      <c r="F377" s="5" t="s">
        <v>166</v>
      </c>
      <c r="G377" s="5" t="s">
        <v>29</v>
      </c>
      <c r="H377" s="5" t="s">
        <v>46</v>
      </c>
      <c r="I377" s="5" t="s">
        <v>274</v>
      </c>
      <c r="J377" s="5" t="s">
        <v>626</v>
      </c>
      <c r="K377" s="5" t="s">
        <v>1496</v>
      </c>
      <c r="L377" s="5" t="s">
        <v>1497</v>
      </c>
      <c r="M377" s="5" t="s">
        <v>1498</v>
      </c>
      <c r="N377" s="5">
        <v>1</v>
      </c>
      <c r="O377" s="5">
        <v>10</v>
      </c>
      <c r="P377" s="40">
        <v>44090</v>
      </c>
      <c r="Q377" s="40">
        <v>44227</v>
      </c>
      <c r="R377" s="5">
        <v>19</v>
      </c>
      <c r="S377" s="5" t="s">
        <v>1491</v>
      </c>
      <c r="T377" s="5" t="s">
        <v>37</v>
      </c>
      <c r="U377" s="5"/>
      <c r="V377" s="5"/>
      <c r="W377" s="5"/>
      <c r="X377" s="5"/>
      <c r="Y377" s="5" t="s">
        <v>1499</v>
      </c>
      <c r="Z377" s="5">
        <v>1</v>
      </c>
      <c r="AA377" s="211">
        <v>44226.892361111109</v>
      </c>
      <c r="AB377" s="212">
        <f t="shared" si="10"/>
        <v>1</v>
      </c>
      <c r="AC377" s="41">
        <f t="shared" si="11"/>
        <v>10</v>
      </c>
      <c r="AD377" s="41"/>
      <c r="AE377" s="175"/>
    </row>
    <row r="378" spans="1:32" ht="360">
      <c r="A378" s="38">
        <v>295</v>
      </c>
      <c r="B378" s="5" t="s">
        <v>25</v>
      </c>
      <c r="C378" s="5" t="s">
        <v>1486</v>
      </c>
      <c r="D378" s="5" t="s">
        <v>1500</v>
      </c>
      <c r="E378" s="39">
        <v>44090</v>
      </c>
      <c r="F378" s="5" t="s">
        <v>166</v>
      </c>
      <c r="G378" s="5" t="s">
        <v>29</v>
      </c>
      <c r="H378" s="5" t="s">
        <v>46</v>
      </c>
      <c r="I378" s="5" t="s">
        <v>82</v>
      </c>
      <c r="J378" s="5" t="s">
        <v>125</v>
      </c>
      <c r="K378" s="5" t="s">
        <v>1501</v>
      </c>
      <c r="L378" s="5" t="s">
        <v>1502</v>
      </c>
      <c r="M378" s="5" t="s">
        <v>1503</v>
      </c>
      <c r="N378" s="5">
        <v>1</v>
      </c>
      <c r="O378" s="5">
        <v>25</v>
      </c>
      <c r="P378" s="40">
        <v>44090</v>
      </c>
      <c r="Q378" s="40">
        <v>44097</v>
      </c>
      <c r="R378" s="5">
        <v>1</v>
      </c>
      <c r="S378" s="5" t="s">
        <v>129</v>
      </c>
      <c r="T378" s="5" t="s">
        <v>37</v>
      </c>
      <c r="U378" s="5"/>
      <c r="V378" s="5"/>
      <c r="W378" s="5"/>
      <c r="X378" s="5"/>
      <c r="Y378" s="5" t="s">
        <v>1504</v>
      </c>
      <c r="Z378" s="5">
        <v>1</v>
      </c>
      <c r="AA378" s="211">
        <v>44165</v>
      </c>
      <c r="AB378" s="212">
        <f t="shared" si="10"/>
        <v>1</v>
      </c>
      <c r="AC378" s="41">
        <f t="shared" si="11"/>
        <v>25</v>
      </c>
      <c r="AD378" s="41"/>
      <c r="AE378" s="175"/>
    </row>
    <row r="379" spans="1:32" ht="216">
      <c r="A379" s="38">
        <v>296</v>
      </c>
      <c r="B379" s="5" t="s">
        <v>25</v>
      </c>
      <c r="C379" s="5" t="s">
        <v>1486</v>
      </c>
      <c r="D379" s="5" t="s">
        <v>1505</v>
      </c>
      <c r="E379" s="39">
        <v>44090</v>
      </c>
      <c r="F379" s="5" t="s">
        <v>166</v>
      </c>
      <c r="G379" s="5" t="s">
        <v>29</v>
      </c>
      <c r="H379" s="5" t="s">
        <v>30</v>
      </c>
      <c r="I379" s="5" t="s">
        <v>82</v>
      </c>
      <c r="J379" s="5" t="s">
        <v>626</v>
      </c>
      <c r="K379" s="5" t="s">
        <v>1506</v>
      </c>
      <c r="L379" s="5" t="s">
        <v>1507</v>
      </c>
      <c r="M379" s="5" t="s">
        <v>1508</v>
      </c>
      <c r="N379" s="5">
        <v>1</v>
      </c>
      <c r="O379" s="5">
        <v>10</v>
      </c>
      <c r="P379" s="40">
        <v>44090</v>
      </c>
      <c r="Q379" s="40">
        <v>44144</v>
      </c>
      <c r="R379" s="5">
        <v>7</v>
      </c>
      <c r="S379" s="5" t="s">
        <v>1491</v>
      </c>
      <c r="T379" s="5" t="s">
        <v>37</v>
      </c>
      <c r="U379" s="5"/>
      <c r="V379" s="5"/>
      <c r="W379" s="5"/>
      <c r="X379" s="5"/>
      <c r="Y379" s="5" t="s">
        <v>1509</v>
      </c>
      <c r="Z379" s="5">
        <v>1</v>
      </c>
      <c r="AA379" s="211">
        <v>44165</v>
      </c>
      <c r="AB379" s="212">
        <f t="shared" si="10"/>
        <v>1</v>
      </c>
      <c r="AC379" s="41">
        <f t="shared" si="11"/>
        <v>10</v>
      </c>
      <c r="AD379" s="41"/>
      <c r="AE379" s="175"/>
    </row>
    <row r="380" spans="1:32" ht="216">
      <c r="A380" s="38">
        <v>297</v>
      </c>
      <c r="B380" s="5" t="s">
        <v>25</v>
      </c>
      <c r="C380" s="5" t="s">
        <v>1486</v>
      </c>
      <c r="D380" s="5" t="s">
        <v>1505</v>
      </c>
      <c r="E380" s="39">
        <v>44090</v>
      </c>
      <c r="F380" s="5" t="s">
        <v>166</v>
      </c>
      <c r="G380" s="5" t="s">
        <v>29</v>
      </c>
      <c r="H380" s="5" t="s">
        <v>30</v>
      </c>
      <c r="I380" s="5" t="s">
        <v>82</v>
      </c>
      <c r="J380" s="5" t="s">
        <v>626</v>
      </c>
      <c r="K380" s="5" t="s">
        <v>1506</v>
      </c>
      <c r="L380" s="5" t="s">
        <v>1510</v>
      </c>
      <c r="M380" s="5" t="s">
        <v>1511</v>
      </c>
      <c r="N380" s="5">
        <v>1</v>
      </c>
      <c r="O380" s="5">
        <v>15</v>
      </c>
      <c r="P380" s="40">
        <v>44090</v>
      </c>
      <c r="Q380" s="40">
        <v>44227</v>
      </c>
      <c r="R380" s="5">
        <v>19</v>
      </c>
      <c r="S380" s="5" t="s">
        <v>1491</v>
      </c>
      <c r="T380" s="5" t="s">
        <v>37</v>
      </c>
      <c r="U380" s="5"/>
      <c r="V380" s="5"/>
      <c r="W380" s="5"/>
      <c r="X380" s="5"/>
      <c r="Y380" s="5" t="s">
        <v>1512</v>
      </c>
      <c r="Z380" s="5">
        <v>1</v>
      </c>
      <c r="AA380" s="211">
        <v>44226.896527777775</v>
      </c>
      <c r="AB380" s="212">
        <f t="shared" si="10"/>
        <v>1</v>
      </c>
      <c r="AC380" s="41">
        <f t="shared" si="11"/>
        <v>15</v>
      </c>
      <c r="AD380" s="41"/>
      <c r="AE380" s="175"/>
    </row>
    <row r="381" spans="1:32" ht="216">
      <c r="A381" s="38">
        <v>298</v>
      </c>
      <c r="B381" s="5" t="s">
        <v>25</v>
      </c>
      <c r="C381" s="5" t="s">
        <v>1513</v>
      </c>
      <c r="D381" s="5" t="s">
        <v>1514</v>
      </c>
      <c r="E381" s="39">
        <v>44090</v>
      </c>
      <c r="F381" s="5" t="s">
        <v>75</v>
      </c>
      <c r="G381" s="5" t="s">
        <v>29</v>
      </c>
      <c r="H381" s="5" t="s">
        <v>46</v>
      </c>
      <c r="I381" s="5" t="s">
        <v>1515</v>
      </c>
      <c r="J381" s="5" t="s">
        <v>1516</v>
      </c>
      <c r="K381" s="5" t="s">
        <v>1517</v>
      </c>
      <c r="L381" s="5" t="s">
        <v>1518</v>
      </c>
      <c r="M381" s="5" t="s">
        <v>1519</v>
      </c>
      <c r="N381" s="5">
        <v>1</v>
      </c>
      <c r="O381" s="5">
        <v>10</v>
      </c>
      <c r="P381" s="40">
        <v>44090</v>
      </c>
      <c r="Q381" s="40">
        <v>44166</v>
      </c>
      <c r="R381" s="5">
        <v>10</v>
      </c>
      <c r="S381" s="5" t="s">
        <v>1516</v>
      </c>
      <c r="T381" s="5" t="s">
        <v>37</v>
      </c>
      <c r="U381" s="5"/>
      <c r="V381" s="5"/>
      <c r="W381" s="5"/>
      <c r="X381" s="5"/>
      <c r="Y381" s="5" t="s">
        <v>1520</v>
      </c>
      <c r="Z381" s="5">
        <v>1</v>
      </c>
      <c r="AA381" s="211">
        <v>44165</v>
      </c>
      <c r="AB381" s="212">
        <f t="shared" si="10"/>
        <v>1</v>
      </c>
      <c r="AC381" s="41">
        <f t="shared" si="11"/>
        <v>10</v>
      </c>
      <c r="AD381" s="41"/>
      <c r="AE381" s="175"/>
    </row>
    <row r="382" spans="1:32" ht="216">
      <c r="A382" s="38">
        <v>299</v>
      </c>
      <c r="B382" s="5" t="s">
        <v>25</v>
      </c>
      <c r="C382" s="5" t="s">
        <v>1513</v>
      </c>
      <c r="D382" s="5" t="s">
        <v>1514</v>
      </c>
      <c r="E382" s="39">
        <v>44090</v>
      </c>
      <c r="F382" s="5" t="s">
        <v>75</v>
      </c>
      <c r="G382" s="5" t="s">
        <v>29</v>
      </c>
      <c r="H382" s="5" t="s">
        <v>30</v>
      </c>
      <c r="I382" s="5" t="s">
        <v>1515</v>
      </c>
      <c r="J382" s="5" t="s">
        <v>1516</v>
      </c>
      <c r="K382" s="5" t="s">
        <v>1517</v>
      </c>
      <c r="L382" s="5" t="s">
        <v>1521</v>
      </c>
      <c r="M382" s="5" t="s">
        <v>1522</v>
      </c>
      <c r="N382" s="5">
        <v>1</v>
      </c>
      <c r="O382" s="5">
        <v>10</v>
      </c>
      <c r="P382" s="40">
        <v>44090</v>
      </c>
      <c r="Q382" s="40">
        <v>44175</v>
      </c>
      <c r="R382" s="5">
        <v>12</v>
      </c>
      <c r="S382" s="5" t="s">
        <v>1516</v>
      </c>
      <c r="T382" s="5" t="s">
        <v>37</v>
      </c>
      <c r="U382" s="5"/>
      <c r="V382" s="5"/>
      <c r="W382" s="5"/>
      <c r="X382" s="5"/>
      <c r="Y382" s="5" t="s">
        <v>1523</v>
      </c>
      <c r="Z382" s="5">
        <v>1</v>
      </c>
      <c r="AA382" s="211">
        <v>44165</v>
      </c>
      <c r="AB382" s="212">
        <f t="shared" si="10"/>
        <v>1</v>
      </c>
      <c r="AC382" s="41">
        <f t="shared" si="11"/>
        <v>10</v>
      </c>
      <c r="AD382" s="41"/>
      <c r="AE382" s="175"/>
    </row>
    <row r="383" spans="1:32" ht="100.8">
      <c r="A383" s="38">
        <v>300</v>
      </c>
      <c r="B383" s="5" t="s">
        <v>25</v>
      </c>
      <c r="C383" s="5" t="s">
        <v>1513</v>
      </c>
      <c r="D383" s="5" t="s">
        <v>1524</v>
      </c>
      <c r="E383" s="39">
        <v>44090</v>
      </c>
      <c r="F383" s="5" t="s">
        <v>75</v>
      </c>
      <c r="G383" s="5" t="s">
        <v>29</v>
      </c>
      <c r="H383" s="5" t="s">
        <v>46</v>
      </c>
      <c r="I383" s="5" t="s">
        <v>1515</v>
      </c>
      <c r="J383" s="5" t="s">
        <v>1516</v>
      </c>
      <c r="K383" s="5" t="s">
        <v>1525</v>
      </c>
      <c r="L383" s="5" t="s">
        <v>1518</v>
      </c>
      <c r="M383" s="5" t="s">
        <v>1519</v>
      </c>
      <c r="N383" s="5">
        <v>1</v>
      </c>
      <c r="O383" s="5">
        <v>10</v>
      </c>
      <c r="P383" s="40">
        <v>44090</v>
      </c>
      <c r="Q383" s="40">
        <v>44166</v>
      </c>
      <c r="R383" s="5">
        <v>10</v>
      </c>
      <c r="S383" s="5" t="s">
        <v>1516</v>
      </c>
      <c r="T383" s="5" t="s">
        <v>37</v>
      </c>
      <c r="U383" s="5"/>
      <c r="V383" s="5"/>
      <c r="W383" s="5"/>
      <c r="X383" s="5"/>
      <c r="Y383" s="5" t="s">
        <v>1520</v>
      </c>
      <c r="Z383" s="5">
        <v>1</v>
      </c>
      <c r="AA383" s="211">
        <v>44165</v>
      </c>
      <c r="AB383" s="212">
        <f t="shared" si="10"/>
        <v>1</v>
      </c>
      <c r="AC383" s="41">
        <f t="shared" si="11"/>
        <v>10</v>
      </c>
      <c r="AD383" s="41"/>
      <c r="AE383" s="175"/>
    </row>
    <row r="384" spans="1:32" ht="100.8">
      <c r="A384" s="38">
        <v>301</v>
      </c>
      <c r="B384" s="5" t="s">
        <v>25</v>
      </c>
      <c r="C384" s="5" t="s">
        <v>1513</v>
      </c>
      <c r="D384" s="5" t="s">
        <v>1524</v>
      </c>
      <c r="E384" s="39">
        <v>44090</v>
      </c>
      <c r="F384" s="5" t="s">
        <v>75</v>
      </c>
      <c r="G384" s="5" t="s">
        <v>29</v>
      </c>
      <c r="H384" s="5" t="s">
        <v>30</v>
      </c>
      <c r="I384" s="5" t="s">
        <v>1515</v>
      </c>
      <c r="J384" s="5" t="s">
        <v>1516</v>
      </c>
      <c r="K384" s="5" t="s">
        <v>1525</v>
      </c>
      <c r="L384" s="5" t="s">
        <v>1521</v>
      </c>
      <c r="M384" s="5" t="s">
        <v>1522</v>
      </c>
      <c r="N384" s="5">
        <v>1</v>
      </c>
      <c r="O384" s="5">
        <v>10</v>
      </c>
      <c r="P384" s="40">
        <v>44090</v>
      </c>
      <c r="Q384" s="40">
        <v>44175</v>
      </c>
      <c r="R384" s="5">
        <v>12</v>
      </c>
      <c r="S384" s="5" t="s">
        <v>1516</v>
      </c>
      <c r="T384" s="5" t="s">
        <v>37</v>
      </c>
      <c r="U384" s="5"/>
      <c r="V384" s="5"/>
      <c r="W384" s="5"/>
      <c r="X384" s="5"/>
      <c r="Y384" s="5" t="s">
        <v>1523</v>
      </c>
      <c r="Z384" s="5">
        <v>1</v>
      </c>
      <c r="AA384" s="211">
        <v>44165</v>
      </c>
      <c r="AB384" s="212">
        <f t="shared" si="10"/>
        <v>1</v>
      </c>
      <c r="AC384" s="41">
        <f t="shared" si="11"/>
        <v>10</v>
      </c>
      <c r="AD384" s="41"/>
      <c r="AE384" s="175"/>
    </row>
    <row r="385" spans="1:31" ht="144">
      <c r="A385" s="38">
        <v>302</v>
      </c>
      <c r="B385" s="5" t="s">
        <v>25</v>
      </c>
      <c r="C385" s="5" t="s">
        <v>1513</v>
      </c>
      <c r="D385" s="5" t="s">
        <v>1526</v>
      </c>
      <c r="E385" s="39">
        <v>44090</v>
      </c>
      <c r="F385" s="5" t="s">
        <v>75</v>
      </c>
      <c r="G385" s="5" t="s">
        <v>29</v>
      </c>
      <c r="H385" s="5" t="s">
        <v>46</v>
      </c>
      <c r="I385" s="5" t="s">
        <v>392</v>
      </c>
      <c r="J385" s="5" t="s">
        <v>1516</v>
      </c>
      <c r="K385" s="5" t="s">
        <v>1525</v>
      </c>
      <c r="L385" s="5" t="s">
        <v>1527</v>
      </c>
      <c r="M385" s="5" t="s">
        <v>1528</v>
      </c>
      <c r="N385" s="5">
        <v>1</v>
      </c>
      <c r="O385" s="5">
        <v>7</v>
      </c>
      <c r="P385" s="40">
        <v>44090</v>
      </c>
      <c r="Q385" s="40">
        <v>44109</v>
      </c>
      <c r="R385" s="5">
        <v>2</v>
      </c>
      <c r="S385" s="5" t="s">
        <v>1516</v>
      </c>
      <c r="T385" s="5" t="s">
        <v>37</v>
      </c>
      <c r="U385" s="5"/>
      <c r="V385" s="5"/>
      <c r="W385" s="5"/>
      <c r="X385" s="5"/>
      <c r="Y385" s="5" t="s">
        <v>1529</v>
      </c>
      <c r="Z385" s="5">
        <v>1</v>
      </c>
      <c r="AA385" s="211">
        <v>44165</v>
      </c>
      <c r="AB385" s="212">
        <f t="shared" si="10"/>
        <v>1</v>
      </c>
      <c r="AC385" s="41">
        <f t="shared" si="11"/>
        <v>7</v>
      </c>
      <c r="AD385" s="41"/>
      <c r="AE385" s="175"/>
    </row>
    <row r="386" spans="1:31" ht="144">
      <c r="A386" s="38">
        <v>303</v>
      </c>
      <c r="B386" s="5" t="s">
        <v>25</v>
      </c>
      <c r="C386" s="5" t="s">
        <v>1513</v>
      </c>
      <c r="D386" s="5" t="s">
        <v>1526</v>
      </c>
      <c r="E386" s="39">
        <v>44090</v>
      </c>
      <c r="F386" s="5" t="s">
        <v>1318</v>
      </c>
      <c r="G386" s="5" t="s">
        <v>29</v>
      </c>
      <c r="H386" s="5" t="s">
        <v>46</v>
      </c>
      <c r="I386" s="5" t="s">
        <v>392</v>
      </c>
      <c r="J386" s="5" t="s">
        <v>463</v>
      </c>
      <c r="K386" s="5" t="s">
        <v>1525</v>
      </c>
      <c r="L386" s="5" t="s">
        <v>1530</v>
      </c>
      <c r="M386" s="5" t="s">
        <v>1531</v>
      </c>
      <c r="N386" s="5">
        <v>1</v>
      </c>
      <c r="O386" s="5">
        <v>7</v>
      </c>
      <c r="P386" s="40">
        <v>44090</v>
      </c>
      <c r="Q386" s="40">
        <v>44286</v>
      </c>
      <c r="R386" s="5">
        <v>23</v>
      </c>
      <c r="S386" s="5" t="s">
        <v>463</v>
      </c>
      <c r="T386" s="5" t="s">
        <v>37</v>
      </c>
      <c r="U386" s="5"/>
      <c r="V386" s="5"/>
      <c r="W386" s="5"/>
      <c r="X386" s="5"/>
      <c r="Y386" s="5" t="s">
        <v>1532</v>
      </c>
      <c r="Z386" s="5">
        <v>1</v>
      </c>
      <c r="AA386" s="211">
        <v>44330.798611111109</v>
      </c>
      <c r="AB386" s="212">
        <f t="shared" si="10"/>
        <v>1</v>
      </c>
      <c r="AC386" s="41">
        <f t="shared" si="11"/>
        <v>7</v>
      </c>
      <c r="AD386" s="41"/>
      <c r="AE386" s="175"/>
    </row>
    <row r="387" spans="1:31" ht="144">
      <c r="A387" s="38">
        <v>304</v>
      </c>
      <c r="B387" s="5" t="s">
        <v>25</v>
      </c>
      <c r="C387" s="5" t="s">
        <v>1513</v>
      </c>
      <c r="D387" s="5" t="s">
        <v>1526</v>
      </c>
      <c r="E387" s="39">
        <v>44090</v>
      </c>
      <c r="F387" s="5" t="s">
        <v>75</v>
      </c>
      <c r="G387" s="5" t="s">
        <v>29</v>
      </c>
      <c r="H387" s="5" t="s">
        <v>30</v>
      </c>
      <c r="I387" s="5" t="s">
        <v>392</v>
      </c>
      <c r="J387" s="5" t="s">
        <v>1516</v>
      </c>
      <c r="K387" s="5" t="s">
        <v>1525</v>
      </c>
      <c r="L387" s="5" t="s">
        <v>1533</v>
      </c>
      <c r="M387" s="5" t="s">
        <v>1534</v>
      </c>
      <c r="N387" s="5">
        <v>1</v>
      </c>
      <c r="O387" s="5">
        <v>6</v>
      </c>
      <c r="P387" s="40">
        <v>44090</v>
      </c>
      <c r="Q387" s="40">
        <v>44130</v>
      </c>
      <c r="R387" s="5">
        <v>5</v>
      </c>
      <c r="S387" s="5" t="s">
        <v>1516</v>
      </c>
      <c r="T387" s="5" t="s">
        <v>37</v>
      </c>
      <c r="U387" s="5"/>
      <c r="V387" s="5"/>
      <c r="W387" s="243"/>
      <c r="X387" s="243"/>
      <c r="Y387" s="243" t="s">
        <v>1535</v>
      </c>
      <c r="Z387" s="243">
        <v>1</v>
      </c>
      <c r="AA387" s="244">
        <v>44165</v>
      </c>
      <c r="AB387" s="212">
        <f t="shared" ref="AB387:AB450" si="12">Z387/N387</f>
        <v>1</v>
      </c>
      <c r="AC387" s="41">
        <f t="shared" ref="AC387:AC450" si="13">AB387*O387</f>
        <v>6</v>
      </c>
      <c r="AD387" s="41"/>
      <c r="AE387" s="175"/>
    </row>
    <row r="388" spans="1:31" ht="218.25" customHeight="1">
      <c r="A388" s="38">
        <v>305</v>
      </c>
      <c r="B388" s="5" t="s">
        <v>25</v>
      </c>
      <c r="C388" s="5" t="s">
        <v>1513</v>
      </c>
      <c r="D388" s="5" t="s">
        <v>1536</v>
      </c>
      <c r="E388" s="39">
        <v>44090</v>
      </c>
      <c r="F388" s="5" t="s">
        <v>75</v>
      </c>
      <c r="G388" s="5" t="s">
        <v>29</v>
      </c>
      <c r="H388" s="5" t="s">
        <v>46</v>
      </c>
      <c r="I388" s="5" t="s">
        <v>1515</v>
      </c>
      <c r="J388" s="5" t="s">
        <v>1516</v>
      </c>
      <c r="K388" s="5" t="s">
        <v>1537</v>
      </c>
      <c r="L388" s="5" t="s">
        <v>1538</v>
      </c>
      <c r="M388" s="5" t="s">
        <v>1539</v>
      </c>
      <c r="N388" s="5">
        <v>1</v>
      </c>
      <c r="O388" s="5">
        <v>20</v>
      </c>
      <c r="P388" s="40">
        <v>44090</v>
      </c>
      <c r="Q388" s="245">
        <v>44377</v>
      </c>
      <c r="R388" s="5">
        <v>21</v>
      </c>
      <c r="S388" s="5" t="s">
        <v>1516</v>
      </c>
      <c r="T388" s="5" t="s">
        <v>37</v>
      </c>
      <c r="U388" s="5"/>
      <c r="V388" s="246"/>
      <c r="W388" s="247"/>
      <c r="X388" s="245">
        <v>44227</v>
      </c>
      <c r="Y388" s="247" t="s">
        <v>1758</v>
      </c>
      <c r="Z388" s="247">
        <v>1</v>
      </c>
      <c r="AA388" s="245">
        <v>44377</v>
      </c>
      <c r="AB388" s="212">
        <f t="shared" si="12"/>
        <v>1</v>
      </c>
      <c r="AC388" s="41">
        <f t="shared" si="13"/>
        <v>20</v>
      </c>
      <c r="AD388" s="41" t="s">
        <v>1750</v>
      </c>
      <c r="AE388" s="175"/>
    </row>
    <row r="389" spans="1:31" ht="230.4">
      <c r="A389" s="38">
        <v>306</v>
      </c>
      <c r="B389" s="5" t="s">
        <v>25</v>
      </c>
      <c r="C389" s="5" t="s">
        <v>1513</v>
      </c>
      <c r="D389" s="5" t="s">
        <v>1540</v>
      </c>
      <c r="E389" s="39">
        <v>44090</v>
      </c>
      <c r="F389" s="5" t="s">
        <v>75</v>
      </c>
      <c r="G389" s="5" t="s">
        <v>29</v>
      </c>
      <c r="H389" s="5" t="s">
        <v>30</v>
      </c>
      <c r="I389" s="5" t="s">
        <v>237</v>
      </c>
      <c r="J389" s="5" t="s">
        <v>1516</v>
      </c>
      <c r="K389" s="5" t="s">
        <v>1541</v>
      </c>
      <c r="L389" s="5" t="s">
        <v>1542</v>
      </c>
      <c r="M389" s="5" t="s">
        <v>1543</v>
      </c>
      <c r="N389" s="5">
        <v>1</v>
      </c>
      <c r="O389" s="5">
        <v>7</v>
      </c>
      <c r="P389" s="40">
        <v>44090</v>
      </c>
      <c r="Q389" s="245">
        <v>44377</v>
      </c>
      <c r="R389" s="5">
        <v>17</v>
      </c>
      <c r="S389" s="5" t="s">
        <v>1516</v>
      </c>
      <c r="T389" s="5" t="s">
        <v>37</v>
      </c>
      <c r="U389" s="5"/>
      <c r="V389" s="5"/>
      <c r="W389" s="5"/>
      <c r="X389" s="245">
        <v>44321</v>
      </c>
      <c r="Y389" s="247" t="s">
        <v>1759</v>
      </c>
      <c r="Z389" s="5">
        <v>1</v>
      </c>
      <c r="AA389" s="45">
        <v>44377</v>
      </c>
      <c r="AB389" s="212">
        <f t="shared" si="12"/>
        <v>1</v>
      </c>
      <c r="AC389" s="41">
        <f t="shared" si="13"/>
        <v>7</v>
      </c>
      <c r="AD389" s="41" t="s">
        <v>1750</v>
      </c>
      <c r="AE389" s="175"/>
    </row>
    <row r="390" spans="1:31" ht="230.4">
      <c r="A390" s="38">
        <v>306</v>
      </c>
      <c r="B390" s="5" t="s">
        <v>25</v>
      </c>
      <c r="C390" s="5" t="s">
        <v>1513</v>
      </c>
      <c r="D390" s="5" t="s">
        <v>1540</v>
      </c>
      <c r="E390" s="39">
        <v>44090</v>
      </c>
      <c r="F390" s="5" t="s">
        <v>75</v>
      </c>
      <c r="G390" s="5" t="s">
        <v>29</v>
      </c>
      <c r="H390" s="5" t="s">
        <v>30</v>
      </c>
      <c r="I390" s="5" t="s">
        <v>237</v>
      </c>
      <c r="J390" s="5" t="s">
        <v>1516</v>
      </c>
      <c r="K390" s="5" t="s">
        <v>1544</v>
      </c>
      <c r="L390" s="5" t="s">
        <v>1545</v>
      </c>
      <c r="M390" s="5" t="s">
        <v>1546</v>
      </c>
      <c r="N390" s="5">
        <v>1</v>
      </c>
      <c r="O390" s="5">
        <v>6</v>
      </c>
      <c r="P390" s="40">
        <v>44090</v>
      </c>
      <c r="Q390" s="245">
        <v>44377</v>
      </c>
      <c r="R390" s="5">
        <v>23</v>
      </c>
      <c r="S390" s="5" t="s">
        <v>1516</v>
      </c>
      <c r="T390" s="5" t="s">
        <v>37</v>
      </c>
      <c r="U390" s="5"/>
      <c r="V390" s="5"/>
      <c r="W390" s="5"/>
      <c r="X390" s="245">
        <v>44356</v>
      </c>
      <c r="Y390" s="248" t="s">
        <v>1760</v>
      </c>
      <c r="Z390" s="5">
        <v>1</v>
      </c>
      <c r="AA390" s="45">
        <v>44377</v>
      </c>
      <c r="AB390" s="212">
        <f t="shared" si="12"/>
        <v>1</v>
      </c>
      <c r="AC390" s="41">
        <f t="shared" si="13"/>
        <v>6</v>
      </c>
      <c r="AD390" s="41" t="s">
        <v>1750</v>
      </c>
      <c r="AE390" s="175"/>
    </row>
    <row r="391" spans="1:31" ht="276.75" customHeight="1">
      <c r="A391" s="38">
        <v>307</v>
      </c>
      <c r="B391" s="5" t="s">
        <v>25</v>
      </c>
      <c r="C391" s="5" t="s">
        <v>1513</v>
      </c>
      <c r="D391" s="5" t="s">
        <v>1540</v>
      </c>
      <c r="E391" s="39">
        <v>44090</v>
      </c>
      <c r="F391" s="5" t="s">
        <v>75</v>
      </c>
      <c r="G391" s="5" t="s">
        <v>29</v>
      </c>
      <c r="H391" s="5" t="s">
        <v>46</v>
      </c>
      <c r="I391" s="5" t="s">
        <v>237</v>
      </c>
      <c r="J391" s="5" t="s">
        <v>1516</v>
      </c>
      <c r="K391" s="5" t="s">
        <v>1541</v>
      </c>
      <c r="L391" s="5" t="s">
        <v>1547</v>
      </c>
      <c r="M391" s="5" t="s">
        <v>1548</v>
      </c>
      <c r="N391" s="5">
        <v>1</v>
      </c>
      <c r="O391" s="5">
        <v>7</v>
      </c>
      <c r="P391" s="40">
        <v>44090</v>
      </c>
      <c r="Q391" s="245">
        <v>44377</v>
      </c>
      <c r="R391" s="5">
        <v>21</v>
      </c>
      <c r="S391" s="5" t="s">
        <v>1516</v>
      </c>
      <c r="T391" s="5" t="s">
        <v>37</v>
      </c>
      <c r="U391" s="5"/>
      <c r="V391" s="5"/>
      <c r="W391" s="5"/>
      <c r="X391" s="245">
        <v>44377</v>
      </c>
      <c r="Y391" s="248" t="s">
        <v>1761</v>
      </c>
      <c r="Z391" s="5">
        <v>1</v>
      </c>
      <c r="AA391" s="45">
        <v>44377</v>
      </c>
      <c r="AB391" s="212">
        <f t="shared" si="12"/>
        <v>1</v>
      </c>
      <c r="AC391" s="41">
        <f t="shared" si="13"/>
        <v>7</v>
      </c>
      <c r="AD391" s="41" t="s">
        <v>1750</v>
      </c>
      <c r="AE391" s="175"/>
    </row>
    <row r="392" spans="1:31" ht="244.8">
      <c r="A392" s="38">
        <v>308</v>
      </c>
      <c r="B392" s="5" t="s">
        <v>25</v>
      </c>
      <c r="C392" s="5" t="s">
        <v>1549</v>
      </c>
      <c r="D392" s="5" t="s">
        <v>1550</v>
      </c>
      <c r="E392" s="39">
        <v>44112</v>
      </c>
      <c r="F392" s="5" t="s">
        <v>349</v>
      </c>
      <c r="G392" s="5" t="s">
        <v>29</v>
      </c>
      <c r="H392" s="5" t="s">
        <v>46</v>
      </c>
      <c r="I392" s="5" t="s">
        <v>108</v>
      </c>
      <c r="J392" s="5" t="s">
        <v>350</v>
      </c>
      <c r="K392" s="5" t="s">
        <v>1551</v>
      </c>
      <c r="L392" s="5" t="s">
        <v>1552</v>
      </c>
      <c r="M392" s="5" t="s">
        <v>1553</v>
      </c>
      <c r="N392" s="5">
        <v>1</v>
      </c>
      <c r="O392" s="5">
        <v>11</v>
      </c>
      <c r="P392" s="40">
        <v>44112</v>
      </c>
      <c r="Q392" s="40">
        <v>44423</v>
      </c>
      <c r="R392" s="5">
        <v>44</v>
      </c>
      <c r="S392" s="5" t="s">
        <v>354</v>
      </c>
      <c r="T392" s="5" t="s">
        <v>37</v>
      </c>
      <c r="U392" s="5"/>
      <c r="V392" s="5"/>
      <c r="W392" s="5"/>
      <c r="X392" s="5"/>
      <c r="Y392" s="249" t="s">
        <v>1766</v>
      </c>
      <c r="Z392" s="5">
        <v>1</v>
      </c>
      <c r="AA392" s="45">
        <v>44399.450694444444</v>
      </c>
      <c r="AB392" s="212">
        <f t="shared" si="12"/>
        <v>1</v>
      </c>
      <c r="AC392" s="41">
        <f t="shared" si="13"/>
        <v>11</v>
      </c>
      <c r="AD392" s="41"/>
      <c r="AE392" s="175"/>
    </row>
    <row r="393" spans="1:31" ht="244.8">
      <c r="A393" s="38">
        <v>308</v>
      </c>
      <c r="B393" s="5" t="s">
        <v>25</v>
      </c>
      <c r="C393" s="5" t="s">
        <v>1549</v>
      </c>
      <c r="D393" s="5" t="s">
        <v>1550</v>
      </c>
      <c r="E393" s="39">
        <v>44112</v>
      </c>
      <c r="F393" s="5" t="s">
        <v>349</v>
      </c>
      <c r="G393" s="5" t="s">
        <v>29</v>
      </c>
      <c r="H393" s="5" t="s">
        <v>46</v>
      </c>
      <c r="I393" s="5" t="s">
        <v>108</v>
      </c>
      <c r="J393" s="5" t="s">
        <v>350</v>
      </c>
      <c r="K393" s="5" t="s">
        <v>1551</v>
      </c>
      <c r="L393" s="5" t="s">
        <v>1555</v>
      </c>
      <c r="M393" s="5" t="s">
        <v>1556</v>
      </c>
      <c r="N393" s="5">
        <v>1</v>
      </c>
      <c r="O393" s="5">
        <v>12</v>
      </c>
      <c r="P393" s="40">
        <v>44112</v>
      </c>
      <c r="Q393" s="40">
        <v>44407</v>
      </c>
      <c r="R393" s="5">
        <v>42</v>
      </c>
      <c r="S393" s="5" t="s">
        <v>354</v>
      </c>
      <c r="T393" s="5" t="s">
        <v>37</v>
      </c>
      <c r="U393" s="5"/>
      <c r="V393" s="5"/>
      <c r="W393" s="5"/>
      <c r="X393" s="5"/>
      <c r="Y393" s="24" t="s">
        <v>1767</v>
      </c>
      <c r="Z393" s="24">
        <v>1</v>
      </c>
      <c r="AA393" s="65">
        <v>44399.448611111111</v>
      </c>
      <c r="AB393" s="212">
        <f t="shared" si="12"/>
        <v>1</v>
      </c>
      <c r="AC393" s="41">
        <f t="shared" si="13"/>
        <v>12</v>
      </c>
      <c r="AD393" s="41"/>
      <c r="AE393" s="175"/>
    </row>
    <row r="394" spans="1:31" ht="244.8">
      <c r="A394" s="38">
        <v>308</v>
      </c>
      <c r="B394" s="5" t="s">
        <v>25</v>
      </c>
      <c r="C394" s="5" t="s">
        <v>1549</v>
      </c>
      <c r="D394" s="5" t="s">
        <v>1550</v>
      </c>
      <c r="E394" s="39">
        <v>44112</v>
      </c>
      <c r="F394" s="5" t="s">
        <v>349</v>
      </c>
      <c r="G394" s="5" t="s">
        <v>29</v>
      </c>
      <c r="H394" s="5" t="s">
        <v>46</v>
      </c>
      <c r="I394" s="5" t="s">
        <v>108</v>
      </c>
      <c r="J394" s="5" t="s">
        <v>350</v>
      </c>
      <c r="K394" s="5" t="s">
        <v>1554</v>
      </c>
      <c r="L394" s="5" t="s">
        <v>1557</v>
      </c>
      <c r="M394" s="5" t="s">
        <v>1558</v>
      </c>
      <c r="N394" s="5">
        <v>1</v>
      </c>
      <c r="O394" s="5">
        <v>11</v>
      </c>
      <c r="P394" s="40">
        <v>44112</v>
      </c>
      <c r="Q394" s="40">
        <v>44211</v>
      </c>
      <c r="R394" s="5">
        <v>14</v>
      </c>
      <c r="S394" s="5" t="s">
        <v>354</v>
      </c>
      <c r="T394" s="5" t="s">
        <v>37</v>
      </c>
      <c r="U394" s="5"/>
      <c r="V394" s="5"/>
      <c r="W394" s="5"/>
      <c r="X394" s="5"/>
      <c r="Y394" s="5" t="s">
        <v>1559</v>
      </c>
      <c r="Z394" s="5">
        <v>1</v>
      </c>
      <c r="AA394" s="211">
        <v>44215.31527777778</v>
      </c>
      <c r="AB394" s="212">
        <f t="shared" si="12"/>
        <v>1</v>
      </c>
      <c r="AC394" s="41">
        <f t="shared" si="13"/>
        <v>11</v>
      </c>
      <c r="AD394" s="41"/>
      <c r="AE394" s="175"/>
    </row>
    <row r="395" spans="1:31" ht="244.8">
      <c r="A395" s="38">
        <v>309</v>
      </c>
      <c r="B395" s="5" t="s">
        <v>25</v>
      </c>
      <c r="C395" s="5" t="s">
        <v>1549</v>
      </c>
      <c r="D395" s="5" t="s">
        <v>1550</v>
      </c>
      <c r="E395" s="39">
        <v>44112</v>
      </c>
      <c r="F395" s="5" t="s">
        <v>349</v>
      </c>
      <c r="G395" s="5" t="s">
        <v>29</v>
      </c>
      <c r="H395" s="5" t="s">
        <v>46</v>
      </c>
      <c r="I395" s="5" t="s">
        <v>31</v>
      </c>
      <c r="J395" s="5" t="s">
        <v>350</v>
      </c>
      <c r="K395" s="5" t="s">
        <v>1551</v>
      </c>
      <c r="L395" s="5" t="s">
        <v>1560</v>
      </c>
      <c r="M395" s="5" t="s">
        <v>1561</v>
      </c>
      <c r="N395" s="5">
        <v>1</v>
      </c>
      <c r="O395" s="5">
        <v>11</v>
      </c>
      <c r="P395" s="40">
        <v>44112</v>
      </c>
      <c r="Q395" s="40">
        <v>44711</v>
      </c>
      <c r="R395" s="5">
        <v>64</v>
      </c>
      <c r="S395" s="5" t="s">
        <v>354</v>
      </c>
      <c r="T395" s="5" t="s">
        <v>37</v>
      </c>
      <c r="U395" s="5"/>
      <c r="V395" s="5"/>
      <c r="W395" s="5"/>
      <c r="X395" s="5"/>
      <c r="Y395" s="250" t="s">
        <v>2132</v>
      </c>
      <c r="Z395" s="5">
        <v>1</v>
      </c>
      <c r="AA395" s="45">
        <v>44377</v>
      </c>
      <c r="AB395" s="212">
        <f t="shared" si="12"/>
        <v>1</v>
      </c>
      <c r="AC395" s="41">
        <f t="shared" si="13"/>
        <v>11</v>
      </c>
      <c r="AD395" s="41"/>
      <c r="AE395" s="175"/>
    </row>
    <row r="396" spans="1:31" ht="244.8">
      <c r="A396" s="38">
        <v>309</v>
      </c>
      <c r="B396" s="5" t="s">
        <v>25</v>
      </c>
      <c r="C396" s="5" t="s">
        <v>1549</v>
      </c>
      <c r="D396" s="5" t="s">
        <v>1550</v>
      </c>
      <c r="E396" s="39">
        <v>44112</v>
      </c>
      <c r="F396" s="5" t="s">
        <v>349</v>
      </c>
      <c r="G396" s="5" t="s">
        <v>29</v>
      </c>
      <c r="H396" s="5" t="s">
        <v>46</v>
      </c>
      <c r="I396" s="5" t="s">
        <v>31</v>
      </c>
      <c r="J396" s="5" t="s">
        <v>350</v>
      </c>
      <c r="K396" s="5" t="s">
        <v>1554</v>
      </c>
      <c r="L396" s="5" t="s">
        <v>1562</v>
      </c>
      <c r="M396" s="5" t="s">
        <v>1563</v>
      </c>
      <c r="N396" s="5">
        <v>1</v>
      </c>
      <c r="O396" s="5">
        <v>11</v>
      </c>
      <c r="P396" s="40">
        <v>44112</v>
      </c>
      <c r="Q396" s="40">
        <v>44438</v>
      </c>
      <c r="R396" s="5">
        <v>46</v>
      </c>
      <c r="S396" s="5" t="s">
        <v>354</v>
      </c>
      <c r="T396" s="5" t="s">
        <v>37</v>
      </c>
      <c r="U396" s="5"/>
      <c r="V396" s="5"/>
      <c r="W396" s="5"/>
      <c r="X396" s="5"/>
      <c r="Y396" s="24" t="s">
        <v>1768</v>
      </c>
      <c r="Z396" s="24">
        <v>1</v>
      </c>
      <c r="AA396" s="65">
        <v>44426.681250000001</v>
      </c>
      <c r="AB396" s="212">
        <f t="shared" si="12"/>
        <v>1</v>
      </c>
      <c r="AC396" s="41">
        <f t="shared" si="13"/>
        <v>11</v>
      </c>
      <c r="AD396" s="41"/>
      <c r="AE396" s="175"/>
    </row>
    <row r="397" spans="1:31" ht="172.8">
      <c r="A397" s="38">
        <v>310</v>
      </c>
      <c r="B397" s="5" t="s">
        <v>25</v>
      </c>
      <c r="C397" s="5" t="s">
        <v>1549</v>
      </c>
      <c r="D397" s="5" t="s">
        <v>1564</v>
      </c>
      <c r="E397" s="39">
        <v>44112</v>
      </c>
      <c r="F397" s="5" t="s">
        <v>349</v>
      </c>
      <c r="G397" s="5" t="s">
        <v>29</v>
      </c>
      <c r="H397" s="5" t="s">
        <v>30</v>
      </c>
      <c r="I397" s="5" t="s">
        <v>31</v>
      </c>
      <c r="J397" s="5" t="s">
        <v>350</v>
      </c>
      <c r="K397" s="5" t="s">
        <v>1567</v>
      </c>
      <c r="L397" s="5" t="s">
        <v>1565</v>
      </c>
      <c r="M397" s="5" t="s">
        <v>1566</v>
      </c>
      <c r="N397" s="5">
        <v>3</v>
      </c>
      <c r="O397" s="5">
        <v>11</v>
      </c>
      <c r="P397" s="40">
        <v>44112</v>
      </c>
      <c r="Q397" s="40">
        <v>44196</v>
      </c>
      <c r="R397" s="5">
        <v>12</v>
      </c>
      <c r="S397" s="5" t="s">
        <v>354</v>
      </c>
      <c r="T397" s="5" t="s">
        <v>37</v>
      </c>
      <c r="U397" s="5"/>
      <c r="V397" s="5"/>
      <c r="W397" s="5"/>
      <c r="X397" s="5"/>
      <c r="Y397" s="5" t="s">
        <v>1568</v>
      </c>
      <c r="Z397" s="5">
        <v>3</v>
      </c>
      <c r="AA397" s="211">
        <v>44193.46875</v>
      </c>
      <c r="AB397" s="212">
        <f t="shared" si="12"/>
        <v>1</v>
      </c>
      <c r="AC397" s="41">
        <f t="shared" si="13"/>
        <v>11</v>
      </c>
      <c r="AD397" s="41"/>
      <c r="AE397" s="175"/>
    </row>
    <row r="398" spans="1:31" ht="144">
      <c r="A398" s="38">
        <v>311</v>
      </c>
      <c r="B398" s="5" t="s">
        <v>25</v>
      </c>
      <c r="C398" s="5" t="s">
        <v>1549</v>
      </c>
      <c r="D398" s="5" t="s">
        <v>1569</v>
      </c>
      <c r="E398" s="39">
        <v>44112</v>
      </c>
      <c r="F398" s="5" t="s">
        <v>349</v>
      </c>
      <c r="G398" s="5" t="s">
        <v>29</v>
      </c>
      <c r="H398" s="5" t="s">
        <v>30</v>
      </c>
      <c r="I398" s="5" t="s">
        <v>223</v>
      </c>
      <c r="J398" s="5" t="s">
        <v>350</v>
      </c>
      <c r="K398" s="5" t="s">
        <v>1570</v>
      </c>
      <c r="L398" s="5" t="s">
        <v>1571</v>
      </c>
      <c r="M398" s="5" t="s">
        <v>1572</v>
      </c>
      <c r="N398" s="5">
        <v>1</v>
      </c>
      <c r="O398" s="5">
        <v>11</v>
      </c>
      <c r="P398" s="40">
        <v>44112</v>
      </c>
      <c r="Q398" s="40">
        <v>44150</v>
      </c>
      <c r="R398" s="5">
        <v>5</v>
      </c>
      <c r="S398" s="5" t="s">
        <v>354</v>
      </c>
      <c r="T398" s="5" t="s">
        <v>37</v>
      </c>
      <c r="U398" s="5"/>
      <c r="V398" s="5"/>
      <c r="W398" s="5"/>
      <c r="X398" s="5"/>
      <c r="Y398" s="5" t="s">
        <v>1573</v>
      </c>
      <c r="Z398" s="5">
        <v>1</v>
      </c>
      <c r="AA398" s="211">
        <v>44165</v>
      </c>
      <c r="AB398" s="212">
        <f t="shared" si="12"/>
        <v>1</v>
      </c>
      <c r="AC398" s="41">
        <f t="shared" si="13"/>
        <v>11</v>
      </c>
      <c r="AD398" s="41"/>
      <c r="AE398" s="175"/>
    </row>
    <row r="399" spans="1:31" ht="144">
      <c r="A399" s="38">
        <v>312</v>
      </c>
      <c r="B399" s="5" t="s">
        <v>25</v>
      </c>
      <c r="C399" s="5" t="s">
        <v>1549</v>
      </c>
      <c r="D399" s="5" t="s">
        <v>1569</v>
      </c>
      <c r="E399" s="39">
        <v>44112</v>
      </c>
      <c r="F399" s="5" t="s">
        <v>1318</v>
      </c>
      <c r="G399" s="5" t="s">
        <v>29</v>
      </c>
      <c r="H399" s="5" t="s">
        <v>30</v>
      </c>
      <c r="I399" s="5" t="s">
        <v>223</v>
      </c>
      <c r="J399" s="5" t="s">
        <v>463</v>
      </c>
      <c r="K399" s="5" t="s">
        <v>1570</v>
      </c>
      <c r="L399" s="5" t="s">
        <v>1574</v>
      </c>
      <c r="M399" s="5" t="s">
        <v>1575</v>
      </c>
      <c r="N399" s="5">
        <v>8</v>
      </c>
      <c r="O399" s="5">
        <v>11</v>
      </c>
      <c r="P399" s="40">
        <v>44112</v>
      </c>
      <c r="Q399" s="40">
        <v>44196</v>
      </c>
      <c r="R399" s="5">
        <v>12</v>
      </c>
      <c r="S399" s="5" t="s">
        <v>354</v>
      </c>
      <c r="T399" s="5" t="s">
        <v>37</v>
      </c>
      <c r="U399" s="5"/>
      <c r="V399" s="5"/>
      <c r="W399" s="5"/>
      <c r="X399" s="5"/>
      <c r="Y399" s="5" t="s">
        <v>1576</v>
      </c>
      <c r="Z399" s="5">
        <v>8</v>
      </c>
      <c r="AA399" s="211">
        <v>44193.467361111114</v>
      </c>
      <c r="AB399" s="212">
        <f t="shared" si="12"/>
        <v>1</v>
      </c>
      <c r="AC399" s="41">
        <f t="shared" si="13"/>
        <v>11</v>
      </c>
      <c r="AD399" s="41"/>
      <c r="AE399" s="175"/>
    </row>
    <row r="400" spans="1:31" ht="144">
      <c r="A400" s="38">
        <v>313</v>
      </c>
      <c r="B400" s="5" t="s">
        <v>25</v>
      </c>
      <c r="C400" s="5" t="s">
        <v>1549</v>
      </c>
      <c r="D400" s="5" t="s">
        <v>1569</v>
      </c>
      <c r="E400" s="39">
        <v>44112</v>
      </c>
      <c r="F400" s="5" t="s">
        <v>99</v>
      </c>
      <c r="G400" s="5" t="s">
        <v>29</v>
      </c>
      <c r="H400" s="5" t="s">
        <v>30</v>
      </c>
      <c r="I400" s="5" t="s">
        <v>223</v>
      </c>
      <c r="J400" s="5" t="s">
        <v>246</v>
      </c>
      <c r="K400" s="5" t="s">
        <v>1570</v>
      </c>
      <c r="L400" s="5" t="s">
        <v>1577</v>
      </c>
      <c r="M400" s="5" t="s">
        <v>1575</v>
      </c>
      <c r="N400" s="5">
        <v>8</v>
      </c>
      <c r="O400" s="5">
        <v>11</v>
      </c>
      <c r="P400" s="40">
        <v>44112</v>
      </c>
      <c r="Q400" s="40">
        <v>44196</v>
      </c>
      <c r="R400" s="5">
        <v>12</v>
      </c>
      <c r="S400" s="5" t="s">
        <v>354</v>
      </c>
      <c r="T400" s="5" t="s">
        <v>37</v>
      </c>
      <c r="U400" s="5"/>
      <c r="V400" s="5"/>
      <c r="W400" s="5"/>
      <c r="X400" s="5"/>
      <c r="Y400" s="5" t="s">
        <v>1578</v>
      </c>
      <c r="Z400" s="5">
        <v>8</v>
      </c>
      <c r="AA400" s="211">
        <v>44193.465277777781</v>
      </c>
      <c r="AB400" s="212">
        <f t="shared" si="12"/>
        <v>1</v>
      </c>
      <c r="AC400" s="41">
        <f t="shared" si="13"/>
        <v>11</v>
      </c>
      <c r="AD400" s="41"/>
      <c r="AE400" s="175"/>
    </row>
    <row r="401" spans="1:31" ht="100.8">
      <c r="A401" s="38">
        <v>314</v>
      </c>
      <c r="B401" s="5" t="s">
        <v>25</v>
      </c>
      <c r="C401" s="5" t="s">
        <v>1579</v>
      </c>
      <c r="D401" s="5" t="s">
        <v>1580</v>
      </c>
      <c r="E401" s="39">
        <v>44120</v>
      </c>
      <c r="F401" s="5" t="s">
        <v>1581</v>
      </c>
      <c r="G401" s="5" t="s">
        <v>29</v>
      </c>
      <c r="H401" s="5" t="s">
        <v>46</v>
      </c>
      <c r="I401" s="5" t="s">
        <v>237</v>
      </c>
      <c r="J401" s="5" t="s">
        <v>1582</v>
      </c>
      <c r="K401" s="5" t="s">
        <v>1583</v>
      </c>
      <c r="L401" s="5" t="s">
        <v>1584</v>
      </c>
      <c r="M401" s="5" t="s">
        <v>1585</v>
      </c>
      <c r="N401" s="5">
        <v>1</v>
      </c>
      <c r="O401" s="5">
        <v>40</v>
      </c>
      <c r="P401" s="40">
        <v>44120</v>
      </c>
      <c r="Q401" s="40">
        <v>44377</v>
      </c>
      <c r="R401" s="5">
        <v>36</v>
      </c>
      <c r="S401" s="5" t="s">
        <v>1586</v>
      </c>
      <c r="T401" s="5" t="s">
        <v>37</v>
      </c>
      <c r="U401" s="5"/>
      <c r="V401" s="5"/>
      <c r="W401" s="5"/>
      <c r="X401" s="5"/>
      <c r="Y401" s="5" t="s">
        <v>1587</v>
      </c>
      <c r="Z401" s="5">
        <v>1</v>
      </c>
      <c r="AA401" s="211">
        <v>44295.42083333333</v>
      </c>
      <c r="AB401" s="212">
        <f t="shared" si="12"/>
        <v>1</v>
      </c>
      <c r="AC401" s="41">
        <f t="shared" si="13"/>
        <v>40</v>
      </c>
      <c r="AD401" s="41"/>
      <c r="AE401" s="175"/>
    </row>
    <row r="402" spans="1:31" ht="259.2">
      <c r="A402" s="38">
        <v>315</v>
      </c>
      <c r="B402" s="5" t="s">
        <v>25</v>
      </c>
      <c r="C402" s="5" t="s">
        <v>1579</v>
      </c>
      <c r="D402" s="5" t="s">
        <v>1588</v>
      </c>
      <c r="E402" s="39">
        <v>44120</v>
      </c>
      <c r="F402" s="5" t="s">
        <v>1581</v>
      </c>
      <c r="G402" s="5" t="s">
        <v>29</v>
      </c>
      <c r="H402" s="5" t="s">
        <v>46</v>
      </c>
      <c r="I402" s="5" t="s">
        <v>237</v>
      </c>
      <c r="J402" s="5" t="s">
        <v>1582</v>
      </c>
      <c r="K402" s="5" t="s">
        <v>1589</v>
      </c>
      <c r="L402" s="5" t="s">
        <v>1590</v>
      </c>
      <c r="M402" s="5" t="s">
        <v>1591</v>
      </c>
      <c r="N402" s="5">
        <v>1</v>
      </c>
      <c r="O402" s="5">
        <v>30</v>
      </c>
      <c r="P402" s="40">
        <v>44120</v>
      </c>
      <c r="Q402" s="40">
        <v>44125</v>
      </c>
      <c r="R402" s="5">
        <v>0</v>
      </c>
      <c r="S402" s="5" t="s">
        <v>1586</v>
      </c>
      <c r="T402" s="5" t="s">
        <v>37</v>
      </c>
      <c r="U402" s="5"/>
      <c r="V402" s="5"/>
      <c r="W402" s="5"/>
      <c r="X402" s="5"/>
      <c r="Y402" s="5" t="s">
        <v>1592</v>
      </c>
      <c r="Z402" s="5">
        <v>1</v>
      </c>
      <c r="AA402" s="211">
        <v>44165</v>
      </c>
      <c r="AB402" s="212">
        <f t="shared" si="12"/>
        <v>1</v>
      </c>
      <c r="AC402" s="41">
        <f t="shared" si="13"/>
        <v>30</v>
      </c>
      <c r="AD402" s="41"/>
      <c r="AE402" s="175"/>
    </row>
    <row r="403" spans="1:31" ht="144">
      <c r="A403" s="38">
        <v>316</v>
      </c>
      <c r="B403" s="5" t="s">
        <v>25</v>
      </c>
      <c r="C403" s="5" t="s">
        <v>1579</v>
      </c>
      <c r="D403" s="5" t="s">
        <v>1593</v>
      </c>
      <c r="E403" s="39">
        <v>44120</v>
      </c>
      <c r="F403" s="5" t="s">
        <v>1581</v>
      </c>
      <c r="G403" s="5" t="s">
        <v>29</v>
      </c>
      <c r="H403" s="5" t="s">
        <v>46</v>
      </c>
      <c r="I403" s="5" t="s">
        <v>82</v>
      </c>
      <c r="J403" s="5" t="s">
        <v>1582</v>
      </c>
      <c r="K403" s="5" t="s">
        <v>1594</v>
      </c>
      <c r="L403" s="5" t="s">
        <v>1595</v>
      </c>
      <c r="M403" s="5" t="s">
        <v>1596</v>
      </c>
      <c r="N403" s="5">
        <v>1</v>
      </c>
      <c r="O403" s="5">
        <v>30</v>
      </c>
      <c r="P403" s="40">
        <v>44120</v>
      </c>
      <c r="Q403" s="40">
        <v>44316</v>
      </c>
      <c r="R403" s="5">
        <v>28</v>
      </c>
      <c r="S403" s="5" t="s">
        <v>1586</v>
      </c>
      <c r="T403" s="5" t="s">
        <v>37</v>
      </c>
      <c r="U403" s="5"/>
      <c r="V403" s="5"/>
      <c r="W403" s="5"/>
      <c r="X403" s="5"/>
      <c r="Y403" s="5" t="s">
        <v>1597</v>
      </c>
      <c r="Z403" s="5">
        <v>1</v>
      </c>
      <c r="AA403" s="211">
        <v>44295.431250000001</v>
      </c>
      <c r="AB403" s="212">
        <f t="shared" si="12"/>
        <v>1</v>
      </c>
      <c r="AC403" s="41">
        <f t="shared" si="13"/>
        <v>30</v>
      </c>
      <c r="AD403" s="41"/>
      <c r="AE403" s="175"/>
    </row>
    <row r="404" spans="1:31" ht="135.75" customHeight="1">
      <c r="A404" s="38">
        <v>317</v>
      </c>
      <c r="B404" s="5" t="s">
        <v>25</v>
      </c>
      <c r="C404" s="5" t="s">
        <v>1598</v>
      </c>
      <c r="D404" s="5" t="s">
        <v>1599</v>
      </c>
      <c r="E404" s="39">
        <v>44147</v>
      </c>
      <c r="F404" s="5" t="s">
        <v>496</v>
      </c>
      <c r="G404" s="5" t="s">
        <v>29</v>
      </c>
      <c r="H404" s="5" t="s">
        <v>46</v>
      </c>
      <c r="I404" s="5" t="s">
        <v>392</v>
      </c>
      <c r="J404" s="5" t="s">
        <v>497</v>
      </c>
      <c r="K404" s="5" t="s">
        <v>1600</v>
      </c>
      <c r="L404" s="5" t="s">
        <v>1601</v>
      </c>
      <c r="M404" s="5" t="s">
        <v>1602</v>
      </c>
      <c r="N404" s="5">
        <v>6</v>
      </c>
      <c r="O404" s="5">
        <v>13</v>
      </c>
      <c r="P404" s="40">
        <v>44147</v>
      </c>
      <c r="Q404" s="40">
        <v>44316</v>
      </c>
      <c r="R404" s="5">
        <v>15</v>
      </c>
      <c r="S404" s="5" t="s">
        <v>501</v>
      </c>
      <c r="T404" s="5" t="s">
        <v>37</v>
      </c>
      <c r="U404" s="5"/>
      <c r="V404" s="5"/>
      <c r="W404" s="40">
        <v>44147</v>
      </c>
      <c r="X404" s="40">
        <v>44316</v>
      </c>
      <c r="Y404" s="251" t="s">
        <v>1744</v>
      </c>
      <c r="Z404" s="5">
        <v>6</v>
      </c>
      <c r="AA404" s="40">
        <v>44316</v>
      </c>
      <c r="AB404" s="212">
        <f t="shared" si="12"/>
        <v>1</v>
      </c>
      <c r="AC404" s="41">
        <f t="shared" si="13"/>
        <v>13</v>
      </c>
      <c r="AD404" s="252" t="s">
        <v>2051</v>
      </c>
      <c r="AE404" s="253"/>
    </row>
    <row r="405" spans="1:31" ht="144">
      <c r="A405" s="38">
        <v>318</v>
      </c>
      <c r="B405" s="5" t="s">
        <v>25</v>
      </c>
      <c r="C405" s="5" t="s">
        <v>1598</v>
      </c>
      <c r="D405" s="5" t="s">
        <v>1599</v>
      </c>
      <c r="E405" s="39">
        <v>44147</v>
      </c>
      <c r="F405" s="5" t="s">
        <v>496</v>
      </c>
      <c r="G405" s="5" t="s">
        <v>29</v>
      </c>
      <c r="H405" s="5" t="s">
        <v>30</v>
      </c>
      <c r="I405" s="5" t="s">
        <v>392</v>
      </c>
      <c r="J405" s="5" t="s">
        <v>497</v>
      </c>
      <c r="K405" s="5" t="s">
        <v>1600</v>
      </c>
      <c r="L405" s="5" t="s">
        <v>1603</v>
      </c>
      <c r="M405" s="5" t="s">
        <v>1604</v>
      </c>
      <c r="N405" s="5">
        <v>1</v>
      </c>
      <c r="O405" s="5">
        <v>12</v>
      </c>
      <c r="P405" s="40">
        <v>44147</v>
      </c>
      <c r="Q405" s="40">
        <v>44316</v>
      </c>
      <c r="R405" s="5">
        <v>15</v>
      </c>
      <c r="S405" s="5" t="s">
        <v>501</v>
      </c>
      <c r="T405" s="5" t="s">
        <v>37</v>
      </c>
      <c r="U405" s="5"/>
      <c r="V405" s="5"/>
      <c r="W405" s="40">
        <v>44147</v>
      </c>
      <c r="X405" s="40">
        <v>44316</v>
      </c>
      <c r="Y405" s="251" t="s">
        <v>1745</v>
      </c>
      <c r="Z405" s="5">
        <v>1</v>
      </c>
      <c r="AA405" s="40">
        <v>44316</v>
      </c>
      <c r="AB405" s="212">
        <f t="shared" si="12"/>
        <v>1</v>
      </c>
      <c r="AC405" s="41">
        <f t="shared" si="13"/>
        <v>12</v>
      </c>
      <c r="AD405" s="254" t="s">
        <v>2052</v>
      </c>
      <c r="AE405" s="255"/>
    </row>
    <row r="406" spans="1:31" ht="103.5" customHeight="1">
      <c r="A406" s="38">
        <v>319</v>
      </c>
      <c r="B406" s="5" t="s">
        <v>25</v>
      </c>
      <c r="C406" s="5" t="s">
        <v>1598</v>
      </c>
      <c r="D406" s="5" t="s">
        <v>1605</v>
      </c>
      <c r="E406" s="39">
        <v>44147</v>
      </c>
      <c r="F406" s="5" t="s">
        <v>496</v>
      </c>
      <c r="G406" s="5" t="s">
        <v>29</v>
      </c>
      <c r="H406" s="5" t="s">
        <v>46</v>
      </c>
      <c r="I406" s="5" t="s">
        <v>274</v>
      </c>
      <c r="J406" s="5" t="s">
        <v>497</v>
      </c>
      <c r="K406" s="5" t="s">
        <v>1600</v>
      </c>
      <c r="L406" s="5" t="s">
        <v>1601</v>
      </c>
      <c r="M406" s="5" t="s">
        <v>1602</v>
      </c>
      <c r="N406" s="5">
        <v>6</v>
      </c>
      <c r="O406" s="5">
        <v>13</v>
      </c>
      <c r="P406" s="40">
        <v>44147</v>
      </c>
      <c r="Q406" s="40">
        <v>44316</v>
      </c>
      <c r="R406" s="5">
        <v>15</v>
      </c>
      <c r="S406" s="5" t="s">
        <v>501</v>
      </c>
      <c r="T406" s="5" t="s">
        <v>37</v>
      </c>
      <c r="U406" s="5"/>
      <c r="V406" s="5"/>
      <c r="W406" s="40">
        <v>44147</v>
      </c>
      <c r="X406" s="40">
        <v>44316</v>
      </c>
      <c r="Y406" s="251" t="s">
        <v>1762</v>
      </c>
      <c r="Z406" s="5">
        <v>6</v>
      </c>
      <c r="AA406" s="40">
        <v>44316</v>
      </c>
      <c r="AB406" s="212">
        <f t="shared" si="12"/>
        <v>1</v>
      </c>
      <c r="AC406" s="41">
        <f t="shared" si="13"/>
        <v>13</v>
      </c>
      <c r="AD406" s="256" t="s">
        <v>2055</v>
      </c>
      <c r="AE406" s="257"/>
    </row>
    <row r="407" spans="1:31" ht="158.4">
      <c r="A407" s="38">
        <v>320</v>
      </c>
      <c r="B407" s="5" t="s">
        <v>25</v>
      </c>
      <c r="C407" s="5" t="s">
        <v>1598</v>
      </c>
      <c r="D407" s="5" t="s">
        <v>1605</v>
      </c>
      <c r="E407" s="39">
        <v>44147</v>
      </c>
      <c r="F407" s="5" t="s">
        <v>496</v>
      </c>
      <c r="G407" s="5" t="s">
        <v>29</v>
      </c>
      <c r="H407" s="5" t="s">
        <v>30</v>
      </c>
      <c r="I407" s="5" t="s">
        <v>274</v>
      </c>
      <c r="J407" s="5" t="s">
        <v>497</v>
      </c>
      <c r="K407" s="5" t="s">
        <v>1600</v>
      </c>
      <c r="L407" s="5" t="s">
        <v>1603</v>
      </c>
      <c r="M407" s="5" t="s">
        <v>1604</v>
      </c>
      <c r="N407" s="5">
        <v>1</v>
      </c>
      <c r="O407" s="5">
        <v>13</v>
      </c>
      <c r="P407" s="40">
        <v>44147</v>
      </c>
      <c r="Q407" s="40">
        <v>44316</v>
      </c>
      <c r="R407" s="5">
        <v>15</v>
      </c>
      <c r="S407" s="5" t="s">
        <v>501</v>
      </c>
      <c r="T407" s="5" t="s">
        <v>37</v>
      </c>
      <c r="U407" s="5"/>
      <c r="V407" s="5"/>
      <c r="W407" s="40">
        <v>44147</v>
      </c>
      <c r="X407" s="40">
        <v>44316</v>
      </c>
      <c r="Y407" s="251" t="s">
        <v>1745</v>
      </c>
      <c r="Z407" s="5">
        <v>1</v>
      </c>
      <c r="AA407" s="40">
        <v>44316</v>
      </c>
      <c r="AB407" s="212">
        <f t="shared" si="12"/>
        <v>1</v>
      </c>
      <c r="AC407" s="41">
        <f t="shared" si="13"/>
        <v>13</v>
      </c>
      <c r="AD407" s="254" t="s">
        <v>2056</v>
      </c>
      <c r="AE407" s="255"/>
    </row>
    <row r="408" spans="1:31" ht="129.6">
      <c r="A408" s="38">
        <v>321</v>
      </c>
      <c r="B408" s="5" t="s">
        <v>25</v>
      </c>
      <c r="C408" s="5" t="s">
        <v>1598</v>
      </c>
      <c r="D408" s="5" t="s">
        <v>1606</v>
      </c>
      <c r="E408" s="39">
        <v>44147</v>
      </c>
      <c r="F408" s="5" t="s">
        <v>496</v>
      </c>
      <c r="G408" s="5" t="s">
        <v>29</v>
      </c>
      <c r="H408" s="5" t="s">
        <v>30</v>
      </c>
      <c r="I408" s="5" t="s">
        <v>392</v>
      </c>
      <c r="J408" s="5" t="s">
        <v>497</v>
      </c>
      <c r="K408" s="5" t="s">
        <v>1607</v>
      </c>
      <c r="L408" s="5" t="s">
        <v>1608</v>
      </c>
      <c r="M408" s="5" t="s">
        <v>1604</v>
      </c>
      <c r="N408" s="5">
        <v>1</v>
      </c>
      <c r="O408" s="5">
        <v>13</v>
      </c>
      <c r="P408" s="40">
        <v>44147</v>
      </c>
      <c r="Q408" s="40">
        <v>44316</v>
      </c>
      <c r="R408" s="5">
        <v>15</v>
      </c>
      <c r="S408" s="5" t="s">
        <v>501</v>
      </c>
      <c r="T408" s="5" t="s">
        <v>37</v>
      </c>
      <c r="U408" s="5"/>
      <c r="V408" s="5"/>
      <c r="W408" s="40">
        <v>44147</v>
      </c>
      <c r="X408" s="40">
        <v>44316</v>
      </c>
      <c r="Y408" s="251" t="s">
        <v>1745</v>
      </c>
      <c r="Z408" s="5">
        <v>1</v>
      </c>
      <c r="AA408" s="40">
        <v>44316</v>
      </c>
      <c r="AB408" s="212">
        <f t="shared" si="12"/>
        <v>1</v>
      </c>
      <c r="AC408" s="41">
        <f t="shared" si="13"/>
        <v>13</v>
      </c>
      <c r="AD408" s="252" t="s">
        <v>2053</v>
      </c>
      <c r="AE408" s="253"/>
    </row>
    <row r="409" spans="1:31" ht="70.5" customHeight="1">
      <c r="A409" s="38">
        <v>322</v>
      </c>
      <c r="B409" s="5" t="s">
        <v>25</v>
      </c>
      <c r="C409" s="5" t="s">
        <v>1598</v>
      </c>
      <c r="D409" s="5" t="s">
        <v>1606</v>
      </c>
      <c r="E409" s="39">
        <v>44147</v>
      </c>
      <c r="F409" s="5" t="s">
        <v>496</v>
      </c>
      <c r="G409" s="5" t="s">
        <v>29</v>
      </c>
      <c r="H409" s="5" t="s">
        <v>46</v>
      </c>
      <c r="I409" s="5" t="s">
        <v>392</v>
      </c>
      <c r="J409" s="5" t="s">
        <v>497</v>
      </c>
      <c r="K409" s="5" t="s">
        <v>1607</v>
      </c>
      <c r="L409" s="5" t="s">
        <v>1609</v>
      </c>
      <c r="M409" s="5" t="s">
        <v>1610</v>
      </c>
      <c r="N409" s="5">
        <v>3</v>
      </c>
      <c r="O409" s="5">
        <v>12</v>
      </c>
      <c r="P409" s="40">
        <v>44147</v>
      </c>
      <c r="Q409" s="40">
        <v>44316</v>
      </c>
      <c r="R409" s="5">
        <v>15</v>
      </c>
      <c r="S409" s="5" t="s">
        <v>501</v>
      </c>
      <c r="T409" s="5" t="s">
        <v>37</v>
      </c>
      <c r="U409" s="5"/>
      <c r="V409" s="5"/>
      <c r="W409" s="40">
        <v>44147</v>
      </c>
      <c r="X409" s="40">
        <v>44316</v>
      </c>
      <c r="Y409" s="5" t="s">
        <v>1746</v>
      </c>
      <c r="Z409" s="5">
        <v>3</v>
      </c>
      <c r="AA409" s="40">
        <v>44316</v>
      </c>
      <c r="AB409" s="212">
        <f t="shared" si="12"/>
        <v>1</v>
      </c>
      <c r="AC409" s="41">
        <f t="shared" si="13"/>
        <v>12</v>
      </c>
      <c r="AD409" s="252" t="s">
        <v>2054</v>
      </c>
      <c r="AE409" s="253"/>
    </row>
    <row r="410" spans="1:31" ht="129.6">
      <c r="A410" s="38">
        <v>323</v>
      </c>
      <c r="B410" s="5" t="s">
        <v>25</v>
      </c>
      <c r="C410" s="5" t="s">
        <v>1598</v>
      </c>
      <c r="D410" s="5" t="s">
        <v>1611</v>
      </c>
      <c r="E410" s="39">
        <v>44147</v>
      </c>
      <c r="F410" s="5" t="s">
        <v>496</v>
      </c>
      <c r="G410" s="5" t="s">
        <v>29</v>
      </c>
      <c r="H410" s="5" t="s">
        <v>46</v>
      </c>
      <c r="I410" s="5" t="s">
        <v>274</v>
      </c>
      <c r="J410" s="5" t="s">
        <v>497</v>
      </c>
      <c r="K410" s="5" t="s">
        <v>1612</v>
      </c>
      <c r="L410" s="5" t="s">
        <v>1613</v>
      </c>
      <c r="M410" s="5" t="s">
        <v>1614</v>
      </c>
      <c r="N410" s="5">
        <v>1</v>
      </c>
      <c r="O410" s="5">
        <v>12</v>
      </c>
      <c r="P410" s="40">
        <v>44147</v>
      </c>
      <c r="Q410" s="40">
        <v>44196</v>
      </c>
      <c r="R410" s="5">
        <v>7</v>
      </c>
      <c r="S410" s="5" t="s">
        <v>501</v>
      </c>
      <c r="T410" s="5" t="s">
        <v>37</v>
      </c>
      <c r="U410" s="5"/>
      <c r="V410" s="5"/>
      <c r="W410" s="5"/>
      <c r="X410" s="5"/>
      <c r="Y410" s="5" t="s">
        <v>1615</v>
      </c>
      <c r="Z410" s="5">
        <v>1</v>
      </c>
      <c r="AA410" s="211">
        <v>44165</v>
      </c>
      <c r="AB410" s="212">
        <f t="shared" si="12"/>
        <v>1</v>
      </c>
      <c r="AC410" s="41">
        <f t="shared" si="13"/>
        <v>12</v>
      </c>
      <c r="AD410" s="41"/>
      <c r="AE410" s="175"/>
    </row>
    <row r="411" spans="1:31" ht="129.6">
      <c r="A411" s="38">
        <v>324</v>
      </c>
      <c r="B411" s="5" t="s">
        <v>25</v>
      </c>
      <c r="C411" s="5" t="s">
        <v>1598</v>
      </c>
      <c r="D411" s="5" t="s">
        <v>1611</v>
      </c>
      <c r="E411" s="39">
        <v>44147</v>
      </c>
      <c r="F411" s="5" t="s">
        <v>99</v>
      </c>
      <c r="G411" s="5" t="s">
        <v>29</v>
      </c>
      <c r="H411" s="5" t="s">
        <v>46</v>
      </c>
      <c r="I411" s="5" t="s">
        <v>274</v>
      </c>
      <c r="J411" s="5" t="s">
        <v>1257</v>
      </c>
      <c r="K411" s="5" t="s">
        <v>1616</v>
      </c>
      <c r="L411" s="5" t="s">
        <v>1617</v>
      </c>
      <c r="M411" s="5" t="s">
        <v>1618</v>
      </c>
      <c r="N411" s="5">
        <v>1</v>
      </c>
      <c r="O411" s="5">
        <v>12</v>
      </c>
      <c r="P411" s="40">
        <v>44147</v>
      </c>
      <c r="Q411" s="40">
        <v>44231</v>
      </c>
      <c r="R411" s="5">
        <v>12</v>
      </c>
      <c r="S411" s="5" t="s">
        <v>242</v>
      </c>
      <c r="T411" s="5" t="s">
        <v>37</v>
      </c>
      <c r="U411" s="5"/>
      <c r="V411" s="5"/>
      <c r="W411" s="40">
        <v>44147</v>
      </c>
      <c r="X411" s="40">
        <v>44231</v>
      </c>
      <c r="Y411" s="5" t="s">
        <v>1747</v>
      </c>
      <c r="Z411" s="5">
        <v>1</v>
      </c>
      <c r="AA411" s="45">
        <v>44197</v>
      </c>
      <c r="AB411" s="212">
        <f t="shared" si="12"/>
        <v>1</v>
      </c>
      <c r="AC411" s="41">
        <f t="shared" si="13"/>
        <v>12</v>
      </c>
      <c r="AD411" s="258" t="s">
        <v>2057</v>
      </c>
      <c r="AE411" s="259"/>
    </row>
    <row r="412" spans="1:31" ht="201.6">
      <c r="A412" s="38">
        <v>325</v>
      </c>
      <c r="B412" s="5" t="s">
        <v>25</v>
      </c>
      <c r="C412" s="5" t="s">
        <v>1619</v>
      </c>
      <c r="D412" s="5" t="s">
        <v>1620</v>
      </c>
      <c r="E412" s="39">
        <v>44148</v>
      </c>
      <c r="F412" s="5" t="s">
        <v>28</v>
      </c>
      <c r="G412" s="5" t="s">
        <v>29</v>
      </c>
      <c r="H412" s="5" t="s">
        <v>46</v>
      </c>
      <c r="I412" s="5" t="s">
        <v>108</v>
      </c>
      <c r="J412" s="5" t="s">
        <v>143</v>
      </c>
      <c r="K412" s="5" t="s">
        <v>1621</v>
      </c>
      <c r="L412" s="5" t="s">
        <v>1622</v>
      </c>
      <c r="M412" s="5" t="s">
        <v>1623</v>
      </c>
      <c r="N412" s="5">
        <v>6</v>
      </c>
      <c r="O412" s="5">
        <v>20</v>
      </c>
      <c r="P412" s="40">
        <v>44148</v>
      </c>
      <c r="Q412" s="40">
        <v>44377</v>
      </c>
      <c r="R412" s="5">
        <v>32</v>
      </c>
      <c r="S412" s="5" t="s">
        <v>140</v>
      </c>
      <c r="T412" s="5" t="s">
        <v>37</v>
      </c>
      <c r="U412" s="5"/>
      <c r="V412" s="5"/>
      <c r="W412" s="5"/>
      <c r="X412" s="5"/>
      <c r="Y412" s="260" t="s">
        <v>1742</v>
      </c>
      <c r="Z412" s="260">
        <v>6</v>
      </c>
      <c r="AA412" s="261">
        <v>44371.520138888889</v>
      </c>
      <c r="AB412" s="212">
        <f t="shared" si="12"/>
        <v>1</v>
      </c>
      <c r="AC412" s="41">
        <f t="shared" si="13"/>
        <v>20</v>
      </c>
      <c r="AD412" s="41"/>
      <c r="AE412" s="175"/>
    </row>
    <row r="413" spans="1:31" ht="244.8">
      <c r="A413" s="38">
        <v>326</v>
      </c>
      <c r="B413" s="5" t="s">
        <v>25</v>
      </c>
      <c r="C413" s="5" t="s">
        <v>1619</v>
      </c>
      <c r="D413" s="5" t="s">
        <v>1624</v>
      </c>
      <c r="E413" s="39">
        <v>44148</v>
      </c>
      <c r="F413" s="5" t="s">
        <v>28</v>
      </c>
      <c r="G413" s="5" t="s">
        <v>29</v>
      </c>
      <c r="H413" s="5" t="s">
        <v>30</v>
      </c>
      <c r="I413" s="5" t="s">
        <v>31</v>
      </c>
      <c r="J413" s="5" t="s">
        <v>224</v>
      </c>
      <c r="K413" s="5" t="s">
        <v>1625</v>
      </c>
      <c r="L413" s="5" t="s">
        <v>1626</v>
      </c>
      <c r="M413" s="5" t="s">
        <v>1627</v>
      </c>
      <c r="N413" s="5">
        <v>1</v>
      </c>
      <c r="O413" s="5">
        <v>5</v>
      </c>
      <c r="P413" s="40">
        <v>44148</v>
      </c>
      <c r="Q413" s="40">
        <v>44196</v>
      </c>
      <c r="R413" s="5">
        <v>6</v>
      </c>
      <c r="S413" s="5" t="s">
        <v>228</v>
      </c>
      <c r="T413" s="5" t="s">
        <v>37</v>
      </c>
      <c r="U413" s="5"/>
      <c r="V413" s="5"/>
      <c r="W413" s="5"/>
      <c r="X413" s="5"/>
      <c r="Y413" s="5" t="s">
        <v>1628</v>
      </c>
      <c r="Z413" s="5">
        <v>1</v>
      </c>
      <c r="AA413" s="211">
        <v>44165</v>
      </c>
      <c r="AB413" s="212">
        <f t="shared" si="12"/>
        <v>1</v>
      </c>
      <c r="AC413" s="41">
        <f t="shared" si="13"/>
        <v>5</v>
      </c>
      <c r="AD413" s="41"/>
      <c r="AE413" s="175"/>
    </row>
    <row r="414" spans="1:31" ht="244.8">
      <c r="A414" s="38">
        <v>327</v>
      </c>
      <c r="B414" s="5" t="s">
        <v>25</v>
      </c>
      <c r="C414" s="5" t="s">
        <v>1619</v>
      </c>
      <c r="D414" s="5" t="s">
        <v>1624</v>
      </c>
      <c r="E414" s="39">
        <v>44148</v>
      </c>
      <c r="F414" s="5" t="s">
        <v>28</v>
      </c>
      <c r="G414" s="5" t="s">
        <v>29</v>
      </c>
      <c r="H414" s="5" t="s">
        <v>30</v>
      </c>
      <c r="I414" s="5" t="s">
        <v>223</v>
      </c>
      <c r="J414" s="5" t="s">
        <v>224</v>
      </c>
      <c r="K414" s="5" t="s">
        <v>1625</v>
      </c>
      <c r="L414" s="52" t="s">
        <v>2044</v>
      </c>
      <c r="M414" s="5" t="s">
        <v>1629</v>
      </c>
      <c r="N414" s="5">
        <v>1</v>
      </c>
      <c r="O414" s="5">
        <v>5</v>
      </c>
      <c r="P414" s="40">
        <v>44148</v>
      </c>
      <c r="Q414" s="262">
        <v>44545</v>
      </c>
      <c r="R414" s="5">
        <v>24</v>
      </c>
      <c r="S414" s="5" t="s">
        <v>228</v>
      </c>
      <c r="T414" s="5" t="s">
        <v>37</v>
      </c>
      <c r="U414" s="5"/>
      <c r="V414" s="5"/>
      <c r="W414" s="5"/>
      <c r="X414" s="5"/>
      <c r="Y414" s="52" t="s">
        <v>2045</v>
      </c>
      <c r="Z414" s="5">
        <v>1</v>
      </c>
      <c r="AA414" s="45">
        <v>44580</v>
      </c>
      <c r="AB414" s="212">
        <f t="shared" si="12"/>
        <v>1</v>
      </c>
      <c r="AC414" s="41">
        <f t="shared" si="13"/>
        <v>5</v>
      </c>
      <c r="AD414" s="53" t="s">
        <v>2069</v>
      </c>
      <c r="AE414" s="180"/>
    </row>
    <row r="415" spans="1:31" ht="244.8">
      <c r="A415" s="38">
        <v>328</v>
      </c>
      <c r="B415" s="5" t="s">
        <v>25</v>
      </c>
      <c r="C415" s="5" t="s">
        <v>1619</v>
      </c>
      <c r="D415" s="52" t="s">
        <v>1624</v>
      </c>
      <c r="E415" s="39">
        <v>44148</v>
      </c>
      <c r="F415" s="5" t="s">
        <v>28</v>
      </c>
      <c r="G415" s="5" t="s">
        <v>29</v>
      </c>
      <c r="H415" s="5" t="s">
        <v>30</v>
      </c>
      <c r="I415" s="5" t="s">
        <v>108</v>
      </c>
      <c r="J415" s="5" t="s">
        <v>224</v>
      </c>
      <c r="K415" s="5" t="s">
        <v>1625</v>
      </c>
      <c r="L415" s="5" t="s">
        <v>1630</v>
      </c>
      <c r="M415" s="5" t="s">
        <v>1631</v>
      </c>
      <c r="N415" s="5">
        <v>1</v>
      </c>
      <c r="O415" s="5">
        <v>40</v>
      </c>
      <c r="P415" s="40">
        <v>44148</v>
      </c>
      <c r="Q415" s="262">
        <v>44545</v>
      </c>
      <c r="R415" s="5">
        <v>24</v>
      </c>
      <c r="S415" s="5" t="s">
        <v>228</v>
      </c>
      <c r="T415" s="5" t="s">
        <v>37</v>
      </c>
      <c r="U415" s="5"/>
      <c r="V415" s="5"/>
      <c r="W415" s="5"/>
      <c r="X415" s="5"/>
      <c r="Y415" s="52" t="s">
        <v>2043</v>
      </c>
      <c r="Z415" s="5">
        <v>1</v>
      </c>
      <c r="AA415" s="45">
        <v>44580</v>
      </c>
      <c r="AB415" s="212">
        <f t="shared" si="12"/>
        <v>1</v>
      </c>
      <c r="AC415" s="41">
        <f t="shared" si="13"/>
        <v>40</v>
      </c>
      <c r="AD415" s="53" t="s">
        <v>2070</v>
      </c>
      <c r="AE415" s="180"/>
    </row>
    <row r="416" spans="1:31" ht="100.8">
      <c r="A416" s="38">
        <v>329</v>
      </c>
      <c r="B416" s="5" t="s">
        <v>25</v>
      </c>
      <c r="C416" s="5" t="s">
        <v>1619</v>
      </c>
      <c r="D416" s="5" t="s">
        <v>1632</v>
      </c>
      <c r="E416" s="39">
        <v>44148</v>
      </c>
      <c r="F416" s="5" t="s">
        <v>28</v>
      </c>
      <c r="G416" s="5" t="s">
        <v>29</v>
      </c>
      <c r="H416" s="5" t="s">
        <v>46</v>
      </c>
      <c r="I416" s="5" t="s">
        <v>223</v>
      </c>
      <c r="J416" s="5" t="s">
        <v>143</v>
      </c>
      <c r="K416" s="5" t="s">
        <v>1633</v>
      </c>
      <c r="L416" s="5" t="s">
        <v>1634</v>
      </c>
      <c r="M416" s="5" t="s">
        <v>1635</v>
      </c>
      <c r="N416" s="5">
        <v>3</v>
      </c>
      <c r="O416" s="5">
        <v>15</v>
      </c>
      <c r="P416" s="40">
        <v>44148</v>
      </c>
      <c r="Q416" s="40">
        <v>44255</v>
      </c>
      <c r="R416" s="5">
        <v>15</v>
      </c>
      <c r="S416" s="5" t="s">
        <v>140</v>
      </c>
      <c r="T416" s="5" t="s">
        <v>37</v>
      </c>
      <c r="U416" s="5"/>
      <c r="V416" s="5"/>
      <c r="W416" s="5"/>
      <c r="X416" s="5"/>
      <c r="Y416" s="5" t="s">
        <v>1636</v>
      </c>
      <c r="Z416" s="5">
        <v>3</v>
      </c>
      <c r="AA416" s="211">
        <v>44255.722916666666</v>
      </c>
      <c r="AB416" s="212">
        <f t="shared" si="12"/>
        <v>1</v>
      </c>
      <c r="AC416" s="41">
        <f t="shared" si="13"/>
        <v>15</v>
      </c>
      <c r="AD416" s="41"/>
      <c r="AE416" s="175"/>
    </row>
    <row r="417" spans="1:31" ht="100.8">
      <c r="A417" s="38">
        <v>329</v>
      </c>
      <c r="B417" s="5" t="s">
        <v>25</v>
      </c>
      <c r="C417" s="5" t="s">
        <v>1619</v>
      </c>
      <c r="D417" s="5" t="s">
        <v>1632</v>
      </c>
      <c r="E417" s="39">
        <v>44148</v>
      </c>
      <c r="F417" s="5" t="s">
        <v>28</v>
      </c>
      <c r="G417" s="5" t="s">
        <v>29</v>
      </c>
      <c r="H417" s="5" t="s">
        <v>46</v>
      </c>
      <c r="I417" s="5" t="s">
        <v>223</v>
      </c>
      <c r="J417" s="5" t="s">
        <v>143</v>
      </c>
      <c r="K417" s="5" t="s">
        <v>1637</v>
      </c>
      <c r="L417" s="5" t="s">
        <v>1638</v>
      </c>
      <c r="M417" s="5" t="s">
        <v>1635</v>
      </c>
      <c r="N417" s="5">
        <v>1</v>
      </c>
      <c r="O417" s="5">
        <v>15</v>
      </c>
      <c r="P417" s="40">
        <v>44148</v>
      </c>
      <c r="Q417" s="40">
        <v>44165</v>
      </c>
      <c r="R417" s="5">
        <v>2</v>
      </c>
      <c r="S417" s="5" t="s">
        <v>140</v>
      </c>
      <c r="T417" s="5" t="s">
        <v>37</v>
      </c>
      <c r="U417" s="5"/>
      <c r="V417" s="5"/>
      <c r="W417" s="5"/>
      <c r="X417" s="5"/>
      <c r="Y417" s="5" t="s">
        <v>1639</v>
      </c>
      <c r="Z417" s="5">
        <v>1</v>
      </c>
      <c r="AA417" s="211">
        <v>44165</v>
      </c>
      <c r="AB417" s="212">
        <f t="shared" si="12"/>
        <v>1</v>
      </c>
      <c r="AC417" s="41">
        <f t="shared" si="13"/>
        <v>15</v>
      </c>
      <c r="AD417" s="41"/>
      <c r="AE417" s="175"/>
    </row>
    <row r="418" spans="1:31" ht="115.2">
      <c r="A418" s="38">
        <v>330</v>
      </c>
      <c r="B418" s="5" t="s">
        <v>25</v>
      </c>
      <c r="C418" s="5" t="s">
        <v>1640</v>
      </c>
      <c r="D418" s="5" t="s">
        <v>1641</v>
      </c>
      <c r="E418" s="39">
        <v>44155</v>
      </c>
      <c r="F418" s="5" t="s">
        <v>934</v>
      </c>
      <c r="G418" s="5" t="s">
        <v>29</v>
      </c>
      <c r="H418" s="5" t="s">
        <v>46</v>
      </c>
      <c r="I418" s="5" t="s">
        <v>237</v>
      </c>
      <c r="J418" s="5" t="s">
        <v>935</v>
      </c>
      <c r="K418" s="5" t="s">
        <v>1642</v>
      </c>
      <c r="L418" s="5" t="s">
        <v>1643</v>
      </c>
      <c r="M418" s="5" t="s">
        <v>1644</v>
      </c>
      <c r="N418" s="5">
        <v>1</v>
      </c>
      <c r="O418" s="5">
        <v>25</v>
      </c>
      <c r="P418" s="40">
        <v>44155</v>
      </c>
      <c r="Q418" s="40">
        <v>44174</v>
      </c>
      <c r="R418" s="5">
        <v>2</v>
      </c>
      <c r="S418" s="5" t="s">
        <v>938</v>
      </c>
      <c r="T418" s="5" t="s">
        <v>37</v>
      </c>
      <c r="U418" s="5"/>
      <c r="V418" s="5"/>
      <c r="W418" s="5"/>
      <c r="X418" s="5"/>
      <c r="Y418" s="5" t="s">
        <v>1645</v>
      </c>
      <c r="Z418" s="5">
        <v>1</v>
      </c>
      <c r="AA418" s="211">
        <v>44165</v>
      </c>
      <c r="AB418" s="212">
        <f t="shared" si="12"/>
        <v>1</v>
      </c>
      <c r="AC418" s="41">
        <f t="shared" si="13"/>
        <v>25</v>
      </c>
      <c r="AD418" s="41"/>
      <c r="AE418" s="175"/>
    </row>
    <row r="419" spans="1:31" ht="115.2">
      <c r="A419" s="38">
        <v>331</v>
      </c>
      <c r="B419" s="5" t="s">
        <v>25</v>
      </c>
      <c r="C419" s="5" t="s">
        <v>1640</v>
      </c>
      <c r="D419" s="5" t="s">
        <v>1641</v>
      </c>
      <c r="E419" s="39">
        <v>44155</v>
      </c>
      <c r="F419" s="5" t="s">
        <v>934</v>
      </c>
      <c r="G419" s="5" t="s">
        <v>29</v>
      </c>
      <c r="H419" s="5" t="s">
        <v>30</v>
      </c>
      <c r="I419" s="5" t="s">
        <v>237</v>
      </c>
      <c r="J419" s="5" t="s">
        <v>935</v>
      </c>
      <c r="K419" s="5" t="s">
        <v>1642</v>
      </c>
      <c r="L419" s="5" t="s">
        <v>1646</v>
      </c>
      <c r="M419" s="5" t="s">
        <v>1647</v>
      </c>
      <c r="N419" s="5">
        <v>1</v>
      </c>
      <c r="O419" s="5">
        <v>25</v>
      </c>
      <c r="P419" s="40">
        <v>44155</v>
      </c>
      <c r="Q419" s="40">
        <v>44377</v>
      </c>
      <c r="R419" s="5">
        <v>31</v>
      </c>
      <c r="S419" s="5" t="s">
        <v>938</v>
      </c>
      <c r="T419" s="5" t="s">
        <v>37</v>
      </c>
      <c r="U419" s="5"/>
      <c r="V419" s="5"/>
      <c r="W419" s="5"/>
      <c r="X419" s="5"/>
      <c r="Y419" s="260" t="s">
        <v>1743</v>
      </c>
      <c r="Z419" s="260">
        <v>1</v>
      </c>
      <c r="AA419" s="261">
        <v>44337.35833333333</v>
      </c>
      <c r="AB419" s="212">
        <f t="shared" si="12"/>
        <v>1</v>
      </c>
      <c r="AC419" s="41">
        <f t="shared" si="13"/>
        <v>25</v>
      </c>
      <c r="AD419" s="41"/>
      <c r="AE419" s="175"/>
    </row>
    <row r="420" spans="1:31" ht="216">
      <c r="A420" s="38">
        <v>332</v>
      </c>
      <c r="B420" s="5" t="s">
        <v>25</v>
      </c>
      <c r="C420" s="5" t="s">
        <v>1640</v>
      </c>
      <c r="D420" s="5" t="s">
        <v>1648</v>
      </c>
      <c r="E420" s="39">
        <v>44155</v>
      </c>
      <c r="F420" s="5" t="s">
        <v>934</v>
      </c>
      <c r="G420" s="5" t="s">
        <v>29</v>
      </c>
      <c r="H420" s="5" t="s">
        <v>46</v>
      </c>
      <c r="I420" s="5" t="s">
        <v>82</v>
      </c>
      <c r="J420" s="5" t="s">
        <v>935</v>
      </c>
      <c r="K420" s="5" t="s">
        <v>1649</v>
      </c>
      <c r="L420" s="5" t="s">
        <v>1650</v>
      </c>
      <c r="M420" s="5" t="s">
        <v>1651</v>
      </c>
      <c r="N420" s="5">
        <v>1</v>
      </c>
      <c r="O420" s="5">
        <v>25</v>
      </c>
      <c r="P420" s="40">
        <v>44155</v>
      </c>
      <c r="Q420" s="40">
        <v>44173</v>
      </c>
      <c r="R420" s="5">
        <v>2</v>
      </c>
      <c r="S420" s="5" t="s">
        <v>938</v>
      </c>
      <c r="T420" s="5" t="s">
        <v>37</v>
      </c>
      <c r="U420" s="5"/>
      <c r="V420" s="5"/>
      <c r="W420" s="5"/>
      <c r="X420" s="5"/>
      <c r="Y420" s="5" t="s">
        <v>1652</v>
      </c>
      <c r="Z420" s="5">
        <v>1</v>
      </c>
      <c r="AA420" s="211">
        <v>44165</v>
      </c>
      <c r="AB420" s="212">
        <f t="shared" si="12"/>
        <v>1</v>
      </c>
      <c r="AC420" s="41">
        <f t="shared" si="13"/>
        <v>25</v>
      </c>
      <c r="AD420" s="41"/>
      <c r="AE420" s="175"/>
    </row>
    <row r="421" spans="1:31" ht="216">
      <c r="A421" s="38">
        <v>333</v>
      </c>
      <c r="B421" s="5" t="s">
        <v>25</v>
      </c>
      <c r="C421" s="5" t="s">
        <v>1640</v>
      </c>
      <c r="D421" s="5" t="s">
        <v>1648</v>
      </c>
      <c r="E421" s="39">
        <v>44155</v>
      </c>
      <c r="F421" s="5" t="s">
        <v>934</v>
      </c>
      <c r="G421" s="5" t="s">
        <v>29</v>
      </c>
      <c r="H421" s="5" t="s">
        <v>30</v>
      </c>
      <c r="I421" s="5" t="s">
        <v>82</v>
      </c>
      <c r="J421" s="5" t="s">
        <v>935</v>
      </c>
      <c r="K421" s="5" t="s">
        <v>1649</v>
      </c>
      <c r="L421" s="5" t="s">
        <v>1653</v>
      </c>
      <c r="M421" s="5" t="s">
        <v>1654</v>
      </c>
      <c r="N421" s="5">
        <v>1</v>
      </c>
      <c r="O421" s="5">
        <v>25</v>
      </c>
      <c r="P421" s="40">
        <v>44155</v>
      </c>
      <c r="Q421" s="40">
        <v>44286</v>
      </c>
      <c r="R421" s="5">
        <v>18</v>
      </c>
      <c r="S421" s="5" t="s">
        <v>938</v>
      </c>
      <c r="T421" s="5" t="s">
        <v>37</v>
      </c>
      <c r="U421" s="5"/>
      <c r="V421" s="5"/>
      <c r="W421" s="5"/>
      <c r="X421" s="5"/>
      <c r="Y421" s="263" t="s">
        <v>1754</v>
      </c>
      <c r="Z421" s="5">
        <v>1</v>
      </c>
      <c r="AA421" s="45">
        <v>44286</v>
      </c>
      <c r="AB421" s="212">
        <f t="shared" si="12"/>
        <v>1</v>
      </c>
      <c r="AC421" s="41">
        <f t="shared" si="13"/>
        <v>25</v>
      </c>
      <c r="AD421" s="247" t="s">
        <v>1755</v>
      </c>
      <c r="AE421" s="264"/>
    </row>
    <row r="422" spans="1:31" ht="129.6">
      <c r="A422" s="38">
        <v>390</v>
      </c>
      <c r="B422" s="5" t="s">
        <v>25</v>
      </c>
      <c r="C422" s="5" t="s">
        <v>1656</v>
      </c>
      <c r="D422" s="5" t="s">
        <v>1657</v>
      </c>
      <c r="E422" s="39">
        <v>44246.709722222222</v>
      </c>
      <c r="F422" s="5" t="s">
        <v>1581</v>
      </c>
      <c r="G422" s="5" t="s">
        <v>29</v>
      </c>
      <c r="H422" s="5" t="s">
        <v>30</v>
      </c>
      <c r="I422" s="5" t="s">
        <v>274</v>
      </c>
      <c r="J422" s="5" t="s">
        <v>1586</v>
      </c>
      <c r="K422" s="5" t="s">
        <v>1658</v>
      </c>
      <c r="L422" s="5" t="s">
        <v>1659</v>
      </c>
      <c r="M422" s="5">
        <v>1</v>
      </c>
      <c r="N422" s="5">
        <v>1</v>
      </c>
      <c r="O422" s="5">
        <v>14</v>
      </c>
      <c r="P422" s="40">
        <v>44227</v>
      </c>
      <c r="Q422" s="40">
        <v>44316</v>
      </c>
      <c r="R422" s="5">
        <v>12</v>
      </c>
      <c r="S422" s="5" t="s">
        <v>1586</v>
      </c>
      <c r="T422" s="5"/>
      <c r="U422" s="5"/>
      <c r="V422" s="5"/>
      <c r="W422" s="5"/>
      <c r="X422" s="5"/>
      <c r="Y422" s="5" t="s">
        <v>1660</v>
      </c>
      <c r="Z422" s="5">
        <v>1</v>
      </c>
      <c r="AA422" s="211">
        <v>44295.440972222219</v>
      </c>
      <c r="AB422" s="212">
        <f t="shared" si="12"/>
        <v>1</v>
      </c>
      <c r="AC422" s="41">
        <f t="shared" si="13"/>
        <v>14</v>
      </c>
      <c r="AD422" s="41"/>
      <c r="AE422" s="175"/>
    </row>
    <row r="423" spans="1:31" ht="144">
      <c r="A423" s="38">
        <v>391</v>
      </c>
      <c r="B423" s="5" t="s">
        <v>25</v>
      </c>
      <c r="C423" s="5" t="s">
        <v>1656</v>
      </c>
      <c r="D423" s="5" t="s">
        <v>1661</v>
      </c>
      <c r="E423" s="39">
        <v>44246.715277777781</v>
      </c>
      <c r="F423" s="5" t="s">
        <v>934</v>
      </c>
      <c r="G423" s="5" t="s">
        <v>29</v>
      </c>
      <c r="H423" s="5" t="s">
        <v>30</v>
      </c>
      <c r="I423" s="5" t="s">
        <v>108</v>
      </c>
      <c r="J423" s="5" t="s">
        <v>1655</v>
      </c>
      <c r="K423" s="5" t="s">
        <v>1662</v>
      </c>
      <c r="L423" s="5" t="s">
        <v>1663</v>
      </c>
      <c r="M423" s="5" t="s">
        <v>1082</v>
      </c>
      <c r="N423" s="5">
        <v>1</v>
      </c>
      <c r="O423" s="5">
        <v>14</v>
      </c>
      <c r="P423" s="40">
        <v>44186</v>
      </c>
      <c r="Q423" s="40">
        <v>44301</v>
      </c>
      <c r="R423" s="5">
        <v>16</v>
      </c>
      <c r="S423" s="5" t="s">
        <v>938</v>
      </c>
      <c r="T423" s="5"/>
      <c r="U423" s="5"/>
      <c r="V423" s="5"/>
      <c r="W423" s="5"/>
      <c r="X423" s="5"/>
      <c r="Y423" s="5" t="s">
        <v>1664</v>
      </c>
      <c r="Z423" s="5">
        <v>1</v>
      </c>
      <c r="AA423" s="211">
        <v>44292.549305555556</v>
      </c>
      <c r="AB423" s="212">
        <f t="shared" si="12"/>
        <v>1</v>
      </c>
      <c r="AC423" s="41">
        <f t="shared" si="13"/>
        <v>14</v>
      </c>
      <c r="AD423" s="41"/>
      <c r="AE423" s="175"/>
    </row>
    <row r="424" spans="1:31" ht="388.8">
      <c r="A424" s="38">
        <v>392</v>
      </c>
      <c r="B424" s="5" t="s">
        <v>25</v>
      </c>
      <c r="C424" s="5" t="s">
        <v>1656</v>
      </c>
      <c r="D424" s="5" t="s">
        <v>1665</v>
      </c>
      <c r="E424" s="39">
        <v>44246.718055555553</v>
      </c>
      <c r="F424" s="5" t="s">
        <v>1318</v>
      </c>
      <c r="G424" s="5" t="s">
        <v>29</v>
      </c>
      <c r="H424" s="5" t="s">
        <v>46</v>
      </c>
      <c r="I424" s="5" t="s">
        <v>31</v>
      </c>
      <c r="J424" s="5" t="s">
        <v>463</v>
      </c>
      <c r="K424" s="5" t="s">
        <v>1666</v>
      </c>
      <c r="L424" s="5" t="s">
        <v>1667</v>
      </c>
      <c r="M424" s="5" t="s">
        <v>1668</v>
      </c>
      <c r="N424" s="5">
        <v>6</v>
      </c>
      <c r="O424" s="5">
        <v>14</v>
      </c>
      <c r="P424" s="40">
        <v>44186</v>
      </c>
      <c r="Q424" s="40">
        <v>44377</v>
      </c>
      <c r="R424" s="5">
        <v>27</v>
      </c>
      <c r="S424" s="5" t="s">
        <v>463</v>
      </c>
      <c r="T424" s="5" t="s">
        <v>37</v>
      </c>
      <c r="U424" s="5" t="s">
        <v>1669</v>
      </c>
      <c r="V424" s="5" t="s">
        <v>463</v>
      </c>
      <c r="W424" s="40">
        <v>44214</v>
      </c>
      <c r="X424" s="40">
        <v>44377</v>
      </c>
      <c r="Y424" s="260" t="s">
        <v>1753</v>
      </c>
      <c r="Z424" s="260">
        <v>6</v>
      </c>
      <c r="AA424" s="261">
        <v>44313.658333333333</v>
      </c>
      <c r="AB424" s="212">
        <f t="shared" si="12"/>
        <v>1</v>
      </c>
      <c r="AC424" s="41">
        <f t="shared" si="13"/>
        <v>14</v>
      </c>
      <c r="AD424" s="41" t="s">
        <v>1750</v>
      </c>
      <c r="AE424" s="175"/>
    </row>
    <row r="425" spans="1:31" ht="216">
      <c r="A425" s="38">
        <v>393</v>
      </c>
      <c r="B425" s="5" t="s">
        <v>25</v>
      </c>
      <c r="C425" s="5" t="s">
        <v>1656</v>
      </c>
      <c r="D425" s="5" t="s">
        <v>1670</v>
      </c>
      <c r="E425" s="39">
        <v>44246.719444444447</v>
      </c>
      <c r="F425" s="5" t="s">
        <v>934</v>
      </c>
      <c r="G425" s="5" t="s">
        <v>29</v>
      </c>
      <c r="H425" s="5" t="s">
        <v>30</v>
      </c>
      <c r="I425" s="5" t="s">
        <v>108</v>
      </c>
      <c r="J425" s="5" t="s">
        <v>1655</v>
      </c>
      <c r="K425" s="5" t="s">
        <v>1671</v>
      </c>
      <c r="L425" s="5" t="s">
        <v>1667</v>
      </c>
      <c r="M425" s="5" t="s">
        <v>1672</v>
      </c>
      <c r="N425" s="5">
        <v>6</v>
      </c>
      <c r="O425" s="5">
        <v>14</v>
      </c>
      <c r="P425" s="40">
        <v>44186</v>
      </c>
      <c r="Q425" s="40">
        <v>44530</v>
      </c>
      <c r="R425" s="5">
        <v>49</v>
      </c>
      <c r="S425" s="5" t="s">
        <v>938</v>
      </c>
      <c r="T425" s="5"/>
      <c r="U425" s="5"/>
      <c r="V425" s="5"/>
      <c r="W425" s="5"/>
      <c r="X425" s="5"/>
      <c r="Y425" s="5" t="s">
        <v>1673</v>
      </c>
      <c r="Z425" s="5">
        <v>6</v>
      </c>
      <c r="AA425" s="40">
        <v>44530</v>
      </c>
      <c r="AB425" s="212">
        <f t="shared" si="12"/>
        <v>1</v>
      </c>
      <c r="AC425" s="41">
        <f t="shared" si="13"/>
        <v>14</v>
      </c>
      <c r="AD425" s="41"/>
      <c r="AE425" s="175"/>
    </row>
    <row r="426" spans="1:31" ht="144">
      <c r="A426" s="38">
        <v>394</v>
      </c>
      <c r="B426" s="5" t="s">
        <v>25</v>
      </c>
      <c r="C426" s="5" t="s">
        <v>1656</v>
      </c>
      <c r="D426" s="5" t="s">
        <v>1674</v>
      </c>
      <c r="E426" s="39">
        <v>44246.72152777778</v>
      </c>
      <c r="F426" s="5" t="s">
        <v>934</v>
      </c>
      <c r="G426" s="5" t="s">
        <v>29</v>
      </c>
      <c r="H426" s="5" t="s">
        <v>30</v>
      </c>
      <c r="I426" s="5" t="s">
        <v>108</v>
      </c>
      <c r="J426" s="5" t="s">
        <v>1655</v>
      </c>
      <c r="K426" s="5" t="s">
        <v>1675</v>
      </c>
      <c r="L426" s="5" t="s">
        <v>1663</v>
      </c>
      <c r="M426" s="5" t="s">
        <v>1082</v>
      </c>
      <c r="N426" s="5">
        <v>1</v>
      </c>
      <c r="O426" s="5">
        <v>15</v>
      </c>
      <c r="P426" s="40">
        <v>44186</v>
      </c>
      <c r="Q426" s="40">
        <v>44301</v>
      </c>
      <c r="R426" s="5">
        <v>16</v>
      </c>
      <c r="S426" s="5" t="s">
        <v>938</v>
      </c>
      <c r="T426" s="5"/>
      <c r="U426" s="5"/>
      <c r="V426" s="5"/>
      <c r="W426" s="5"/>
      <c r="X426" s="5"/>
      <c r="Y426" s="5" t="s">
        <v>1664</v>
      </c>
      <c r="Z426" s="5">
        <v>1</v>
      </c>
      <c r="AA426" s="211">
        <v>44292.552083333336</v>
      </c>
      <c r="AB426" s="212">
        <f t="shared" si="12"/>
        <v>1</v>
      </c>
      <c r="AC426" s="41">
        <f t="shared" si="13"/>
        <v>15</v>
      </c>
      <c r="AD426" s="41"/>
      <c r="AE426" s="175"/>
    </row>
    <row r="427" spans="1:31" ht="172.8">
      <c r="A427" s="38">
        <v>395</v>
      </c>
      <c r="B427" s="5" t="s">
        <v>25</v>
      </c>
      <c r="C427" s="5" t="s">
        <v>1656</v>
      </c>
      <c r="D427" s="5" t="s">
        <v>1676</v>
      </c>
      <c r="E427" s="39">
        <v>44246.722916666666</v>
      </c>
      <c r="F427" s="5" t="s">
        <v>1677</v>
      </c>
      <c r="G427" s="5" t="s">
        <v>29</v>
      </c>
      <c r="H427" s="5" t="s">
        <v>46</v>
      </c>
      <c r="I427" s="5" t="s">
        <v>392</v>
      </c>
      <c r="J427" s="5" t="s">
        <v>1678</v>
      </c>
      <c r="K427" s="5" t="s">
        <v>1679</v>
      </c>
      <c r="L427" s="5" t="s">
        <v>1680</v>
      </c>
      <c r="M427" s="5" t="s">
        <v>1681</v>
      </c>
      <c r="N427" s="5">
        <v>1</v>
      </c>
      <c r="O427" s="5">
        <v>15</v>
      </c>
      <c r="P427" s="40">
        <v>44186</v>
      </c>
      <c r="Q427" s="40">
        <v>44286</v>
      </c>
      <c r="R427" s="5">
        <v>14</v>
      </c>
      <c r="S427" s="5" t="s">
        <v>1678</v>
      </c>
      <c r="T427" s="5" t="s">
        <v>37</v>
      </c>
      <c r="U427" s="5"/>
      <c r="V427" s="5"/>
      <c r="W427" s="5"/>
      <c r="X427" s="5"/>
      <c r="Y427" s="5" t="s">
        <v>1682</v>
      </c>
      <c r="Z427" s="5">
        <v>1</v>
      </c>
      <c r="AA427" s="211">
        <v>44285.659722222219</v>
      </c>
      <c r="AB427" s="212">
        <f t="shared" si="12"/>
        <v>1</v>
      </c>
      <c r="AC427" s="41">
        <f t="shared" si="13"/>
        <v>15</v>
      </c>
      <c r="AD427" s="41"/>
      <c r="AE427" s="175"/>
    </row>
    <row r="428" spans="1:31" ht="216">
      <c r="A428" s="38">
        <v>396</v>
      </c>
      <c r="B428" s="5" t="s">
        <v>25</v>
      </c>
      <c r="C428" s="5" t="s">
        <v>1656</v>
      </c>
      <c r="D428" s="5" t="s">
        <v>1683</v>
      </c>
      <c r="E428" s="39">
        <v>44246.724305555559</v>
      </c>
      <c r="F428" s="5" t="s">
        <v>1677</v>
      </c>
      <c r="G428" s="5" t="s">
        <v>29</v>
      </c>
      <c r="H428" s="5" t="s">
        <v>30</v>
      </c>
      <c r="I428" s="5" t="s">
        <v>82</v>
      </c>
      <c r="J428" s="5" t="s">
        <v>1684</v>
      </c>
      <c r="K428" s="6" t="s">
        <v>1689</v>
      </c>
      <c r="L428" s="6" t="s">
        <v>1688</v>
      </c>
      <c r="M428" s="6" t="s">
        <v>1688</v>
      </c>
      <c r="N428" s="5">
        <v>1</v>
      </c>
      <c r="O428" s="5">
        <v>14</v>
      </c>
      <c r="P428" s="40">
        <v>44186</v>
      </c>
      <c r="Q428" s="40">
        <v>44377</v>
      </c>
      <c r="R428" s="5">
        <v>27</v>
      </c>
      <c r="S428" s="5" t="s">
        <v>1685</v>
      </c>
      <c r="T428" s="5" t="s">
        <v>37</v>
      </c>
      <c r="U428" s="5"/>
      <c r="V428" s="5"/>
      <c r="W428" s="5"/>
      <c r="X428" s="5"/>
      <c r="Y428" s="5" t="s">
        <v>1757</v>
      </c>
      <c r="Z428" s="5">
        <v>1</v>
      </c>
      <c r="AA428" s="45">
        <v>44377</v>
      </c>
      <c r="AB428" s="212">
        <f t="shared" si="12"/>
        <v>1</v>
      </c>
      <c r="AC428" s="41">
        <f t="shared" si="13"/>
        <v>14</v>
      </c>
      <c r="AD428" s="247" t="s">
        <v>1756</v>
      </c>
      <c r="AE428" s="264"/>
    </row>
    <row r="429" spans="1:31" ht="331.2">
      <c r="A429" s="260">
        <v>419</v>
      </c>
      <c r="B429" s="260" t="s">
        <v>25</v>
      </c>
      <c r="C429" s="265" t="s">
        <v>1690</v>
      </c>
      <c r="D429" s="266" t="s">
        <v>1691</v>
      </c>
      <c r="E429" s="261">
        <v>44302.884722222225</v>
      </c>
      <c r="F429" s="260" t="s">
        <v>75</v>
      </c>
      <c r="G429" s="260" t="s">
        <v>29</v>
      </c>
      <c r="H429" s="260" t="s">
        <v>46</v>
      </c>
      <c r="I429" s="260" t="s">
        <v>83</v>
      </c>
      <c r="J429" s="260" t="s">
        <v>376</v>
      </c>
      <c r="K429" s="260" t="s">
        <v>1692</v>
      </c>
      <c r="L429" s="260" t="s">
        <v>1693</v>
      </c>
      <c r="M429" s="260" t="s">
        <v>1694</v>
      </c>
      <c r="N429" s="260">
        <v>100</v>
      </c>
      <c r="O429" s="260">
        <v>5</v>
      </c>
      <c r="P429" s="267">
        <v>44305</v>
      </c>
      <c r="Q429" s="267">
        <v>44545</v>
      </c>
      <c r="R429" s="260">
        <v>34</v>
      </c>
      <c r="S429" s="260" t="s">
        <v>376</v>
      </c>
      <c r="T429" s="260" t="s">
        <v>37</v>
      </c>
      <c r="U429" s="260"/>
      <c r="V429" s="260"/>
      <c r="W429" s="260"/>
      <c r="X429" s="260"/>
      <c r="Y429" s="268" t="s">
        <v>1951</v>
      </c>
      <c r="Z429" s="5">
        <v>100</v>
      </c>
      <c r="AA429" s="45">
        <v>44557</v>
      </c>
      <c r="AB429" s="212">
        <f t="shared" si="12"/>
        <v>1</v>
      </c>
      <c r="AC429" s="41">
        <f t="shared" si="13"/>
        <v>5</v>
      </c>
      <c r="AD429" s="41" t="s">
        <v>1763</v>
      </c>
      <c r="AE429" s="175"/>
    </row>
    <row r="430" spans="1:31" ht="345.6">
      <c r="A430" s="260">
        <v>419</v>
      </c>
      <c r="B430" s="260" t="s">
        <v>25</v>
      </c>
      <c r="C430" s="260" t="s">
        <v>1690</v>
      </c>
      <c r="D430" s="265" t="s">
        <v>2001</v>
      </c>
      <c r="E430" s="261">
        <v>44302.884722222225</v>
      </c>
      <c r="F430" s="260" t="s">
        <v>75</v>
      </c>
      <c r="G430" s="260" t="s">
        <v>29</v>
      </c>
      <c r="H430" s="260" t="s">
        <v>46</v>
      </c>
      <c r="I430" s="260" t="s">
        <v>83</v>
      </c>
      <c r="J430" s="260" t="s">
        <v>376</v>
      </c>
      <c r="K430" s="260" t="s">
        <v>1695</v>
      </c>
      <c r="L430" s="260" t="s">
        <v>1696</v>
      </c>
      <c r="M430" s="260" t="s">
        <v>1697</v>
      </c>
      <c r="N430" s="260">
        <v>100</v>
      </c>
      <c r="O430" s="260">
        <v>5</v>
      </c>
      <c r="P430" s="267">
        <v>44305</v>
      </c>
      <c r="Q430" s="267">
        <v>44545</v>
      </c>
      <c r="R430" s="260">
        <v>34</v>
      </c>
      <c r="S430" s="260" t="s">
        <v>376</v>
      </c>
      <c r="T430" s="260" t="s">
        <v>37</v>
      </c>
      <c r="U430" s="260"/>
      <c r="V430" s="260"/>
      <c r="W430" s="260"/>
      <c r="X430" s="260"/>
      <c r="Y430" s="268" t="s">
        <v>2034</v>
      </c>
      <c r="Z430" s="5">
        <v>100</v>
      </c>
      <c r="AA430" s="45">
        <v>44557</v>
      </c>
      <c r="AB430" s="212">
        <f t="shared" si="12"/>
        <v>1</v>
      </c>
      <c r="AC430" s="41">
        <f t="shared" si="13"/>
        <v>5</v>
      </c>
      <c r="AD430" s="41" t="s">
        <v>1763</v>
      </c>
      <c r="AE430" s="175"/>
    </row>
    <row r="431" spans="1:31" ht="331.2">
      <c r="A431" s="260">
        <v>419</v>
      </c>
      <c r="B431" s="260" t="s">
        <v>25</v>
      </c>
      <c r="C431" s="260" t="s">
        <v>1690</v>
      </c>
      <c r="D431" s="260" t="s">
        <v>1691</v>
      </c>
      <c r="E431" s="261">
        <v>44302.884722222225</v>
      </c>
      <c r="F431" s="260" t="s">
        <v>75</v>
      </c>
      <c r="G431" s="260" t="s">
        <v>29</v>
      </c>
      <c r="H431" s="260" t="s">
        <v>46</v>
      </c>
      <c r="I431" s="260" t="s">
        <v>83</v>
      </c>
      <c r="J431" s="260" t="s">
        <v>376</v>
      </c>
      <c r="K431" s="260" t="s">
        <v>1692</v>
      </c>
      <c r="L431" s="260" t="s">
        <v>1698</v>
      </c>
      <c r="M431" s="260" t="s">
        <v>1697</v>
      </c>
      <c r="N431" s="260">
        <v>100</v>
      </c>
      <c r="O431" s="260">
        <v>3</v>
      </c>
      <c r="P431" s="267">
        <v>44305</v>
      </c>
      <c r="Q431" s="267">
        <v>44545</v>
      </c>
      <c r="R431" s="260">
        <v>34</v>
      </c>
      <c r="S431" s="260" t="s">
        <v>376</v>
      </c>
      <c r="T431" s="260" t="s">
        <v>37</v>
      </c>
      <c r="U431" s="260"/>
      <c r="V431" s="260"/>
      <c r="W431" s="260"/>
      <c r="X431" s="260"/>
      <c r="Y431" s="268" t="s">
        <v>2034</v>
      </c>
      <c r="Z431" s="5">
        <v>100</v>
      </c>
      <c r="AA431" s="45">
        <v>44557</v>
      </c>
      <c r="AB431" s="212">
        <f t="shared" si="12"/>
        <v>1</v>
      </c>
      <c r="AC431" s="41">
        <f t="shared" si="13"/>
        <v>3</v>
      </c>
      <c r="AD431" s="41" t="s">
        <v>1763</v>
      </c>
      <c r="AE431" s="175"/>
    </row>
    <row r="432" spans="1:31" ht="331.2">
      <c r="A432" s="260">
        <v>419</v>
      </c>
      <c r="B432" s="260" t="s">
        <v>25</v>
      </c>
      <c r="C432" s="260" t="s">
        <v>1690</v>
      </c>
      <c r="D432" s="260" t="s">
        <v>1691</v>
      </c>
      <c r="E432" s="261">
        <v>44302.884722222225</v>
      </c>
      <c r="F432" s="260" t="s">
        <v>75</v>
      </c>
      <c r="G432" s="260" t="s">
        <v>29</v>
      </c>
      <c r="H432" s="260" t="s">
        <v>46</v>
      </c>
      <c r="I432" s="260" t="s">
        <v>83</v>
      </c>
      <c r="J432" s="260" t="s">
        <v>376</v>
      </c>
      <c r="K432" s="260" t="s">
        <v>1692</v>
      </c>
      <c r="L432" s="260" t="s">
        <v>1699</v>
      </c>
      <c r="M432" s="269" t="s">
        <v>1711</v>
      </c>
      <c r="N432" s="260">
        <v>100</v>
      </c>
      <c r="O432" s="260">
        <v>3</v>
      </c>
      <c r="P432" s="267">
        <v>44305</v>
      </c>
      <c r="Q432" s="267">
        <v>44545</v>
      </c>
      <c r="R432" s="260">
        <v>34</v>
      </c>
      <c r="S432" s="260" t="s">
        <v>376</v>
      </c>
      <c r="T432" s="260" t="s">
        <v>37</v>
      </c>
      <c r="U432" s="260"/>
      <c r="V432" s="260"/>
      <c r="W432" s="260"/>
      <c r="X432" s="260"/>
      <c r="Y432" s="268" t="s">
        <v>2035</v>
      </c>
      <c r="Z432" s="5">
        <v>100</v>
      </c>
      <c r="AA432" s="45">
        <v>44557</v>
      </c>
      <c r="AB432" s="212">
        <f t="shared" si="12"/>
        <v>1</v>
      </c>
      <c r="AC432" s="41">
        <f t="shared" si="13"/>
        <v>3</v>
      </c>
      <c r="AD432" s="41" t="s">
        <v>1763</v>
      </c>
      <c r="AE432" s="175"/>
    </row>
    <row r="433" spans="1:31" ht="331.2">
      <c r="A433" s="260">
        <v>419</v>
      </c>
      <c r="B433" s="260" t="s">
        <v>25</v>
      </c>
      <c r="C433" s="260" t="s">
        <v>1690</v>
      </c>
      <c r="D433" s="260" t="s">
        <v>1691</v>
      </c>
      <c r="E433" s="261">
        <v>44302.884722222225</v>
      </c>
      <c r="F433" s="260" t="s">
        <v>75</v>
      </c>
      <c r="G433" s="260" t="s">
        <v>29</v>
      </c>
      <c r="H433" s="260" t="s">
        <v>46</v>
      </c>
      <c r="I433" s="260" t="s">
        <v>83</v>
      </c>
      <c r="J433" s="260" t="s">
        <v>376</v>
      </c>
      <c r="K433" s="260" t="s">
        <v>1692</v>
      </c>
      <c r="L433" s="260" t="s">
        <v>1700</v>
      </c>
      <c r="M433" s="260" t="s">
        <v>1701</v>
      </c>
      <c r="N433" s="260">
        <v>100</v>
      </c>
      <c r="O433" s="260">
        <v>3</v>
      </c>
      <c r="P433" s="267">
        <v>44302</v>
      </c>
      <c r="Q433" s="267">
        <v>44545</v>
      </c>
      <c r="R433" s="260">
        <v>34</v>
      </c>
      <c r="S433" s="260" t="s">
        <v>376</v>
      </c>
      <c r="T433" s="260" t="s">
        <v>37</v>
      </c>
      <c r="U433" s="260"/>
      <c r="V433" s="260"/>
      <c r="W433" s="260"/>
      <c r="X433" s="260"/>
      <c r="Y433" s="268" t="s">
        <v>2036</v>
      </c>
      <c r="Z433" s="5">
        <v>100</v>
      </c>
      <c r="AA433" s="45">
        <v>44557</v>
      </c>
      <c r="AB433" s="212">
        <f t="shared" si="12"/>
        <v>1</v>
      </c>
      <c r="AC433" s="41">
        <f t="shared" si="13"/>
        <v>3</v>
      </c>
      <c r="AD433" s="41" t="s">
        <v>1763</v>
      </c>
      <c r="AE433" s="175"/>
    </row>
    <row r="434" spans="1:31" ht="331.2">
      <c r="A434" s="260">
        <v>419</v>
      </c>
      <c r="B434" s="260" t="s">
        <v>25</v>
      </c>
      <c r="C434" s="260" t="s">
        <v>1690</v>
      </c>
      <c r="D434" s="260" t="s">
        <v>1691</v>
      </c>
      <c r="E434" s="261">
        <v>44302.884722222225</v>
      </c>
      <c r="F434" s="260" t="s">
        <v>75</v>
      </c>
      <c r="G434" s="260" t="s">
        <v>29</v>
      </c>
      <c r="H434" s="260" t="s">
        <v>46</v>
      </c>
      <c r="I434" s="260" t="s">
        <v>83</v>
      </c>
      <c r="J434" s="260" t="s">
        <v>376</v>
      </c>
      <c r="K434" s="260" t="s">
        <v>1692</v>
      </c>
      <c r="L434" s="260" t="s">
        <v>1702</v>
      </c>
      <c r="M434" s="260" t="s">
        <v>1701</v>
      </c>
      <c r="N434" s="260">
        <v>100</v>
      </c>
      <c r="O434" s="260">
        <v>5</v>
      </c>
      <c r="P434" s="267">
        <v>44302</v>
      </c>
      <c r="Q434" s="267">
        <v>44545</v>
      </c>
      <c r="R434" s="260">
        <v>34</v>
      </c>
      <c r="S434" s="260" t="s">
        <v>376</v>
      </c>
      <c r="T434" s="260" t="s">
        <v>37</v>
      </c>
      <c r="U434" s="260"/>
      <c r="V434" s="260"/>
      <c r="W434" s="260"/>
      <c r="X434" s="260"/>
      <c r="Y434" s="268" t="s">
        <v>2037</v>
      </c>
      <c r="Z434" s="5">
        <v>100</v>
      </c>
      <c r="AA434" s="45">
        <v>44557</v>
      </c>
      <c r="AB434" s="212">
        <f t="shared" si="12"/>
        <v>1</v>
      </c>
      <c r="AC434" s="41">
        <f t="shared" si="13"/>
        <v>5</v>
      </c>
      <c r="AD434" s="41" t="s">
        <v>1763</v>
      </c>
      <c r="AE434" s="175"/>
    </row>
    <row r="435" spans="1:31" ht="331.2">
      <c r="A435" s="260">
        <v>419</v>
      </c>
      <c r="B435" s="260" t="s">
        <v>25</v>
      </c>
      <c r="C435" s="260" t="s">
        <v>1690</v>
      </c>
      <c r="D435" s="260" t="s">
        <v>1691</v>
      </c>
      <c r="E435" s="261">
        <v>44302.884722222225</v>
      </c>
      <c r="F435" s="260" t="s">
        <v>75</v>
      </c>
      <c r="G435" s="260" t="s">
        <v>29</v>
      </c>
      <c r="H435" s="260" t="s">
        <v>46</v>
      </c>
      <c r="I435" s="260" t="s">
        <v>83</v>
      </c>
      <c r="J435" s="260" t="s">
        <v>376</v>
      </c>
      <c r="K435" s="260" t="s">
        <v>1692</v>
      </c>
      <c r="L435" s="260" t="s">
        <v>1703</v>
      </c>
      <c r="M435" s="260" t="s">
        <v>1704</v>
      </c>
      <c r="N435" s="260">
        <v>100</v>
      </c>
      <c r="O435" s="260">
        <v>5</v>
      </c>
      <c r="P435" s="267">
        <v>44305</v>
      </c>
      <c r="Q435" s="267">
        <v>44545</v>
      </c>
      <c r="R435" s="260">
        <v>34</v>
      </c>
      <c r="S435" s="260" t="s">
        <v>376</v>
      </c>
      <c r="T435" s="260" t="s">
        <v>37</v>
      </c>
      <c r="U435" s="260"/>
      <c r="V435" s="260"/>
      <c r="W435" s="260"/>
      <c r="X435" s="260"/>
      <c r="Y435" s="268" t="s">
        <v>2038</v>
      </c>
      <c r="Z435" s="5">
        <v>100</v>
      </c>
      <c r="AA435" s="45">
        <v>44557</v>
      </c>
      <c r="AB435" s="212">
        <f t="shared" si="12"/>
        <v>1</v>
      </c>
      <c r="AC435" s="41">
        <f t="shared" si="13"/>
        <v>5</v>
      </c>
      <c r="AD435" s="41" t="s">
        <v>1763</v>
      </c>
      <c r="AE435" s="175"/>
    </row>
    <row r="436" spans="1:31" ht="288">
      <c r="A436" s="260">
        <v>420</v>
      </c>
      <c r="B436" s="260" t="s">
        <v>25</v>
      </c>
      <c r="C436" s="260" t="s">
        <v>1690</v>
      </c>
      <c r="D436" s="260" t="s">
        <v>1705</v>
      </c>
      <c r="E436" s="261">
        <v>44302.914583333331</v>
      </c>
      <c r="F436" s="260" t="s">
        <v>75</v>
      </c>
      <c r="G436" s="260" t="s">
        <v>29</v>
      </c>
      <c r="H436" s="260"/>
      <c r="I436" s="260" t="s">
        <v>83</v>
      </c>
      <c r="J436" s="260" t="s">
        <v>376</v>
      </c>
      <c r="K436" s="260" t="s">
        <v>1706</v>
      </c>
      <c r="L436" s="260" t="s">
        <v>1698</v>
      </c>
      <c r="M436" s="260" t="s">
        <v>1707</v>
      </c>
      <c r="N436" s="260">
        <v>100</v>
      </c>
      <c r="O436" s="260">
        <v>5</v>
      </c>
      <c r="P436" s="267">
        <v>44305</v>
      </c>
      <c r="Q436" s="267">
        <v>44545</v>
      </c>
      <c r="R436" s="260">
        <v>34</v>
      </c>
      <c r="S436" s="260" t="s">
        <v>376</v>
      </c>
      <c r="T436" s="260"/>
      <c r="U436" s="260"/>
      <c r="V436" s="260"/>
      <c r="W436" s="260"/>
      <c r="X436" s="260"/>
      <c r="Y436" s="270" t="s">
        <v>1947</v>
      </c>
      <c r="Z436" s="260">
        <v>100</v>
      </c>
      <c r="AA436" s="267">
        <v>44540</v>
      </c>
      <c r="AB436" s="212">
        <f t="shared" si="12"/>
        <v>1</v>
      </c>
      <c r="AC436" s="41">
        <f t="shared" si="13"/>
        <v>5</v>
      </c>
      <c r="AD436" s="41" t="s">
        <v>1763</v>
      </c>
      <c r="AE436" s="175"/>
    </row>
    <row r="437" spans="1:31" ht="288">
      <c r="A437" s="260">
        <v>420</v>
      </c>
      <c r="B437" s="260" t="s">
        <v>25</v>
      </c>
      <c r="C437" s="260" t="s">
        <v>1690</v>
      </c>
      <c r="D437" s="260" t="s">
        <v>1705</v>
      </c>
      <c r="E437" s="261">
        <v>44302.914583333331</v>
      </c>
      <c r="F437" s="260" t="s">
        <v>75</v>
      </c>
      <c r="G437" s="260" t="s">
        <v>29</v>
      </c>
      <c r="H437" s="260"/>
      <c r="I437" s="260" t="s">
        <v>83</v>
      </c>
      <c r="J437" s="260" t="s">
        <v>376</v>
      </c>
      <c r="K437" s="260" t="s">
        <v>1708</v>
      </c>
      <c r="L437" s="260" t="s">
        <v>1709</v>
      </c>
      <c r="M437" s="260" t="s">
        <v>1710</v>
      </c>
      <c r="N437" s="260">
        <v>100</v>
      </c>
      <c r="O437" s="260">
        <v>6</v>
      </c>
      <c r="P437" s="267">
        <v>44305</v>
      </c>
      <c r="Q437" s="267">
        <v>44545</v>
      </c>
      <c r="R437" s="260">
        <v>34</v>
      </c>
      <c r="S437" s="260" t="s">
        <v>376</v>
      </c>
      <c r="T437" s="260"/>
      <c r="U437" s="260"/>
      <c r="V437" s="260"/>
      <c r="W437" s="260"/>
      <c r="X437" s="260"/>
      <c r="Y437" s="270" t="s">
        <v>1947</v>
      </c>
      <c r="Z437" s="260">
        <v>100</v>
      </c>
      <c r="AA437" s="267">
        <v>44540</v>
      </c>
      <c r="AB437" s="212">
        <f t="shared" si="12"/>
        <v>1</v>
      </c>
      <c r="AC437" s="41">
        <f t="shared" si="13"/>
        <v>6</v>
      </c>
      <c r="AD437" s="41" t="s">
        <v>1763</v>
      </c>
      <c r="AE437" s="175"/>
    </row>
    <row r="438" spans="1:31" ht="288">
      <c r="A438" s="260">
        <v>420</v>
      </c>
      <c r="B438" s="260" t="s">
        <v>25</v>
      </c>
      <c r="C438" s="260" t="s">
        <v>1690</v>
      </c>
      <c r="D438" s="260" t="s">
        <v>1705</v>
      </c>
      <c r="E438" s="261">
        <v>44302.914583333331</v>
      </c>
      <c r="F438" s="260" t="s">
        <v>75</v>
      </c>
      <c r="G438" s="260" t="s">
        <v>29</v>
      </c>
      <c r="H438" s="260"/>
      <c r="I438" s="260" t="s">
        <v>83</v>
      </c>
      <c r="J438" s="260" t="s">
        <v>376</v>
      </c>
      <c r="K438" s="260" t="s">
        <v>1708</v>
      </c>
      <c r="L438" s="260" t="s">
        <v>1700</v>
      </c>
      <c r="M438" s="260" t="s">
        <v>1701</v>
      </c>
      <c r="N438" s="260">
        <v>100</v>
      </c>
      <c r="O438" s="260">
        <v>3</v>
      </c>
      <c r="P438" s="267">
        <v>44302</v>
      </c>
      <c r="Q438" s="267">
        <v>44545</v>
      </c>
      <c r="R438" s="260">
        <v>34</v>
      </c>
      <c r="S438" s="260" t="s">
        <v>376</v>
      </c>
      <c r="T438" s="260"/>
      <c r="U438" s="260"/>
      <c r="V438" s="260"/>
      <c r="W438" s="260"/>
      <c r="X438" s="260"/>
      <c r="Y438" s="270" t="s">
        <v>1948</v>
      </c>
      <c r="Z438" s="260">
        <v>100</v>
      </c>
      <c r="AA438" s="45">
        <v>44557</v>
      </c>
      <c r="AB438" s="212">
        <f t="shared" si="12"/>
        <v>1</v>
      </c>
      <c r="AC438" s="41">
        <f t="shared" si="13"/>
        <v>3</v>
      </c>
      <c r="AD438" s="41" t="s">
        <v>1763</v>
      </c>
      <c r="AE438" s="175"/>
    </row>
    <row r="439" spans="1:31" ht="288">
      <c r="A439" s="260">
        <v>420</v>
      </c>
      <c r="B439" s="260" t="s">
        <v>25</v>
      </c>
      <c r="C439" s="260" t="s">
        <v>1690</v>
      </c>
      <c r="D439" s="260" t="s">
        <v>1705</v>
      </c>
      <c r="E439" s="261">
        <v>44302.914583333331</v>
      </c>
      <c r="F439" s="260" t="s">
        <v>75</v>
      </c>
      <c r="G439" s="260" t="s">
        <v>29</v>
      </c>
      <c r="H439" s="260"/>
      <c r="I439" s="260" t="s">
        <v>83</v>
      </c>
      <c r="J439" s="260" t="s">
        <v>376</v>
      </c>
      <c r="K439" s="260" t="s">
        <v>1708</v>
      </c>
      <c r="L439" s="260" t="s">
        <v>1699</v>
      </c>
      <c r="M439" s="260" t="s">
        <v>1711</v>
      </c>
      <c r="N439" s="260">
        <v>100</v>
      </c>
      <c r="O439" s="260">
        <v>3</v>
      </c>
      <c r="P439" s="267">
        <v>44305</v>
      </c>
      <c r="Q439" s="267">
        <v>44545</v>
      </c>
      <c r="R439" s="260">
        <v>34</v>
      </c>
      <c r="S439" s="260" t="s">
        <v>376</v>
      </c>
      <c r="T439" s="260"/>
      <c r="U439" s="260"/>
      <c r="V439" s="260"/>
      <c r="W439" s="260"/>
      <c r="X439" s="260"/>
      <c r="Y439" s="270" t="s">
        <v>1949</v>
      </c>
      <c r="Z439" s="260">
        <v>100</v>
      </c>
      <c r="AA439" s="267">
        <v>44539</v>
      </c>
      <c r="AB439" s="212">
        <f t="shared" si="12"/>
        <v>1</v>
      </c>
      <c r="AC439" s="41">
        <f t="shared" si="13"/>
        <v>3</v>
      </c>
      <c r="AD439" s="41" t="s">
        <v>1763</v>
      </c>
      <c r="AE439" s="175"/>
    </row>
    <row r="440" spans="1:31" ht="288">
      <c r="A440" s="260">
        <v>420</v>
      </c>
      <c r="B440" s="260" t="s">
        <v>25</v>
      </c>
      <c r="C440" s="260" t="s">
        <v>1690</v>
      </c>
      <c r="D440" s="260" t="s">
        <v>1705</v>
      </c>
      <c r="E440" s="261">
        <v>44302.914583333331</v>
      </c>
      <c r="F440" s="260" t="s">
        <v>75</v>
      </c>
      <c r="G440" s="260" t="s">
        <v>29</v>
      </c>
      <c r="H440" s="260"/>
      <c r="I440" s="260" t="s">
        <v>83</v>
      </c>
      <c r="J440" s="260" t="s">
        <v>376</v>
      </c>
      <c r="K440" s="260" t="s">
        <v>1708</v>
      </c>
      <c r="L440" s="260" t="s">
        <v>1712</v>
      </c>
      <c r="M440" s="260" t="s">
        <v>1701</v>
      </c>
      <c r="N440" s="260">
        <v>100</v>
      </c>
      <c r="O440" s="260">
        <v>3</v>
      </c>
      <c r="P440" s="267">
        <v>44305</v>
      </c>
      <c r="Q440" s="267">
        <v>44545</v>
      </c>
      <c r="R440" s="260">
        <v>34</v>
      </c>
      <c r="S440" s="260" t="s">
        <v>376</v>
      </c>
      <c r="T440" s="260"/>
      <c r="U440" s="260"/>
      <c r="V440" s="260"/>
      <c r="W440" s="260"/>
      <c r="X440" s="260"/>
      <c r="Y440" s="270" t="s">
        <v>1950</v>
      </c>
      <c r="Z440" s="260">
        <v>100</v>
      </c>
      <c r="AA440" s="45">
        <v>44557</v>
      </c>
      <c r="AB440" s="212">
        <f t="shared" si="12"/>
        <v>1</v>
      </c>
      <c r="AC440" s="41">
        <f t="shared" si="13"/>
        <v>3</v>
      </c>
      <c r="AD440" s="41" t="s">
        <v>1763</v>
      </c>
      <c r="AE440" s="175"/>
    </row>
    <row r="441" spans="1:31" ht="288">
      <c r="A441" s="260">
        <v>420</v>
      </c>
      <c r="B441" s="260" t="s">
        <v>25</v>
      </c>
      <c r="C441" s="260" t="s">
        <v>1690</v>
      </c>
      <c r="D441" s="260" t="s">
        <v>1705</v>
      </c>
      <c r="E441" s="261">
        <v>44302.914583333331</v>
      </c>
      <c r="F441" s="260" t="s">
        <v>75</v>
      </c>
      <c r="G441" s="260" t="s">
        <v>29</v>
      </c>
      <c r="H441" s="260"/>
      <c r="I441" s="260" t="s">
        <v>83</v>
      </c>
      <c r="J441" s="260" t="s">
        <v>376</v>
      </c>
      <c r="K441" s="260" t="s">
        <v>1708</v>
      </c>
      <c r="L441" s="260" t="s">
        <v>1713</v>
      </c>
      <c r="M441" s="260" t="s">
        <v>1694</v>
      </c>
      <c r="N441" s="260">
        <v>100</v>
      </c>
      <c r="O441" s="260">
        <v>3</v>
      </c>
      <c r="P441" s="267">
        <v>44305</v>
      </c>
      <c r="Q441" s="267">
        <v>44545</v>
      </c>
      <c r="R441" s="260">
        <v>34</v>
      </c>
      <c r="S441" s="260" t="s">
        <v>376</v>
      </c>
      <c r="T441" s="260"/>
      <c r="U441" s="260"/>
      <c r="V441" s="260"/>
      <c r="W441" s="260"/>
      <c r="X441" s="260"/>
      <c r="Y441" s="270" t="s">
        <v>1951</v>
      </c>
      <c r="Z441" s="260">
        <v>100</v>
      </c>
      <c r="AA441" s="267">
        <v>44540</v>
      </c>
      <c r="AB441" s="212">
        <f t="shared" si="12"/>
        <v>1</v>
      </c>
      <c r="AC441" s="41">
        <f t="shared" si="13"/>
        <v>3</v>
      </c>
      <c r="AD441" s="41" t="s">
        <v>1763</v>
      </c>
      <c r="AE441" s="175"/>
    </row>
    <row r="442" spans="1:31" ht="345.6">
      <c r="A442" s="260">
        <v>421</v>
      </c>
      <c r="B442" s="260" t="s">
        <v>25</v>
      </c>
      <c r="C442" s="260" t="s">
        <v>1690</v>
      </c>
      <c r="D442" s="260" t="s">
        <v>1714</v>
      </c>
      <c r="E442" s="261">
        <v>44302.886805555558</v>
      </c>
      <c r="F442" s="260" t="s">
        <v>75</v>
      </c>
      <c r="G442" s="260" t="s">
        <v>29</v>
      </c>
      <c r="H442" s="260" t="s">
        <v>46</v>
      </c>
      <c r="I442" s="260" t="s">
        <v>83</v>
      </c>
      <c r="J442" s="260" t="s">
        <v>376</v>
      </c>
      <c r="K442" s="260" t="s">
        <v>1715</v>
      </c>
      <c r="L442" s="260" t="s">
        <v>1716</v>
      </c>
      <c r="M442" s="260" t="s">
        <v>1717</v>
      </c>
      <c r="N442" s="260">
        <v>1</v>
      </c>
      <c r="O442" s="260">
        <v>3</v>
      </c>
      <c r="P442" s="267">
        <v>44305</v>
      </c>
      <c r="Q442" s="267">
        <v>44545</v>
      </c>
      <c r="R442" s="260">
        <v>34</v>
      </c>
      <c r="S442" s="260" t="s">
        <v>376</v>
      </c>
      <c r="T442" s="260" t="s">
        <v>37</v>
      </c>
      <c r="U442" s="260"/>
      <c r="V442" s="260"/>
      <c r="W442" s="260"/>
      <c r="X442" s="260"/>
      <c r="Y442" s="24" t="s">
        <v>1951</v>
      </c>
      <c r="Z442" s="24">
        <v>1</v>
      </c>
      <c r="AA442" s="65">
        <v>44540.734722222223</v>
      </c>
      <c r="AB442" s="212">
        <f t="shared" si="12"/>
        <v>1</v>
      </c>
      <c r="AC442" s="41">
        <f t="shared" si="13"/>
        <v>3</v>
      </c>
      <c r="AD442" s="41" t="s">
        <v>1763</v>
      </c>
      <c r="AE442" s="175"/>
    </row>
    <row r="443" spans="1:31" ht="345.6">
      <c r="A443" s="260">
        <v>421</v>
      </c>
      <c r="B443" s="260" t="s">
        <v>25</v>
      </c>
      <c r="C443" s="260" t="s">
        <v>1690</v>
      </c>
      <c r="D443" s="260" t="s">
        <v>1714</v>
      </c>
      <c r="E443" s="261">
        <v>44302.886805555558</v>
      </c>
      <c r="F443" s="260" t="s">
        <v>75</v>
      </c>
      <c r="G443" s="260" t="s">
        <v>29</v>
      </c>
      <c r="H443" s="260" t="s">
        <v>46</v>
      </c>
      <c r="I443" s="260" t="s">
        <v>83</v>
      </c>
      <c r="J443" s="260" t="s">
        <v>376</v>
      </c>
      <c r="K443" s="260" t="s">
        <v>1718</v>
      </c>
      <c r="L443" s="260" t="s">
        <v>1719</v>
      </c>
      <c r="M443" s="260" t="s">
        <v>1720</v>
      </c>
      <c r="N443" s="260">
        <v>1</v>
      </c>
      <c r="O443" s="260">
        <v>3</v>
      </c>
      <c r="P443" s="267">
        <v>44305</v>
      </c>
      <c r="Q443" s="267">
        <v>44545</v>
      </c>
      <c r="R443" s="260">
        <v>34</v>
      </c>
      <c r="S443" s="260" t="s">
        <v>376</v>
      </c>
      <c r="T443" s="260" t="s">
        <v>37</v>
      </c>
      <c r="U443" s="260"/>
      <c r="V443" s="260"/>
      <c r="W443" s="260"/>
      <c r="X443" s="260"/>
      <c r="Y443" s="24" t="s">
        <v>1973</v>
      </c>
      <c r="Z443" s="24">
        <v>1</v>
      </c>
      <c r="AA443" s="65">
        <v>44540.73333333333</v>
      </c>
      <c r="AB443" s="212">
        <f t="shared" si="12"/>
        <v>1</v>
      </c>
      <c r="AC443" s="41">
        <f t="shared" si="13"/>
        <v>3</v>
      </c>
      <c r="AD443" s="41" t="s">
        <v>1763</v>
      </c>
      <c r="AE443" s="175"/>
    </row>
    <row r="444" spans="1:31" ht="201.6">
      <c r="A444" s="260">
        <v>422</v>
      </c>
      <c r="B444" s="260" t="s">
        <v>25</v>
      </c>
      <c r="C444" s="260" t="s">
        <v>1690</v>
      </c>
      <c r="D444" s="260" t="s">
        <v>1721</v>
      </c>
      <c r="E444" s="261">
        <v>44302.890277777777</v>
      </c>
      <c r="F444" s="260" t="s">
        <v>75</v>
      </c>
      <c r="G444" s="260" t="s">
        <v>29</v>
      </c>
      <c r="H444" s="260" t="s">
        <v>46</v>
      </c>
      <c r="I444" s="265" t="s">
        <v>82</v>
      </c>
      <c r="J444" s="260" t="s">
        <v>376</v>
      </c>
      <c r="K444" s="260" t="s">
        <v>1722</v>
      </c>
      <c r="L444" s="265" t="s">
        <v>1700</v>
      </c>
      <c r="M444" s="260" t="s">
        <v>1701</v>
      </c>
      <c r="N444" s="260">
        <v>100</v>
      </c>
      <c r="O444" s="260">
        <v>3</v>
      </c>
      <c r="P444" s="267">
        <v>44302</v>
      </c>
      <c r="Q444" s="267">
        <v>44545</v>
      </c>
      <c r="R444" s="260">
        <v>34</v>
      </c>
      <c r="S444" s="260" t="s">
        <v>376</v>
      </c>
      <c r="T444" s="260" t="s">
        <v>37</v>
      </c>
      <c r="U444" s="260"/>
      <c r="V444" s="260"/>
      <c r="W444" s="260"/>
      <c r="X444" s="260"/>
      <c r="Y444" s="46" t="s">
        <v>2000</v>
      </c>
      <c r="Z444" s="260">
        <v>100</v>
      </c>
      <c r="AA444" s="271">
        <v>44545</v>
      </c>
      <c r="AB444" s="212">
        <f t="shared" si="12"/>
        <v>1</v>
      </c>
      <c r="AC444" s="41">
        <f t="shared" si="13"/>
        <v>3</v>
      </c>
      <c r="AD444" s="41"/>
      <c r="AE444" s="175"/>
    </row>
    <row r="445" spans="1:31" ht="201.6">
      <c r="A445" s="260">
        <v>422</v>
      </c>
      <c r="B445" s="260" t="s">
        <v>25</v>
      </c>
      <c r="C445" s="260" t="s">
        <v>1690</v>
      </c>
      <c r="D445" s="260" t="s">
        <v>1721</v>
      </c>
      <c r="E445" s="261">
        <v>44302.890277777777</v>
      </c>
      <c r="F445" s="260" t="s">
        <v>75</v>
      </c>
      <c r="G445" s="260" t="s">
        <v>29</v>
      </c>
      <c r="H445" s="260" t="s">
        <v>46</v>
      </c>
      <c r="I445" s="265" t="s">
        <v>82</v>
      </c>
      <c r="J445" s="260" t="s">
        <v>376</v>
      </c>
      <c r="K445" s="260" t="s">
        <v>1723</v>
      </c>
      <c r="L445" s="260" t="s">
        <v>1724</v>
      </c>
      <c r="M445" s="260" t="s">
        <v>1725</v>
      </c>
      <c r="N445" s="260">
        <v>100</v>
      </c>
      <c r="O445" s="260">
        <v>3</v>
      </c>
      <c r="P445" s="267">
        <v>44302</v>
      </c>
      <c r="Q445" s="267">
        <v>44545</v>
      </c>
      <c r="R445" s="260">
        <v>34</v>
      </c>
      <c r="S445" s="260" t="s">
        <v>376</v>
      </c>
      <c r="T445" s="260" t="s">
        <v>37</v>
      </c>
      <c r="U445" s="260"/>
      <c r="V445" s="260"/>
      <c r="W445" s="260"/>
      <c r="X445" s="260"/>
      <c r="Y445" s="46" t="s">
        <v>2000</v>
      </c>
      <c r="Z445" s="260">
        <v>100</v>
      </c>
      <c r="AA445" s="271">
        <v>44545</v>
      </c>
      <c r="AB445" s="212">
        <f t="shared" si="12"/>
        <v>1</v>
      </c>
      <c r="AC445" s="41">
        <f t="shared" si="13"/>
        <v>3</v>
      </c>
      <c r="AD445" s="41"/>
      <c r="AE445" s="175"/>
    </row>
    <row r="446" spans="1:31" ht="201.6">
      <c r="A446" s="260">
        <v>422</v>
      </c>
      <c r="B446" s="260" t="s">
        <v>25</v>
      </c>
      <c r="C446" s="260" t="s">
        <v>1690</v>
      </c>
      <c r="D446" s="260" t="s">
        <v>1721</v>
      </c>
      <c r="E446" s="261">
        <v>44302.890277777777</v>
      </c>
      <c r="F446" s="260" t="s">
        <v>75</v>
      </c>
      <c r="G446" s="260" t="s">
        <v>29</v>
      </c>
      <c r="H446" s="260" t="s">
        <v>46</v>
      </c>
      <c r="I446" s="265" t="s">
        <v>82</v>
      </c>
      <c r="J446" s="260" t="s">
        <v>376</v>
      </c>
      <c r="K446" s="260" t="s">
        <v>1723</v>
      </c>
      <c r="L446" s="260" t="s">
        <v>1699</v>
      </c>
      <c r="M446" s="260" t="s">
        <v>1711</v>
      </c>
      <c r="N446" s="260">
        <v>100</v>
      </c>
      <c r="O446" s="260">
        <v>3</v>
      </c>
      <c r="P446" s="267">
        <v>44302</v>
      </c>
      <c r="Q446" s="267">
        <v>44545</v>
      </c>
      <c r="R446" s="260">
        <v>34</v>
      </c>
      <c r="S446" s="260" t="s">
        <v>376</v>
      </c>
      <c r="T446" s="260" t="s">
        <v>37</v>
      </c>
      <c r="U446" s="260"/>
      <c r="V446" s="260"/>
      <c r="W446" s="260"/>
      <c r="X446" s="260"/>
      <c r="Y446" s="46" t="s">
        <v>2000</v>
      </c>
      <c r="Z446" s="260">
        <v>100</v>
      </c>
      <c r="AA446" s="271">
        <v>44545</v>
      </c>
      <c r="AB446" s="212">
        <f t="shared" si="12"/>
        <v>1</v>
      </c>
      <c r="AC446" s="41">
        <f t="shared" si="13"/>
        <v>3</v>
      </c>
      <c r="AD446" s="41"/>
      <c r="AE446" s="175"/>
    </row>
    <row r="447" spans="1:31" ht="259.2">
      <c r="A447" s="260">
        <v>423</v>
      </c>
      <c r="B447" s="260" t="s">
        <v>25</v>
      </c>
      <c r="C447" s="260" t="s">
        <v>1690</v>
      </c>
      <c r="D447" s="260" t="s">
        <v>1726</v>
      </c>
      <c r="E447" s="261">
        <v>44302.892361111109</v>
      </c>
      <c r="F447" s="260" t="s">
        <v>75</v>
      </c>
      <c r="G447" s="260" t="s">
        <v>29</v>
      </c>
      <c r="H447" s="260" t="s">
        <v>46</v>
      </c>
      <c r="I447" s="265" t="s">
        <v>82</v>
      </c>
      <c r="J447" s="260" t="s">
        <v>376</v>
      </c>
      <c r="K447" s="260" t="s">
        <v>1727</v>
      </c>
      <c r="L447" s="265" t="s">
        <v>1728</v>
      </c>
      <c r="M447" s="260" t="s">
        <v>1729</v>
      </c>
      <c r="N447" s="260">
        <v>100</v>
      </c>
      <c r="O447" s="260">
        <v>3</v>
      </c>
      <c r="P447" s="267">
        <v>44305</v>
      </c>
      <c r="Q447" s="267">
        <v>44545</v>
      </c>
      <c r="R447" s="260">
        <v>34</v>
      </c>
      <c r="S447" s="260" t="s">
        <v>376</v>
      </c>
      <c r="T447" s="260" t="s">
        <v>37</v>
      </c>
      <c r="U447" s="260"/>
      <c r="V447" s="260"/>
      <c r="W447" s="260"/>
      <c r="X447" s="260"/>
      <c r="Y447" s="51" t="s">
        <v>1947</v>
      </c>
      <c r="Z447" s="260">
        <v>100</v>
      </c>
      <c r="AA447" s="271">
        <v>44546</v>
      </c>
      <c r="AB447" s="212">
        <f t="shared" si="12"/>
        <v>1</v>
      </c>
      <c r="AC447" s="41">
        <f t="shared" si="13"/>
        <v>3</v>
      </c>
      <c r="AD447" s="41"/>
      <c r="AE447" s="175"/>
    </row>
    <row r="448" spans="1:31" ht="259.2">
      <c r="A448" s="260">
        <v>423</v>
      </c>
      <c r="B448" s="260" t="s">
        <v>25</v>
      </c>
      <c r="C448" s="260" t="s">
        <v>1690</v>
      </c>
      <c r="D448" s="47" t="s">
        <v>1726</v>
      </c>
      <c r="E448" s="261">
        <v>44302.892361111109</v>
      </c>
      <c r="F448" s="260" t="s">
        <v>75</v>
      </c>
      <c r="G448" s="260" t="s">
        <v>29</v>
      </c>
      <c r="H448" s="260" t="s">
        <v>46</v>
      </c>
      <c r="I448" s="265" t="s">
        <v>82</v>
      </c>
      <c r="J448" s="260" t="s">
        <v>376</v>
      </c>
      <c r="K448" s="260" t="s">
        <v>1730</v>
      </c>
      <c r="L448" s="265" t="s">
        <v>1731</v>
      </c>
      <c r="M448" s="260" t="s">
        <v>1732</v>
      </c>
      <c r="N448" s="260">
        <v>100</v>
      </c>
      <c r="O448" s="260">
        <v>3</v>
      </c>
      <c r="P448" s="267">
        <v>44305</v>
      </c>
      <c r="Q448" s="267">
        <v>44545</v>
      </c>
      <c r="R448" s="260">
        <v>34</v>
      </c>
      <c r="S448" s="260" t="s">
        <v>376</v>
      </c>
      <c r="T448" s="260" t="s">
        <v>37</v>
      </c>
      <c r="U448" s="260"/>
      <c r="V448" s="260"/>
      <c r="W448" s="260"/>
      <c r="X448" s="260"/>
      <c r="Y448" s="47" t="s">
        <v>1947</v>
      </c>
      <c r="Z448" s="260">
        <v>100</v>
      </c>
      <c r="AA448" s="271">
        <v>44546</v>
      </c>
      <c r="AB448" s="212">
        <f t="shared" si="12"/>
        <v>1</v>
      </c>
      <c r="AC448" s="41">
        <f t="shared" si="13"/>
        <v>3</v>
      </c>
      <c r="AD448" s="41"/>
      <c r="AE448" s="175"/>
    </row>
    <row r="449" spans="1:31" ht="259.2">
      <c r="A449" s="260">
        <v>423</v>
      </c>
      <c r="B449" s="260" t="s">
        <v>25</v>
      </c>
      <c r="C449" s="260" t="s">
        <v>1690</v>
      </c>
      <c r="D449" s="260" t="s">
        <v>1726</v>
      </c>
      <c r="E449" s="261">
        <v>44302.892361111109</v>
      </c>
      <c r="F449" s="260" t="s">
        <v>75</v>
      </c>
      <c r="G449" s="260" t="s">
        <v>29</v>
      </c>
      <c r="H449" s="260" t="s">
        <v>46</v>
      </c>
      <c r="I449" s="265" t="s">
        <v>82</v>
      </c>
      <c r="J449" s="260" t="s">
        <v>376</v>
      </c>
      <c r="K449" s="260" t="s">
        <v>1730</v>
      </c>
      <c r="L449" s="260" t="s">
        <v>1733</v>
      </c>
      <c r="M449" s="260" t="s">
        <v>1729</v>
      </c>
      <c r="N449" s="260">
        <v>100</v>
      </c>
      <c r="O449" s="260">
        <v>3</v>
      </c>
      <c r="P449" s="267">
        <v>44305</v>
      </c>
      <c r="Q449" s="267">
        <v>44545</v>
      </c>
      <c r="R449" s="260">
        <v>34</v>
      </c>
      <c r="S449" s="260" t="s">
        <v>376</v>
      </c>
      <c r="T449" s="260" t="s">
        <v>37</v>
      </c>
      <c r="U449" s="260"/>
      <c r="V449" s="260"/>
      <c r="W449" s="260"/>
      <c r="X449" s="260"/>
      <c r="Y449" s="47" t="s">
        <v>1947</v>
      </c>
      <c r="Z449" s="260">
        <v>100</v>
      </c>
      <c r="AA449" s="271">
        <v>44546</v>
      </c>
      <c r="AB449" s="212">
        <f t="shared" si="12"/>
        <v>1</v>
      </c>
      <c r="AC449" s="41">
        <f t="shared" si="13"/>
        <v>3</v>
      </c>
      <c r="AD449" s="41"/>
      <c r="AE449" s="175"/>
    </row>
    <row r="450" spans="1:31" ht="158.4">
      <c r="A450" s="260">
        <v>424</v>
      </c>
      <c r="B450" s="260" t="s">
        <v>25</v>
      </c>
      <c r="C450" s="260" t="s">
        <v>1690</v>
      </c>
      <c r="D450" s="260" t="s">
        <v>1734</v>
      </c>
      <c r="E450" s="261">
        <v>44302.893055555556</v>
      </c>
      <c r="F450" s="260" t="s">
        <v>75</v>
      </c>
      <c r="G450" s="260" t="s">
        <v>29</v>
      </c>
      <c r="H450" s="260" t="s">
        <v>46</v>
      </c>
      <c r="I450" s="260" t="s">
        <v>83</v>
      </c>
      <c r="J450" s="260" t="s">
        <v>376</v>
      </c>
      <c r="K450" s="260" t="s">
        <v>1735</v>
      </c>
      <c r="L450" s="260" t="s">
        <v>1728</v>
      </c>
      <c r="M450" s="260" t="s">
        <v>1729</v>
      </c>
      <c r="N450" s="260">
        <v>100</v>
      </c>
      <c r="O450" s="260">
        <v>3</v>
      </c>
      <c r="P450" s="267">
        <v>44302</v>
      </c>
      <c r="Q450" s="267">
        <v>44545</v>
      </c>
      <c r="R450" s="260">
        <v>34</v>
      </c>
      <c r="S450" s="260" t="s">
        <v>376</v>
      </c>
      <c r="T450" s="260" t="s">
        <v>37</v>
      </c>
      <c r="U450" s="260"/>
      <c r="V450" s="260"/>
      <c r="W450" s="260"/>
      <c r="X450" s="260"/>
      <c r="Y450" s="272" t="s">
        <v>1947</v>
      </c>
      <c r="Z450" s="260">
        <v>100</v>
      </c>
      <c r="AA450" s="267">
        <v>44557</v>
      </c>
      <c r="AB450" s="212">
        <f t="shared" si="12"/>
        <v>1</v>
      </c>
      <c r="AC450" s="41">
        <f t="shared" si="13"/>
        <v>3</v>
      </c>
      <c r="AD450" s="41" t="s">
        <v>1763</v>
      </c>
      <c r="AE450" s="175"/>
    </row>
    <row r="451" spans="1:31" ht="158.4">
      <c r="A451" s="260">
        <v>424</v>
      </c>
      <c r="B451" s="260" t="s">
        <v>25</v>
      </c>
      <c r="C451" s="260" t="s">
        <v>1690</v>
      </c>
      <c r="D451" s="260" t="s">
        <v>1734</v>
      </c>
      <c r="E451" s="261">
        <v>44302.893055555556</v>
      </c>
      <c r="F451" s="260" t="s">
        <v>75</v>
      </c>
      <c r="G451" s="260" t="s">
        <v>29</v>
      </c>
      <c r="H451" s="260" t="s">
        <v>46</v>
      </c>
      <c r="I451" s="260" t="s">
        <v>83</v>
      </c>
      <c r="J451" s="260" t="s">
        <v>376</v>
      </c>
      <c r="K451" s="260" t="s">
        <v>1736</v>
      </c>
      <c r="L451" s="260" t="s">
        <v>1737</v>
      </c>
      <c r="M451" s="260" t="s">
        <v>1710</v>
      </c>
      <c r="N451" s="260">
        <v>100</v>
      </c>
      <c r="O451" s="260">
        <v>3</v>
      </c>
      <c r="P451" s="267">
        <v>44302</v>
      </c>
      <c r="Q451" s="267">
        <v>44545</v>
      </c>
      <c r="R451" s="260">
        <v>34</v>
      </c>
      <c r="S451" s="260" t="s">
        <v>376</v>
      </c>
      <c r="T451" s="260" t="s">
        <v>37</v>
      </c>
      <c r="U451" s="260"/>
      <c r="V451" s="260"/>
      <c r="W451" s="260"/>
      <c r="X451" s="260"/>
      <c r="Y451" s="272" t="s">
        <v>2040</v>
      </c>
      <c r="Z451" s="260">
        <v>100</v>
      </c>
      <c r="AA451" s="267">
        <v>44557</v>
      </c>
      <c r="AB451" s="212">
        <f t="shared" ref="AB451:AB514" si="14">Z451/N451</f>
        <v>1</v>
      </c>
      <c r="AC451" s="41">
        <f t="shared" ref="AC451:AC514" si="15">AB451*O451</f>
        <v>3</v>
      </c>
      <c r="AD451" s="41" t="s">
        <v>1763</v>
      </c>
      <c r="AE451" s="175"/>
    </row>
    <row r="452" spans="1:31" ht="158.4">
      <c r="A452" s="273">
        <v>424</v>
      </c>
      <c r="B452" s="273" t="s">
        <v>25</v>
      </c>
      <c r="C452" s="273" t="s">
        <v>1690</v>
      </c>
      <c r="D452" s="273" t="s">
        <v>1734</v>
      </c>
      <c r="E452" s="274">
        <v>44302.893055555556</v>
      </c>
      <c r="F452" s="273" t="s">
        <v>75</v>
      </c>
      <c r="G452" s="273" t="s">
        <v>29</v>
      </c>
      <c r="H452" s="273" t="s">
        <v>46</v>
      </c>
      <c r="I452" s="273" t="s">
        <v>83</v>
      </c>
      <c r="J452" s="273" t="s">
        <v>376</v>
      </c>
      <c r="K452" s="273" t="s">
        <v>1736</v>
      </c>
      <c r="L452" s="275" t="s">
        <v>1738</v>
      </c>
      <c r="M452" s="273" t="s">
        <v>1739</v>
      </c>
      <c r="N452" s="273">
        <v>100</v>
      </c>
      <c r="O452" s="273">
        <v>3</v>
      </c>
      <c r="P452" s="276">
        <v>44302</v>
      </c>
      <c r="Q452" s="276">
        <v>44545</v>
      </c>
      <c r="R452" s="273">
        <v>34</v>
      </c>
      <c r="S452" s="273" t="s">
        <v>376</v>
      </c>
      <c r="T452" s="273" t="s">
        <v>37</v>
      </c>
      <c r="U452" s="273"/>
      <c r="V452" s="273"/>
      <c r="W452" s="273"/>
      <c r="X452" s="273"/>
      <c r="Y452" s="275" t="s">
        <v>2041</v>
      </c>
      <c r="Z452" s="273">
        <v>100</v>
      </c>
      <c r="AA452" s="267">
        <v>44557</v>
      </c>
      <c r="AB452" s="212">
        <f t="shared" si="14"/>
        <v>1</v>
      </c>
      <c r="AC452" s="41">
        <f t="shared" si="15"/>
        <v>3</v>
      </c>
      <c r="AD452" s="277" t="s">
        <v>1763</v>
      </c>
      <c r="AE452" s="175"/>
    </row>
    <row r="453" spans="1:31" ht="345.6">
      <c r="A453" s="278">
        <v>425</v>
      </c>
      <c r="B453" s="273" t="s">
        <v>25</v>
      </c>
      <c r="C453" s="273" t="s">
        <v>1690</v>
      </c>
      <c r="D453" s="24" t="s">
        <v>1923</v>
      </c>
      <c r="E453" s="65">
        <v>44305.806944444441</v>
      </c>
      <c r="F453" s="24" t="s">
        <v>75</v>
      </c>
      <c r="G453" s="273" t="s">
        <v>29</v>
      </c>
      <c r="H453" s="24" t="s">
        <v>1815</v>
      </c>
      <c r="I453" s="273" t="s">
        <v>83</v>
      </c>
      <c r="J453" s="24" t="s">
        <v>376</v>
      </c>
      <c r="K453" s="24" t="s">
        <v>1715</v>
      </c>
      <c r="L453" s="24" t="s">
        <v>1702</v>
      </c>
      <c r="M453" s="24" t="s">
        <v>1922</v>
      </c>
      <c r="N453" s="24">
        <v>1</v>
      </c>
      <c r="O453" s="24">
        <v>3</v>
      </c>
      <c r="P453" s="23">
        <v>44305</v>
      </c>
      <c r="Q453" s="23">
        <v>44545</v>
      </c>
      <c r="R453" s="24">
        <v>34</v>
      </c>
      <c r="S453" s="24" t="s">
        <v>376</v>
      </c>
      <c r="T453" s="24"/>
      <c r="U453" s="24"/>
      <c r="V453" s="24"/>
      <c r="W453" s="24"/>
      <c r="X453" s="24"/>
      <c r="Y453" s="24" t="s">
        <v>2039</v>
      </c>
      <c r="Z453" s="24">
        <v>1</v>
      </c>
      <c r="AA453" s="45">
        <v>44557</v>
      </c>
      <c r="AB453" s="212">
        <f t="shared" si="14"/>
        <v>1</v>
      </c>
      <c r="AC453" s="41">
        <f t="shared" si="15"/>
        <v>3</v>
      </c>
      <c r="AD453" s="277" t="s">
        <v>1763</v>
      </c>
      <c r="AE453" s="175"/>
    </row>
    <row r="454" spans="1:31" ht="129" customHeight="1">
      <c r="A454" s="278">
        <v>426</v>
      </c>
      <c r="B454" s="273" t="s">
        <v>25</v>
      </c>
      <c r="C454" s="273" t="s">
        <v>1690</v>
      </c>
      <c r="D454" s="24" t="s">
        <v>1920</v>
      </c>
      <c r="E454" s="65">
        <v>44305.809027777781</v>
      </c>
      <c r="F454" s="24" t="s">
        <v>75</v>
      </c>
      <c r="G454" s="273" t="s">
        <v>29</v>
      </c>
      <c r="H454" s="24" t="s">
        <v>1815</v>
      </c>
      <c r="I454" s="24" t="s">
        <v>1515</v>
      </c>
      <c r="J454" s="24" t="s">
        <v>376</v>
      </c>
      <c r="K454" s="24" t="s">
        <v>1911</v>
      </c>
      <c r="L454" s="24" t="s">
        <v>1912</v>
      </c>
      <c r="M454" s="24" t="s">
        <v>1913</v>
      </c>
      <c r="N454" s="24">
        <v>1</v>
      </c>
      <c r="O454" s="24">
        <v>3</v>
      </c>
      <c r="P454" s="23">
        <v>44362</v>
      </c>
      <c r="Q454" s="23">
        <v>44561</v>
      </c>
      <c r="R454" s="24">
        <v>28</v>
      </c>
      <c r="S454" s="24" t="s">
        <v>1516</v>
      </c>
      <c r="T454" s="24"/>
      <c r="U454" s="24"/>
      <c r="V454" s="24"/>
      <c r="W454" s="24"/>
      <c r="X454" s="24"/>
      <c r="Y454" s="24" t="s">
        <v>1937</v>
      </c>
      <c r="Z454" s="24">
        <v>1</v>
      </c>
      <c r="AA454" s="65">
        <v>44547.415277777778</v>
      </c>
      <c r="AB454" s="212">
        <f t="shared" si="14"/>
        <v>1</v>
      </c>
      <c r="AC454" s="41">
        <f t="shared" si="15"/>
        <v>3</v>
      </c>
      <c r="AD454" s="277"/>
      <c r="AE454" s="175"/>
    </row>
    <row r="455" spans="1:31" ht="136.5" customHeight="1">
      <c r="A455" s="278">
        <v>426</v>
      </c>
      <c r="B455" s="273" t="s">
        <v>25</v>
      </c>
      <c r="C455" s="273" t="s">
        <v>1690</v>
      </c>
      <c r="D455" s="24" t="s">
        <v>1921</v>
      </c>
      <c r="E455" s="65">
        <v>44305.809027777781</v>
      </c>
      <c r="F455" s="24" t="s">
        <v>75</v>
      </c>
      <c r="G455" s="273" t="s">
        <v>29</v>
      </c>
      <c r="H455" s="24" t="s">
        <v>1815</v>
      </c>
      <c r="I455" s="24" t="s">
        <v>1515</v>
      </c>
      <c r="J455" s="24" t="s">
        <v>376</v>
      </c>
      <c r="K455" s="24" t="s">
        <v>1730</v>
      </c>
      <c r="L455" s="24" t="s">
        <v>1914</v>
      </c>
      <c r="M455" s="24" t="s">
        <v>1915</v>
      </c>
      <c r="N455" s="24">
        <v>1</v>
      </c>
      <c r="O455" s="24">
        <v>3</v>
      </c>
      <c r="P455" s="23">
        <v>44330</v>
      </c>
      <c r="Q455" s="23">
        <v>44515</v>
      </c>
      <c r="R455" s="24">
        <v>26</v>
      </c>
      <c r="S455" s="24" t="s">
        <v>1516</v>
      </c>
      <c r="T455" s="24"/>
      <c r="U455" s="24"/>
      <c r="V455" s="24"/>
      <c r="W455" s="24"/>
      <c r="X455" s="24"/>
      <c r="Y455" s="24" t="s">
        <v>1938</v>
      </c>
      <c r="Z455" s="24">
        <v>1</v>
      </c>
      <c r="AA455" s="65">
        <v>44547.400694444441</v>
      </c>
      <c r="AB455" s="212">
        <f t="shared" si="14"/>
        <v>1</v>
      </c>
      <c r="AC455" s="41">
        <f t="shared" si="15"/>
        <v>3</v>
      </c>
      <c r="AD455" s="277"/>
      <c r="AE455" s="175"/>
    </row>
    <row r="456" spans="1:31" ht="120" customHeight="1">
      <c r="A456" s="278">
        <v>426</v>
      </c>
      <c r="B456" s="273" t="s">
        <v>25</v>
      </c>
      <c r="C456" s="273" t="s">
        <v>1690</v>
      </c>
      <c r="D456" s="24" t="s">
        <v>1920</v>
      </c>
      <c r="E456" s="65">
        <v>44305.809027777781</v>
      </c>
      <c r="F456" s="24" t="s">
        <v>75</v>
      </c>
      <c r="G456" s="273" t="s">
        <v>29</v>
      </c>
      <c r="H456" s="24" t="s">
        <v>1815</v>
      </c>
      <c r="I456" s="24" t="s">
        <v>1515</v>
      </c>
      <c r="J456" s="24" t="s">
        <v>376</v>
      </c>
      <c r="K456" s="24" t="s">
        <v>1911</v>
      </c>
      <c r="L456" s="24" t="s">
        <v>1916</v>
      </c>
      <c r="M456" s="24" t="s">
        <v>1917</v>
      </c>
      <c r="N456" s="24">
        <v>1</v>
      </c>
      <c r="O456" s="24">
        <v>3</v>
      </c>
      <c r="P456" s="23">
        <v>44362</v>
      </c>
      <c r="Q456" s="23">
        <v>44561</v>
      </c>
      <c r="R456" s="24">
        <v>28</v>
      </c>
      <c r="S456" s="24" t="s">
        <v>1516</v>
      </c>
      <c r="T456" s="24"/>
      <c r="U456" s="24"/>
      <c r="V456" s="24"/>
      <c r="W456" s="24"/>
      <c r="X456" s="24"/>
      <c r="Y456" s="24" t="s">
        <v>1939</v>
      </c>
      <c r="Z456" s="24">
        <v>1</v>
      </c>
      <c r="AA456" s="65">
        <v>44547.446527777778</v>
      </c>
      <c r="AB456" s="212">
        <f t="shared" si="14"/>
        <v>1</v>
      </c>
      <c r="AC456" s="41">
        <f t="shared" si="15"/>
        <v>3</v>
      </c>
      <c r="AD456" s="277"/>
      <c r="AE456" s="175"/>
    </row>
    <row r="457" spans="1:31" ht="126.75" customHeight="1">
      <c r="A457" s="278">
        <v>426</v>
      </c>
      <c r="B457" s="273" t="s">
        <v>25</v>
      </c>
      <c r="C457" s="273" t="s">
        <v>1690</v>
      </c>
      <c r="D457" s="24" t="s">
        <v>1920</v>
      </c>
      <c r="E457" s="65">
        <v>44305.809027777781</v>
      </c>
      <c r="F457" s="24" t="s">
        <v>75</v>
      </c>
      <c r="G457" s="273" t="s">
        <v>29</v>
      </c>
      <c r="H457" s="24" t="s">
        <v>1815</v>
      </c>
      <c r="I457" s="24" t="s">
        <v>1515</v>
      </c>
      <c r="J457" s="24" t="s">
        <v>376</v>
      </c>
      <c r="K457" s="24" t="s">
        <v>1911</v>
      </c>
      <c r="L457" s="24" t="s">
        <v>1918</v>
      </c>
      <c r="M457" s="24" t="s">
        <v>1919</v>
      </c>
      <c r="N457" s="24">
        <v>2</v>
      </c>
      <c r="O457" s="24">
        <v>3</v>
      </c>
      <c r="P457" s="23">
        <v>44330</v>
      </c>
      <c r="Q457" s="23">
        <v>44561</v>
      </c>
      <c r="R457" s="24">
        <v>33</v>
      </c>
      <c r="S457" s="24" t="s">
        <v>1516</v>
      </c>
      <c r="T457" s="24"/>
      <c r="U457" s="24"/>
      <c r="V457" s="24"/>
      <c r="W457" s="24"/>
      <c r="X457" s="24"/>
      <c r="Y457" s="24" t="s">
        <v>1940</v>
      </c>
      <c r="Z457" s="24">
        <v>2</v>
      </c>
      <c r="AA457" s="65">
        <v>44547.455555555556</v>
      </c>
      <c r="AB457" s="212">
        <f t="shared" si="14"/>
        <v>1</v>
      </c>
      <c r="AC457" s="41">
        <f t="shared" si="15"/>
        <v>3</v>
      </c>
      <c r="AD457" s="277"/>
      <c r="AE457" s="175"/>
    </row>
    <row r="458" spans="1:31" ht="135.75" customHeight="1">
      <c r="A458" s="10">
        <v>470</v>
      </c>
      <c r="B458" s="10" t="s">
        <v>25</v>
      </c>
      <c r="C458" s="10" t="s">
        <v>1770</v>
      </c>
      <c r="D458" s="7" t="s">
        <v>1773</v>
      </c>
      <c r="E458" s="9">
        <v>44368</v>
      </c>
      <c r="F458" s="80" t="s">
        <v>28</v>
      </c>
      <c r="G458" s="80" t="s">
        <v>29</v>
      </c>
      <c r="H458" s="80" t="s">
        <v>1774</v>
      </c>
      <c r="I458" s="10" t="s">
        <v>223</v>
      </c>
      <c r="J458" s="80" t="s">
        <v>224</v>
      </c>
      <c r="K458" s="8" t="s">
        <v>1775</v>
      </c>
      <c r="L458" s="80" t="s">
        <v>2084</v>
      </c>
      <c r="M458" s="80" t="s">
        <v>1776</v>
      </c>
      <c r="N458" s="80">
        <v>1</v>
      </c>
      <c r="O458" s="10">
        <v>8</v>
      </c>
      <c r="P458" s="23">
        <v>44501</v>
      </c>
      <c r="Q458" s="23">
        <v>44681</v>
      </c>
      <c r="R458" s="10"/>
      <c r="S458" s="80" t="s">
        <v>140</v>
      </c>
      <c r="T458" s="10"/>
      <c r="U458" s="10"/>
      <c r="V458" s="10"/>
      <c r="W458" s="10"/>
      <c r="X458" s="10"/>
      <c r="Y458" s="8" t="s">
        <v>2187</v>
      </c>
      <c r="Z458" s="10">
        <v>1</v>
      </c>
      <c r="AA458" s="16">
        <v>44469</v>
      </c>
      <c r="AB458" s="212">
        <f t="shared" si="14"/>
        <v>1</v>
      </c>
      <c r="AC458" s="41">
        <f t="shared" si="15"/>
        <v>8</v>
      </c>
      <c r="AD458" s="8"/>
    </row>
    <row r="459" spans="1:31" ht="300">
      <c r="A459" s="37">
        <v>470</v>
      </c>
      <c r="B459" s="10" t="s">
        <v>25</v>
      </c>
      <c r="C459" s="10" t="s">
        <v>1770</v>
      </c>
      <c r="D459" s="7" t="s">
        <v>1772</v>
      </c>
      <c r="E459" s="9">
        <v>44368</v>
      </c>
      <c r="F459" s="80" t="s">
        <v>28</v>
      </c>
      <c r="G459" s="80" t="s">
        <v>29</v>
      </c>
      <c r="H459" s="80" t="s">
        <v>1774</v>
      </c>
      <c r="I459" s="10" t="s">
        <v>223</v>
      </c>
      <c r="J459" s="80" t="s">
        <v>224</v>
      </c>
      <c r="K459" s="8" t="s">
        <v>1775</v>
      </c>
      <c r="L459" s="279" t="s">
        <v>2085</v>
      </c>
      <c r="M459" s="7" t="s">
        <v>1082</v>
      </c>
      <c r="N459" s="7">
        <v>3</v>
      </c>
      <c r="O459" s="10">
        <v>8</v>
      </c>
      <c r="P459" s="23">
        <v>44501</v>
      </c>
      <c r="Q459" s="23">
        <v>44681</v>
      </c>
      <c r="R459" s="10"/>
      <c r="S459" s="80" t="s">
        <v>140</v>
      </c>
      <c r="T459" s="10"/>
      <c r="U459" s="10"/>
      <c r="V459" s="10"/>
      <c r="W459" s="10"/>
      <c r="X459" s="10"/>
      <c r="Y459" s="8" t="s">
        <v>2195</v>
      </c>
      <c r="Z459" s="10">
        <v>3</v>
      </c>
      <c r="AA459" s="16">
        <v>44469</v>
      </c>
      <c r="AB459" s="212">
        <f t="shared" si="14"/>
        <v>1</v>
      </c>
      <c r="AC459" s="41">
        <f t="shared" si="15"/>
        <v>8</v>
      </c>
      <c r="AD459" s="8"/>
    </row>
    <row r="460" spans="1:31" ht="180">
      <c r="A460" s="37">
        <v>474</v>
      </c>
      <c r="B460" s="10" t="s">
        <v>25</v>
      </c>
      <c r="C460" s="10" t="s">
        <v>1770</v>
      </c>
      <c r="D460" s="7" t="s">
        <v>1777</v>
      </c>
      <c r="E460" s="9">
        <v>44368</v>
      </c>
      <c r="F460" s="80" t="s">
        <v>28</v>
      </c>
      <c r="G460" s="80" t="s">
        <v>29</v>
      </c>
      <c r="H460" s="80" t="s">
        <v>1774</v>
      </c>
      <c r="I460" s="10" t="s">
        <v>223</v>
      </c>
      <c r="J460" s="80" t="s">
        <v>224</v>
      </c>
      <c r="K460" s="8" t="s">
        <v>1803</v>
      </c>
      <c r="L460" s="80" t="s">
        <v>2084</v>
      </c>
      <c r="M460" s="80" t="s">
        <v>1776</v>
      </c>
      <c r="N460" s="80">
        <v>1</v>
      </c>
      <c r="O460" s="10">
        <v>8</v>
      </c>
      <c r="P460" s="23">
        <v>44501</v>
      </c>
      <c r="Q460" s="23">
        <v>44681</v>
      </c>
      <c r="R460" s="10"/>
      <c r="S460" s="80" t="s">
        <v>140</v>
      </c>
      <c r="T460" s="10"/>
      <c r="U460" s="10"/>
      <c r="V460" s="10"/>
      <c r="W460" s="10"/>
      <c r="X460" s="10"/>
      <c r="Y460" s="8" t="s">
        <v>2186</v>
      </c>
      <c r="Z460" s="10">
        <v>1</v>
      </c>
      <c r="AA460" s="16">
        <v>44469</v>
      </c>
      <c r="AB460" s="212">
        <f t="shared" si="14"/>
        <v>1</v>
      </c>
      <c r="AC460" s="41">
        <f t="shared" si="15"/>
        <v>8</v>
      </c>
      <c r="AD460" s="8"/>
    </row>
    <row r="461" spans="1:31" ht="180">
      <c r="A461" s="37">
        <v>474</v>
      </c>
      <c r="B461" s="10" t="s">
        <v>25</v>
      </c>
      <c r="C461" s="10" t="s">
        <v>1770</v>
      </c>
      <c r="D461" s="7" t="s">
        <v>1777</v>
      </c>
      <c r="E461" s="9">
        <v>44368</v>
      </c>
      <c r="F461" s="80" t="s">
        <v>28</v>
      </c>
      <c r="G461" s="80" t="s">
        <v>29</v>
      </c>
      <c r="H461" s="80" t="s">
        <v>1774</v>
      </c>
      <c r="I461" s="10" t="s">
        <v>223</v>
      </c>
      <c r="J461" s="80" t="s">
        <v>224</v>
      </c>
      <c r="K461" s="8" t="s">
        <v>1803</v>
      </c>
      <c r="L461" s="80" t="s">
        <v>2085</v>
      </c>
      <c r="M461" s="7" t="s">
        <v>1082</v>
      </c>
      <c r="N461" s="7">
        <v>3</v>
      </c>
      <c r="O461" s="10">
        <v>8</v>
      </c>
      <c r="P461" s="23">
        <v>44501</v>
      </c>
      <c r="Q461" s="23">
        <v>44681</v>
      </c>
      <c r="R461" s="10"/>
      <c r="S461" s="10" t="s">
        <v>140</v>
      </c>
      <c r="T461" s="10"/>
      <c r="U461" s="10"/>
      <c r="V461" s="10"/>
      <c r="W461" s="10"/>
      <c r="X461" s="10"/>
      <c r="Y461" s="8" t="s">
        <v>2196</v>
      </c>
      <c r="Z461" s="10">
        <v>3</v>
      </c>
      <c r="AA461" s="16">
        <v>44469</v>
      </c>
      <c r="AB461" s="212">
        <f t="shared" si="14"/>
        <v>1</v>
      </c>
      <c r="AC461" s="41">
        <f t="shared" si="15"/>
        <v>8</v>
      </c>
      <c r="AD461" s="8"/>
    </row>
    <row r="462" spans="1:31" ht="204">
      <c r="A462" s="37">
        <v>473</v>
      </c>
      <c r="B462" s="10" t="s">
        <v>25</v>
      </c>
      <c r="C462" s="10" t="s">
        <v>1770</v>
      </c>
      <c r="D462" s="7" t="s">
        <v>1778</v>
      </c>
      <c r="E462" s="9">
        <v>44368</v>
      </c>
      <c r="F462" s="80" t="s">
        <v>28</v>
      </c>
      <c r="G462" s="80" t="s">
        <v>29</v>
      </c>
      <c r="H462" s="80" t="s">
        <v>1774</v>
      </c>
      <c r="I462" s="10" t="s">
        <v>108</v>
      </c>
      <c r="J462" s="80" t="s">
        <v>224</v>
      </c>
      <c r="K462" s="18" t="s">
        <v>1804</v>
      </c>
      <c r="L462" s="7" t="s">
        <v>1786</v>
      </c>
      <c r="M462" s="7" t="s">
        <v>1787</v>
      </c>
      <c r="N462" s="7">
        <v>1</v>
      </c>
      <c r="O462" s="10">
        <v>9</v>
      </c>
      <c r="P462" s="10"/>
      <c r="Q462" s="16">
        <v>44500</v>
      </c>
      <c r="R462" s="10"/>
      <c r="S462" s="10" t="s">
        <v>140</v>
      </c>
      <c r="T462" s="10"/>
      <c r="U462" s="10"/>
      <c r="V462" s="10"/>
      <c r="W462" s="10"/>
      <c r="X462" s="10"/>
      <c r="Y462" s="24" t="s">
        <v>1936</v>
      </c>
      <c r="Z462" s="24">
        <v>1</v>
      </c>
      <c r="AA462" s="65">
        <v>44526.704861111109</v>
      </c>
      <c r="AB462" s="212">
        <f t="shared" si="14"/>
        <v>1</v>
      </c>
      <c r="AC462" s="41">
        <f t="shared" si="15"/>
        <v>9</v>
      </c>
      <c r="AD462" s="10"/>
      <c r="AE462" s="42"/>
    </row>
    <row r="463" spans="1:31" ht="169.5" customHeight="1">
      <c r="A463" s="37">
        <v>476</v>
      </c>
      <c r="B463" s="10" t="s">
        <v>25</v>
      </c>
      <c r="C463" s="10" t="s">
        <v>1770</v>
      </c>
      <c r="D463" s="7" t="s">
        <v>1779</v>
      </c>
      <c r="E463" s="9">
        <v>44368</v>
      </c>
      <c r="F463" s="80" t="s">
        <v>28</v>
      </c>
      <c r="G463" s="80" t="s">
        <v>29</v>
      </c>
      <c r="H463" s="10" t="s">
        <v>1802</v>
      </c>
      <c r="I463" s="10" t="s">
        <v>108</v>
      </c>
      <c r="J463" s="80" t="s">
        <v>224</v>
      </c>
      <c r="K463" s="19" t="s">
        <v>1805</v>
      </c>
      <c r="L463" s="7" t="s">
        <v>1788</v>
      </c>
      <c r="M463" s="7" t="s">
        <v>1789</v>
      </c>
      <c r="N463" s="7">
        <v>1</v>
      </c>
      <c r="O463" s="10">
        <v>9</v>
      </c>
      <c r="P463" s="23">
        <v>44501</v>
      </c>
      <c r="Q463" s="23">
        <v>44651</v>
      </c>
      <c r="R463" s="10"/>
      <c r="S463" s="10" t="s">
        <v>140</v>
      </c>
      <c r="T463" s="10"/>
      <c r="U463" s="10"/>
      <c r="V463" s="10"/>
      <c r="W463" s="10"/>
      <c r="X463" s="10"/>
      <c r="Y463" s="8" t="s">
        <v>2098</v>
      </c>
      <c r="Z463" s="10">
        <v>1</v>
      </c>
      <c r="AA463" s="16">
        <v>44650</v>
      </c>
      <c r="AB463" s="212">
        <f t="shared" si="14"/>
        <v>1</v>
      </c>
      <c r="AC463" s="41">
        <f t="shared" si="15"/>
        <v>9</v>
      </c>
      <c r="AD463" s="8"/>
    </row>
    <row r="464" spans="1:31" ht="132">
      <c r="A464" s="37">
        <v>475</v>
      </c>
      <c r="B464" s="10" t="s">
        <v>25</v>
      </c>
      <c r="C464" s="10" t="s">
        <v>1770</v>
      </c>
      <c r="D464" s="11" t="s">
        <v>1780</v>
      </c>
      <c r="E464" s="9">
        <v>44368</v>
      </c>
      <c r="F464" s="80" t="s">
        <v>28</v>
      </c>
      <c r="G464" s="80" t="s">
        <v>29</v>
      </c>
      <c r="H464" s="10" t="s">
        <v>1774</v>
      </c>
      <c r="I464" s="10" t="s">
        <v>108</v>
      </c>
      <c r="J464" s="80" t="s">
        <v>224</v>
      </c>
      <c r="K464" s="20" t="s">
        <v>1806</v>
      </c>
      <c r="L464" s="11" t="s">
        <v>1810</v>
      </c>
      <c r="M464" s="11" t="s">
        <v>1790</v>
      </c>
      <c r="N464" s="7">
        <v>1</v>
      </c>
      <c r="O464" s="10">
        <v>8</v>
      </c>
      <c r="P464" s="10"/>
      <c r="Q464" s="16">
        <v>44500</v>
      </c>
      <c r="R464" s="10"/>
      <c r="S464" s="10" t="s">
        <v>140</v>
      </c>
      <c r="T464" s="10"/>
      <c r="U464" s="10"/>
      <c r="V464" s="10"/>
      <c r="W464" s="10"/>
      <c r="X464" s="10"/>
      <c r="Y464" s="81" t="s">
        <v>1933</v>
      </c>
      <c r="Z464" s="10">
        <v>1</v>
      </c>
      <c r="AA464" s="16">
        <v>44526.709722222222</v>
      </c>
      <c r="AB464" s="212">
        <f t="shared" si="14"/>
        <v>1</v>
      </c>
      <c r="AC464" s="41">
        <f t="shared" si="15"/>
        <v>8</v>
      </c>
      <c r="AD464" s="10"/>
      <c r="AE464" s="42"/>
    </row>
    <row r="465" spans="1:31" ht="156">
      <c r="A465" s="37">
        <v>475</v>
      </c>
      <c r="B465" s="10" t="s">
        <v>25</v>
      </c>
      <c r="C465" s="10" t="s">
        <v>1770</v>
      </c>
      <c r="D465" s="12" t="s">
        <v>1781</v>
      </c>
      <c r="E465" s="9">
        <v>44368</v>
      </c>
      <c r="F465" s="80" t="s">
        <v>28</v>
      </c>
      <c r="G465" s="80" t="s">
        <v>29</v>
      </c>
      <c r="H465" s="10" t="s">
        <v>1774</v>
      </c>
      <c r="I465" s="10" t="s">
        <v>108</v>
      </c>
      <c r="J465" s="80" t="s">
        <v>224</v>
      </c>
      <c r="K465" s="20" t="s">
        <v>1806</v>
      </c>
      <c r="L465" s="12" t="s">
        <v>1791</v>
      </c>
      <c r="M465" s="12" t="s">
        <v>1792</v>
      </c>
      <c r="N465" s="15">
        <v>1</v>
      </c>
      <c r="O465" s="10">
        <v>9</v>
      </c>
      <c r="P465" s="10"/>
      <c r="Q465" s="17">
        <v>44469</v>
      </c>
      <c r="R465" s="10"/>
      <c r="S465" s="10" t="s">
        <v>140</v>
      </c>
      <c r="T465" s="10"/>
      <c r="U465" s="10"/>
      <c r="V465" s="10"/>
      <c r="W465" s="10"/>
      <c r="X465" s="10"/>
      <c r="Y465" s="81" t="s">
        <v>1812</v>
      </c>
      <c r="Z465" s="10">
        <v>1</v>
      </c>
      <c r="AA465" s="16">
        <v>44469</v>
      </c>
      <c r="AB465" s="212">
        <f t="shared" si="14"/>
        <v>1</v>
      </c>
      <c r="AC465" s="41">
        <f t="shared" si="15"/>
        <v>9</v>
      </c>
      <c r="AD465" s="10"/>
      <c r="AE465" s="42"/>
    </row>
    <row r="466" spans="1:31" ht="204">
      <c r="A466" s="37">
        <v>472</v>
      </c>
      <c r="B466" s="10" t="s">
        <v>25</v>
      </c>
      <c r="C466" s="10" t="s">
        <v>1770</v>
      </c>
      <c r="D466" s="12" t="s">
        <v>1782</v>
      </c>
      <c r="E466" s="9">
        <v>44368</v>
      </c>
      <c r="F466" s="80" t="s">
        <v>28</v>
      </c>
      <c r="G466" s="80" t="s">
        <v>29</v>
      </c>
      <c r="H466" s="10" t="s">
        <v>1774</v>
      </c>
      <c r="I466" s="10" t="s">
        <v>392</v>
      </c>
      <c r="J466" s="80" t="s">
        <v>224</v>
      </c>
      <c r="K466" s="18" t="s">
        <v>1807</v>
      </c>
      <c r="L466" s="12" t="s">
        <v>1793</v>
      </c>
      <c r="M466" s="12" t="s">
        <v>1794</v>
      </c>
      <c r="N466" s="15">
        <v>1</v>
      </c>
      <c r="O466" s="10">
        <v>9</v>
      </c>
      <c r="P466" s="10"/>
      <c r="Q466" s="16">
        <v>44439</v>
      </c>
      <c r="R466" s="10"/>
      <c r="S466" s="10" t="s">
        <v>140</v>
      </c>
      <c r="T466" s="10"/>
      <c r="U466" s="10"/>
      <c r="V466" s="10"/>
      <c r="W466" s="10"/>
      <c r="X466" s="10"/>
      <c r="Y466" s="8" t="s">
        <v>1811</v>
      </c>
      <c r="Z466" s="10">
        <v>1</v>
      </c>
      <c r="AA466" s="16">
        <v>44469</v>
      </c>
      <c r="AB466" s="212">
        <f t="shared" si="14"/>
        <v>1</v>
      </c>
      <c r="AC466" s="41">
        <f t="shared" si="15"/>
        <v>9</v>
      </c>
      <c r="AD466" s="10"/>
      <c r="AE466" s="42"/>
    </row>
    <row r="467" spans="1:31" ht="118.5" customHeight="1">
      <c r="A467" s="37">
        <v>471</v>
      </c>
      <c r="B467" s="10" t="s">
        <v>25</v>
      </c>
      <c r="C467" s="10" t="s">
        <v>1770</v>
      </c>
      <c r="D467" s="12" t="s">
        <v>1783</v>
      </c>
      <c r="E467" s="9">
        <v>44368</v>
      </c>
      <c r="F467" s="80" t="s">
        <v>28</v>
      </c>
      <c r="G467" s="80" t="s">
        <v>29</v>
      </c>
      <c r="H467" s="10" t="s">
        <v>1774</v>
      </c>
      <c r="I467" s="10" t="s">
        <v>392</v>
      </c>
      <c r="J467" s="80" t="s">
        <v>224</v>
      </c>
      <c r="K467" s="26" t="s">
        <v>1808</v>
      </c>
      <c r="L467" s="12" t="s">
        <v>1795</v>
      </c>
      <c r="M467" s="12" t="s">
        <v>1796</v>
      </c>
      <c r="N467" s="15">
        <v>1</v>
      </c>
      <c r="O467" s="10">
        <v>8</v>
      </c>
      <c r="P467" s="10"/>
      <c r="Q467" s="16">
        <v>44500</v>
      </c>
      <c r="R467" s="10"/>
      <c r="S467" s="10"/>
      <c r="T467" s="10"/>
      <c r="U467" s="10"/>
      <c r="V467" s="8"/>
      <c r="W467" s="10"/>
      <c r="X467" s="10"/>
      <c r="Y467" s="24" t="s">
        <v>1935</v>
      </c>
      <c r="Z467" s="24">
        <v>1</v>
      </c>
      <c r="AA467" s="65">
        <v>44526.69027777778</v>
      </c>
      <c r="AB467" s="212">
        <f t="shared" si="14"/>
        <v>1</v>
      </c>
      <c r="AC467" s="41">
        <f t="shared" si="15"/>
        <v>8</v>
      </c>
      <c r="AD467" s="10"/>
      <c r="AE467" s="42"/>
    </row>
    <row r="468" spans="1:31" ht="216">
      <c r="A468" s="37">
        <v>456</v>
      </c>
      <c r="B468" s="10" t="s">
        <v>25</v>
      </c>
      <c r="C468" s="10" t="s">
        <v>1770</v>
      </c>
      <c r="D468" s="12" t="s">
        <v>1784</v>
      </c>
      <c r="E468" s="9">
        <v>44368</v>
      </c>
      <c r="F468" s="80" t="s">
        <v>28</v>
      </c>
      <c r="G468" s="80" t="s">
        <v>29</v>
      </c>
      <c r="H468" s="10" t="s">
        <v>1774</v>
      </c>
      <c r="I468" s="10" t="s">
        <v>392</v>
      </c>
      <c r="J468" s="80" t="s">
        <v>224</v>
      </c>
      <c r="K468" s="21" t="s">
        <v>1809</v>
      </c>
      <c r="L468" s="12" t="s">
        <v>1797</v>
      </c>
      <c r="M468" s="12" t="s">
        <v>1798</v>
      </c>
      <c r="N468" s="15">
        <v>1</v>
      </c>
      <c r="O468" s="10">
        <v>8</v>
      </c>
      <c r="P468" s="10"/>
      <c r="Q468" s="16">
        <v>44439</v>
      </c>
      <c r="R468" s="10"/>
      <c r="S468" s="10"/>
      <c r="T468" s="10"/>
      <c r="U468" s="10"/>
      <c r="V468" s="10"/>
      <c r="W468" s="10"/>
      <c r="X468" s="10"/>
      <c r="Y468" s="8" t="s">
        <v>1801</v>
      </c>
      <c r="Z468" s="10">
        <v>1</v>
      </c>
      <c r="AA468" s="16">
        <v>44407</v>
      </c>
      <c r="AB468" s="212">
        <f t="shared" si="14"/>
        <v>1</v>
      </c>
      <c r="AC468" s="41">
        <f t="shared" si="15"/>
        <v>8</v>
      </c>
      <c r="AD468" s="10"/>
      <c r="AE468" s="42"/>
    </row>
    <row r="469" spans="1:31" ht="204.6" thickBot="1">
      <c r="A469" s="37">
        <v>456</v>
      </c>
      <c r="B469" s="10" t="s">
        <v>25</v>
      </c>
      <c r="C469" s="10" t="s">
        <v>1770</v>
      </c>
      <c r="D469" s="13" t="s">
        <v>1785</v>
      </c>
      <c r="E469" s="9">
        <v>44368</v>
      </c>
      <c r="F469" s="80" t="s">
        <v>28</v>
      </c>
      <c r="G469" s="80" t="s">
        <v>29</v>
      </c>
      <c r="H469" s="10" t="s">
        <v>1774</v>
      </c>
      <c r="I469" s="10" t="s">
        <v>392</v>
      </c>
      <c r="J469" s="80" t="s">
        <v>224</v>
      </c>
      <c r="K469" s="21" t="s">
        <v>1809</v>
      </c>
      <c r="L469" s="13" t="s">
        <v>1799</v>
      </c>
      <c r="M469" s="13" t="s">
        <v>1800</v>
      </c>
      <c r="N469" s="13">
        <v>3</v>
      </c>
      <c r="O469" s="10">
        <v>8</v>
      </c>
      <c r="P469" s="10"/>
      <c r="Q469" s="16">
        <v>44500</v>
      </c>
      <c r="R469" s="10"/>
      <c r="S469" s="10"/>
      <c r="T469" s="10"/>
      <c r="U469" s="10"/>
      <c r="V469" s="10"/>
      <c r="W469" s="10"/>
      <c r="X469" s="10"/>
      <c r="Y469" s="24" t="s">
        <v>1934</v>
      </c>
      <c r="Z469" s="24">
        <v>3</v>
      </c>
      <c r="AA469" s="65">
        <v>44526.697222222225</v>
      </c>
      <c r="AB469" s="212">
        <f t="shared" si="14"/>
        <v>1</v>
      </c>
      <c r="AC469" s="41">
        <f t="shared" si="15"/>
        <v>8</v>
      </c>
      <c r="AD469" s="10"/>
      <c r="AE469" s="42"/>
    </row>
    <row r="470" spans="1:31" ht="115.2">
      <c r="A470" s="280">
        <v>463</v>
      </c>
      <c r="B470" s="24" t="s">
        <v>25</v>
      </c>
      <c r="C470" s="24" t="s">
        <v>1765</v>
      </c>
      <c r="D470" s="24" t="s">
        <v>1814</v>
      </c>
      <c r="E470" s="65">
        <v>44463.492361111108</v>
      </c>
      <c r="F470" s="24" t="s">
        <v>28</v>
      </c>
      <c r="G470" s="14" t="s">
        <v>29</v>
      </c>
      <c r="H470" s="24" t="s">
        <v>1815</v>
      </c>
      <c r="I470" s="24" t="s">
        <v>31</v>
      </c>
      <c r="J470" s="24" t="s">
        <v>228</v>
      </c>
      <c r="K470" s="24" t="s">
        <v>1816</v>
      </c>
      <c r="L470" s="24" t="s">
        <v>1817</v>
      </c>
      <c r="M470" s="24" t="s">
        <v>1818</v>
      </c>
      <c r="N470" s="24">
        <v>2</v>
      </c>
      <c r="O470" s="24">
        <v>12.5</v>
      </c>
      <c r="P470" s="23">
        <v>44470</v>
      </c>
      <c r="Q470" s="23">
        <v>44545</v>
      </c>
      <c r="R470" s="24">
        <v>10</v>
      </c>
      <c r="S470" s="24" t="s">
        <v>228</v>
      </c>
      <c r="T470" s="24"/>
      <c r="U470" s="24"/>
      <c r="V470" s="24"/>
      <c r="W470" s="24"/>
      <c r="X470" s="24"/>
      <c r="Y470" s="24" t="s">
        <v>1925</v>
      </c>
      <c r="Z470" s="24">
        <v>2</v>
      </c>
      <c r="AA470" s="65">
        <v>44491.461805555555</v>
      </c>
      <c r="AB470" s="212">
        <f t="shared" si="14"/>
        <v>1</v>
      </c>
      <c r="AC470" s="41">
        <f t="shared" si="15"/>
        <v>12.5</v>
      </c>
      <c r="AD470" s="10"/>
      <c r="AE470" s="42"/>
    </row>
    <row r="471" spans="1:31" ht="115.2">
      <c r="A471" s="24">
        <v>463</v>
      </c>
      <c r="B471" s="24" t="s">
        <v>25</v>
      </c>
      <c r="C471" s="24" t="s">
        <v>1765</v>
      </c>
      <c r="D471" s="24" t="s">
        <v>1814</v>
      </c>
      <c r="E471" s="65">
        <v>44463.492361111108</v>
      </c>
      <c r="F471" s="24" t="s">
        <v>28</v>
      </c>
      <c r="G471" s="14" t="s">
        <v>29</v>
      </c>
      <c r="H471" s="24" t="s">
        <v>1815</v>
      </c>
      <c r="I471" s="24" t="s">
        <v>31</v>
      </c>
      <c r="J471" s="24" t="s">
        <v>228</v>
      </c>
      <c r="K471" s="24" t="s">
        <v>1816</v>
      </c>
      <c r="L471" s="24" t="s">
        <v>1819</v>
      </c>
      <c r="M471" s="24" t="s">
        <v>1820</v>
      </c>
      <c r="N471" s="24">
        <v>1</v>
      </c>
      <c r="O471" s="24">
        <v>12.5</v>
      </c>
      <c r="P471" s="23">
        <v>44470</v>
      </c>
      <c r="Q471" s="23">
        <v>44477</v>
      </c>
      <c r="R471" s="24">
        <v>1</v>
      </c>
      <c r="S471" s="24" t="s">
        <v>228</v>
      </c>
      <c r="T471" s="24"/>
      <c r="U471" s="24"/>
      <c r="V471" s="24"/>
      <c r="W471" s="24"/>
      <c r="X471" s="24"/>
      <c r="Y471" s="24" t="s">
        <v>1926</v>
      </c>
      <c r="Z471" s="24">
        <v>1</v>
      </c>
      <c r="AA471" s="65">
        <v>44491.467361111114</v>
      </c>
      <c r="AB471" s="212">
        <f t="shared" si="14"/>
        <v>1</v>
      </c>
      <c r="AC471" s="41">
        <f t="shared" si="15"/>
        <v>12.5</v>
      </c>
      <c r="AD471" s="10"/>
      <c r="AE471" s="42"/>
    </row>
    <row r="472" spans="1:31" ht="144">
      <c r="A472" s="24">
        <v>464</v>
      </c>
      <c r="B472" s="24" t="s">
        <v>25</v>
      </c>
      <c r="C472" s="24" t="s">
        <v>1765</v>
      </c>
      <c r="D472" s="24" t="s">
        <v>1821</v>
      </c>
      <c r="E472" s="65">
        <v>44463.493750000001</v>
      </c>
      <c r="F472" s="24" t="s">
        <v>28</v>
      </c>
      <c r="G472" s="14" t="s">
        <v>29</v>
      </c>
      <c r="H472" s="24" t="s">
        <v>1815</v>
      </c>
      <c r="I472" s="24" t="s">
        <v>31</v>
      </c>
      <c r="J472" s="24" t="s">
        <v>228</v>
      </c>
      <c r="K472" s="24" t="s">
        <v>1822</v>
      </c>
      <c r="L472" s="24" t="s">
        <v>1823</v>
      </c>
      <c r="M472" s="24" t="s">
        <v>1824</v>
      </c>
      <c r="N472" s="24">
        <v>4</v>
      </c>
      <c r="O472" s="24">
        <v>12.5</v>
      </c>
      <c r="P472" s="23">
        <v>44470</v>
      </c>
      <c r="Q472" s="23">
        <v>44545</v>
      </c>
      <c r="R472" s="24">
        <v>10</v>
      </c>
      <c r="S472" s="24" t="s">
        <v>228</v>
      </c>
      <c r="T472" s="24"/>
      <c r="U472" s="24"/>
      <c r="V472" s="24"/>
      <c r="W472" s="24"/>
      <c r="X472" s="24"/>
      <c r="Y472" s="24" t="s">
        <v>1927</v>
      </c>
      <c r="Z472" s="24">
        <v>4</v>
      </c>
      <c r="AA472" s="65">
        <v>44536.927777777775</v>
      </c>
      <c r="AB472" s="212">
        <f t="shared" si="14"/>
        <v>1</v>
      </c>
      <c r="AC472" s="41">
        <f t="shared" si="15"/>
        <v>12.5</v>
      </c>
      <c r="AD472" s="10"/>
      <c r="AE472" s="42"/>
    </row>
    <row r="473" spans="1:31" ht="144">
      <c r="A473" s="24">
        <v>464</v>
      </c>
      <c r="B473" s="24" t="s">
        <v>25</v>
      </c>
      <c r="C473" s="24" t="s">
        <v>1765</v>
      </c>
      <c r="D473" s="24" t="s">
        <v>1821</v>
      </c>
      <c r="E473" s="65">
        <v>44463.493750000001</v>
      </c>
      <c r="F473" s="24" t="s">
        <v>28</v>
      </c>
      <c r="G473" s="14" t="s">
        <v>29</v>
      </c>
      <c r="H473" s="24" t="s">
        <v>1815</v>
      </c>
      <c r="I473" s="24" t="s">
        <v>31</v>
      </c>
      <c r="J473" s="24" t="s">
        <v>228</v>
      </c>
      <c r="K473" s="24" t="s">
        <v>1822</v>
      </c>
      <c r="L473" s="24" t="s">
        <v>1825</v>
      </c>
      <c r="M473" s="24" t="s">
        <v>1826</v>
      </c>
      <c r="N473" s="24">
        <v>2</v>
      </c>
      <c r="O473" s="24">
        <v>12.5</v>
      </c>
      <c r="P473" s="23">
        <v>44470</v>
      </c>
      <c r="Q473" s="23">
        <v>44545</v>
      </c>
      <c r="R473" s="24">
        <v>10</v>
      </c>
      <c r="S473" s="24" t="s">
        <v>228</v>
      </c>
      <c r="T473" s="24"/>
      <c r="U473" s="24"/>
      <c r="V473" s="24"/>
      <c r="W473" s="24"/>
      <c r="X473" s="24"/>
      <c r="Y473" s="24" t="s">
        <v>1928</v>
      </c>
      <c r="Z473" s="24">
        <v>2</v>
      </c>
      <c r="AA473" s="65">
        <v>44491.472916666666</v>
      </c>
      <c r="AB473" s="212">
        <f t="shared" si="14"/>
        <v>1</v>
      </c>
      <c r="AC473" s="41">
        <f t="shared" si="15"/>
        <v>12.5</v>
      </c>
      <c r="AD473" s="10"/>
      <c r="AE473" s="42"/>
    </row>
    <row r="474" spans="1:31" ht="115.2">
      <c r="A474" s="24">
        <v>465</v>
      </c>
      <c r="B474" s="24" t="s">
        <v>25</v>
      </c>
      <c r="C474" s="24" t="s">
        <v>1765</v>
      </c>
      <c r="D474" s="24" t="s">
        <v>1827</v>
      </c>
      <c r="E474" s="65">
        <v>44463.494444444441</v>
      </c>
      <c r="F474" s="24" t="s">
        <v>28</v>
      </c>
      <c r="G474" s="14" t="s">
        <v>29</v>
      </c>
      <c r="H474" s="24" t="s">
        <v>1815</v>
      </c>
      <c r="I474" s="24" t="s">
        <v>31</v>
      </c>
      <c r="J474" s="24" t="s">
        <v>228</v>
      </c>
      <c r="K474" s="24" t="s">
        <v>1828</v>
      </c>
      <c r="L474" s="24" t="s">
        <v>1829</v>
      </c>
      <c r="M474" s="24" t="s">
        <v>1818</v>
      </c>
      <c r="N474" s="24">
        <v>2</v>
      </c>
      <c r="O474" s="24">
        <v>12.5</v>
      </c>
      <c r="P474" s="23">
        <v>44470</v>
      </c>
      <c r="Q474" s="23">
        <v>44545</v>
      </c>
      <c r="R474" s="24">
        <v>10</v>
      </c>
      <c r="S474" s="24" t="s">
        <v>228</v>
      </c>
      <c r="T474" s="24"/>
      <c r="U474" s="24"/>
      <c r="V474" s="24"/>
      <c r="W474" s="24"/>
      <c r="X474" s="24"/>
      <c r="Y474" s="24" t="s">
        <v>1929</v>
      </c>
      <c r="Z474" s="24">
        <v>2</v>
      </c>
      <c r="AA474" s="65">
        <v>44491.477777777778</v>
      </c>
      <c r="AB474" s="212">
        <f t="shared" si="14"/>
        <v>1</v>
      </c>
      <c r="AC474" s="41">
        <f t="shared" si="15"/>
        <v>12.5</v>
      </c>
      <c r="AD474" s="10"/>
      <c r="AE474" s="42"/>
    </row>
    <row r="475" spans="1:31" ht="187.2">
      <c r="A475" s="24"/>
      <c r="B475" s="24" t="s">
        <v>25</v>
      </c>
      <c r="C475" s="24" t="s">
        <v>1765</v>
      </c>
      <c r="D475" s="24" t="s">
        <v>1830</v>
      </c>
      <c r="E475" s="65">
        <v>44463.495138888888</v>
      </c>
      <c r="F475" s="24" t="s">
        <v>28</v>
      </c>
      <c r="G475" s="14" t="s">
        <v>29</v>
      </c>
      <c r="H475" s="24" t="s">
        <v>1815</v>
      </c>
      <c r="I475" s="24" t="s">
        <v>31</v>
      </c>
      <c r="J475" s="24" t="s">
        <v>228</v>
      </c>
      <c r="K475" s="24" t="s">
        <v>1831</v>
      </c>
      <c r="L475" s="24" t="s">
        <v>1832</v>
      </c>
      <c r="M475" s="24" t="s">
        <v>1833</v>
      </c>
      <c r="N475" s="24">
        <v>20</v>
      </c>
      <c r="O475" s="24">
        <v>12.5</v>
      </c>
      <c r="P475" s="23">
        <v>44470</v>
      </c>
      <c r="Q475" s="23">
        <v>44545</v>
      </c>
      <c r="R475" s="24">
        <v>10</v>
      </c>
      <c r="S475" s="24" t="s">
        <v>228</v>
      </c>
      <c r="T475" s="24"/>
      <c r="U475" s="24"/>
      <c r="V475" s="24"/>
      <c r="W475" s="24"/>
      <c r="X475" s="24"/>
      <c r="Y475" s="24" t="s">
        <v>1930</v>
      </c>
      <c r="Z475" s="24">
        <v>20</v>
      </c>
      <c r="AA475" s="65">
        <v>44536.815972222219</v>
      </c>
      <c r="AB475" s="212">
        <f t="shared" si="14"/>
        <v>1</v>
      </c>
      <c r="AC475" s="41">
        <f t="shared" si="15"/>
        <v>12.5</v>
      </c>
      <c r="AD475" s="10"/>
      <c r="AE475" s="42"/>
    </row>
    <row r="476" spans="1:31" ht="187.2">
      <c r="A476" s="24">
        <v>466</v>
      </c>
      <c r="B476" s="24" t="s">
        <v>25</v>
      </c>
      <c r="C476" s="24" t="s">
        <v>1765</v>
      </c>
      <c r="D476" s="24" t="s">
        <v>1830</v>
      </c>
      <c r="E476" s="65">
        <v>44463.495138888888</v>
      </c>
      <c r="F476" s="24" t="s">
        <v>28</v>
      </c>
      <c r="G476" s="14" t="s">
        <v>29</v>
      </c>
      <c r="H476" s="24" t="s">
        <v>1815</v>
      </c>
      <c r="I476" s="24" t="s">
        <v>31</v>
      </c>
      <c r="J476" s="24" t="s">
        <v>228</v>
      </c>
      <c r="K476" s="24" t="s">
        <v>1831</v>
      </c>
      <c r="L476" s="24" t="s">
        <v>1834</v>
      </c>
      <c r="M476" s="24" t="s">
        <v>1835</v>
      </c>
      <c r="N476" s="24">
        <v>3</v>
      </c>
      <c r="O476" s="24">
        <v>12.5</v>
      </c>
      <c r="P476" s="23">
        <v>44470</v>
      </c>
      <c r="Q476" s="23">
        <v>44479</v>
      </c>
      <c r="R476" s="24">
        <v>1</v>
      </c>
      <c r="S476" s="24" t="s">
        <v>228</v>
      </c>
      <c r="T476" s="24"/>
      <c r="U476" s="24"/>
      <c r="V476" s="24"/>
      <c r="W476" s="24"/>
      <c r="X476" s="24"/>
      <c r="Y476" s="24" t="s">
        <v>1931</v>
      </c>
      <c r="Z476" s="24">
        <v>3</v>
      </c>
      <c r="AA476" s="65">
        <v>44491.435416666667</v>
      </c>
      <c r="AB476" s="212">
        <f t="shared" si="14"/>
        <v>1</v>
      </c>
      <c r="AC476" s="41">
        <f t="shared" si="15"/>
        <v>12.5</v>
      </c>
      <c r="AD476" s="10"/>
      <c r="AE476" s="42"/>
    </row>
    <row r="477" spans="1:31" ht="187.2">
      <c r="A477" s="24">
        <v>466</v>
      </c>
      <c r="B477" s="24" t="s">
        <v>25</v>
      </c>
      <c r="C477" s="24" t="s">
        <v>1765</v>
      </c>
      <c r="D477" s="24" t="s">
        <v>1830</v>
      </c>
      <c r="E477" s="65">
        <v>44463.495138888888</v>
      </c>
      <c r="F477" s="24" t="s">
        <v>28</v>
      </c>
      <c r="G477" s="14" t="s">
        <v>29</v>
      </c>
      <c r="H477" s="24" t="s">
        <v>1815</v>
      </c>
      <c r="I477" s="24" t="s">
        <v>31</v>
      </c>
      <c r="J477" s="24" t="s">
        <v>228</v>
      </c>
      <c r="K477" s="24" t="s">
        <v>1831</v>
      </c>
      <c r="L477" s="24" t="s">
        <v>1836</v>
      </c>
      <c r="M477" s="24" t="s">
        <v>1837</v>
      </c>
      <c r="N477" s="24">
        <v>1</v>
      </c>
      <c r="O477" s="24">
        <v>12.5</v>
      </c>
      <c r="P477" s="23">
        <v>44470</v>
      </c>
      <c r="Q477" s="23">
        <v>44477</v>
      </c>
      <c r="R477" s="24">
        <v>1</v>
      </c>
      <c r="S477" s="24" t="s">
        <v>228</v>
      </c>
      <c r="T477" s="24"/>
      <c r="U477" s="24"/>
      <c r="V477" s="24"/>
      <c r="W477" s="24"/>
      <c r="X477" s="24"/>
      <c r="Y477" s="24" t="s">
        <v>1932</v>
      </c>
      <c r="Z477" s="24">
        <v>1</v>
      </c>
      <c r="AA477" s="65">
        <v>44491.404861111114</v>
      </c>
      <c r="AB477" s="212">
        <f t="shared" si="14"/>
        <v>1</v>
      </c>
      <c r="AC477" s="41">
        <f t="shared" si="15"/>
        <v>12.5</v>
      </c>
      <c r="AD477" s="10"/>
      <c r="AE477" s="42"/>
    </row>
    <row r="478" spans="1:31" ht="230.4">
      <c r="A478" s="59" t="s">
        <v>2011</v>
      </c>
      <c r="B478" s="22" t="s">
        <v>25</v>
      </c>
      <c r="C478" s="22" t="s">
        <v>1769</v>
      </c>
      <c r="D478" s="24" t="s">
        <v>1838</v>
      </c>
      <c r="E478" s="23">
        <v>44460</v>
      </c>
      <c r="F478" s="24" t="s">
        <v>99</v>
      </c>
      <c r="G478" s="14" t="s">
        <v>29</v>
      </c>
      <c r="H478" s="24" t="s">
        <v>1839</v>
      </c>
      <c r="I478" s="33" t="s">
        <v>223</v>
      </c>
      <c r="J478" s="60" t="s">
        <v>275</v>
      </c>
      <c r="K478" s="25" t="s">
        <v>1840</v>
      </c>
      <c r="L478" s="25" t="s">
        <v>1844</v>
      </c>
      <c r="M478" s="24" t="s">
        <v>1841</v>
      </c>
      <c r="N478" s="24">
        <v>1</v>
      </c>
      <c r="O478" s="93">
        <v>8</v>
      </c>
      <c r="P478" s="23">
        <v>44470</v>
      </c>
      <c r="Q478" s="23">
        <v>44681</v>
      </c>
      <c r="R478" s="24">
        <v>1</v>
      </c>
      <c r="S478" s="60" t="s">
        <v>1842</v>
      </c>
      <c r="T478" s="24"/>
      <c r="U478" s="24"/>
      <c r="V478" s="24"/>
      <c r="W478" s="24"/>
      <c r="X478" s="24"/>
      <c r="Y478" s="24" t="s">
        <v>2108</v>
      </c>
      <c r="Z478" s="63">
        <v>1</v>
      </c>
      <c r="AA478" s="49">
        <v>44550</v>
      </c>
      <c r="AB478" s="212">
        <f t="shared" si="14"/>
        <v>1</v>
      </c>
      <c r="AC478" s="41">
        <f t="shared" si="15"/>
        <v>8</v>
      </c>
      <c r="AD478" s="58" t="s">
        <v>2087</v>
      </c>
      <c r="AE478" s="181"/>
    </row>
    <row r="479" spans="1:31" ht="230.4">
      <c r="A479" s="59" t="s">
        <v>2011</v>
      </c>
      <c r="B479" s="22" t="s">
        <v>25</v>
      </c>
      <c r="C479" s="22" t="s">
        <v>1769</v>
      </c>
      <c r="D479" s="24" t="s">
        <v>1838</v>
      </c>
      <c r="E479" s="23">
        <v>44460</v>
      </c>
      <c r="F479" s="24" t="s">
        <v>99</v>
      </c>
      <c r="G479" s="14" t="s">
        <v>29</v>
      </c>
      <c r="H479" s="24" t="s">
        <v>1839</v>
      </c>
      <c r="I479" s="33" t="s">
        <v>223</v>
      </c>
      <c r="J479" s="60" t="s">
        <v>275</v>
      </c>
      <c r="K479" s="25" t="s">
        <v>1840</v>
      </c>
      <c r="L479" s="25" t="s">
        <v>1843</v>
      </c>
      <c r="M479" s="24" t="s">
        <v>1845</v>
      </c>
      <c r="N479" s="24">
        <v>1</v>
      </c>
      <c r="O479" s="93">
        <v>4</v>
      </c>
      <c r="P479" s="23">
        <v>44470</v>
      </c>
      <c r="Q479" s="23">
        <v>44681</v>
      </c>
      <c r="R479" s="24">
        <v>1</v>
      </c>
      <c r="S479" s="60" t="s">
        <v>1842</v>
      </c>
      <c r="T479" s="24"/>
      <c r="U479" s="24"/>
      <c r="V479" s="24"/>
      <c r="W479" s="24"/>
      <c r="X479" s="24"/>
      <c r="Y479" s="25" t="s">
        <v>2109</v>
      </c>
      <c r="Z479" s="63">
        <v>1</v>
      </c>
      <c r="AA479" s="49">
        <v>44550</v>
      </c>
      <c r="AB479" s="212">
        <f t="shared" si="14"/>
        <v>1</v>
      </c>
      <c r="AC479" s="41">
        <f t="shared" si="15"/>
        <v>4</v>
      </c>
      <c r="AD479" s="58" t="s">
        <v>2087</v>
      </c>
      <c r="AE479" s="181"/>
    </row>
    <row r="480" spans="1:31" ht="230.4">
      <c r="A480" s="22">
        <v>458</v>
      </c>
      <c r="B480" s="22" t="s">
        <v>25</v>
      </c>
      <c r="C480" s="22" t="s">
        <v>1769</v>
      </c>
      <c r="D480" s="24" t="s">
        <v>1838</v>
      </c>
      <c r="E480" s="23">
        <v>44460</v>
      </c>
      <c r="F480" s="24" t="s">
        <v>28</v>
      </c>
      <c r="G480" s="14" t="s">
        <v>29</v>
      </c>
      <c r="H480" s="24" t="s">
        <v>1850</v>
      </c>
      <c r="I480" s="33" t="s">
        <v>223</v>
      </c>
      <c r="J480" s="24" t="s">
        <v>224</v>
      </c>
      <c r="K480" s="25" t="s">
        <v>1846</v>
      </c>
      <c r="L480" s="25" t="s">
        <v>1847</v>
      </c>
      <c r="M480" s="26" t="s">
        <v>1848</v>
      </c>
      <c r="N480" s="24">
        <v>8</v>
      </c>
      <c r="O480" s="93">
        <v>8</v>
      </c>
      <c r="P480" s="23">
        <v>44470</v>
      </c>
      <c r="Q480" s="27">
        <v>44500</v>
      </c>
      <c r="R480" s="24">
        <v>1</v>
      </c>
      <c r="S480" s="24" t="s">
        <v>140</v>
      </c>
      <c r="T480" s="24"/>
      <c r="U480" s="24"/>
      <c r="V480" s="24"/>
      <c r="W480" s="24"/>
      <c r="X480" s="24"/>
      <c r="Y480" s="25" t="s">
        <v>2042</v>
      </c>
      <c r="Z480" s="24">
        <v>8</v>
      </c>
      <c r="AA480" s="49">
        <v>44553</v>
      </c>
      <c r="AB480" s="212">
        <f t="shared" si="14"/>
        <v>1</v>
      </c>
      <c r="AC480" s="41">
        <f t="shared" si="15"/>
        <v>8</v>
      </c>
      <c r="AD480" s="8" t="s">
        <v>2116</v>
      </c>
    </row>
    <row r="481" spans="1:32" ht="108.45" customHeight="1">
      <c r="A481" s="22">
        <v>459</v>
      </c>
      <c r="B481" s="22" t="s">
        <v>25</v>
      </c>
      <c r="C481" s="22" t="s">
        <v>1769</v>
      </c>
      <c r="D481" s="281" t="s">
        <v>1849</v>
      </c>
      <c r="E481" s="23">
        <v>44460</v>
      </c>
      <c r="F481" s="24" t="s">
        <v>28</v>
      </c>
      <c r="G481" s="14" t="s">
        <v>29</v>
      </c>
      <c r="H481" s="24" t="s">
        <v>1839</v>
      </c>
      <c r="I481" s="33" t="s">
        <v>82</v>
      </c>
      <c r="J481" s="24" t="s">
        <v>224</v>
      </c>
      <c r="K481" s="28" t="s">
        <v>1851</v>
      </c>
      <c r="L481" s="29" t="s">
        <v>1852</v>
      </c>
      <c r="M481" s="30" t="s">
        <v>629</v>
      </c>
      <c r="N481" s="24">
        <v>1</v>
      </c>
      <c r="O481" s="93">
        <v>8</v>
      </c>
      <c r="P481" s="23">
        <v>44470</v>
      </c>
      <c r="Q481" s="27">
        <v>44500</v>
      </c>
      <c r="R481" s="24">
        <v>1</v>
      </c>
      <c r="S481" s="24" t="s">
        <v>140</v>
      </c>
      <c r="T481" s="24"/>
      <c r="U481" s="24"/>
      <c r="V481" s="24"/>
      <c r="W481" s="24"/>
      <c r="X481" s="24"/>
      <c r="Y481" s="24" t="s">
        <v>2004</v>
      </c>
      <c r="Z481" s="48">
        <v>1</v>
      </c>
      <c r="AA481" s="49">
        <v>44553</v>
      </c>
      <c r="AB481" s="212">
        <f t="shared" si="14"/>
        <v>1</v>
      </c>
      <c r="AC481" s="41">
        <f t="shared" si="15"/>
        <v>8</v>
      </c>
      <c r="AD481" s="10"/>
      <c r="AE481" s="42"/>
    </row>
    <row r="482" spans="1:32" ht="130.19999999999999" customHeight="1">
      <c r="A482" s="22">
        <v>459</v>
      </c>
      <c r="B482" s="22" t="s">
        <v>25</v>
      </c>
      <c r="C482" s="22" t="s">
        <v>1769</v>
      </c>
      <c r="D482" s="281" t="s">
        <v>1849</v>
      </c>
      <c r="E482" s="23">
        <v>44460</v>
      </c>
      <c r="F482" s="24" t="s">
        <v>28</v>
      </c>
      <c r="G482" s="14" t="s">
        <v>29</v>
      </c>
      <c r="H482" s="24" t="s">
        <v>1839</v>
      </c>
      <c r="I482" s="33" t="s">
        <v>82</v>
      </c>
      <c r="J482" s="24" t="s">
        <v>224</v>
      </c>
      <c r="K482" s="28" t="s">
        <v>1851</v>
      </c>
      <c r="L482" s="29" t="s">
        <v>1853</v>
      </c>
      <c r="M482" s="26" t="s">
        <v>1854</v>
      </c>
      <c r="N482" s="24">
        <v>6</v>
      </c>
      <c r="O482" s="93">
        <v>8</v>
      </c>
      <c r="P482" s="23">
        <v>44470</v>
      </c>
      <c r="Q482" s="27">
        <v>44500</v>
      </c>
      <c r="R482" s="24">
        <v>1</v>
      </c>
      <c r="S482" s="24" t="s">
        <v>140</v>
      </c>
      <c r="T482" s="24"/>
      <c r="U482" s="24"/>
      <c r="V482" s="24"/>
      <c r="W482" s="24"/>
      <c r="X482" s="24"/>
      <c r="Y482" s="24" t="s">
        <v>2003</v>
      </c>
      <c r="Z482" s="57">
        <v>6</v>
      </c>
      <c r="AA482" s="49">
        <v>44553</v>
      </c>
      <c r="AB482" s="212">
        <f t="shared" si="14"/>
        <v>1</v>
      </c>
      <c r="AC482" s="41">
        <f t="shared" si="15"/>
        <v>8</v>
      </c>
      <c r="AD482" s="8" t="s">
        <v>2117</v>
      </c>
    </row>
    <row r="483" spans="1:32" ht="216">
      <c r="A483" s="59">
        <v>460</v>
      </c>
      <c r="B483" s="22" t="s">
        <v>25</v>
      </c>
      <c r="C483" s="22" t="s">
        <v>1769</v>
      </c>
      <c r="D483" s="25" t="s">
        <v>1855</v>
      </c>
      <c r="E483" s="23">
        <v>44460</v>
      </c>
      <c r="F483" s="26" t="s">
        <v>99</v>
      </c>
      <c r="G483" s="14" t="s">
        <v>29</v>
      </c>
      <c r="H483" s="24" t="s">
        <v>1839</v>
      </c>
      <c r="I483" s="33" t="s">
        <v>223</v>
      </c>
      <c r="J483" s="60" t="s">
        <v>275</v>
      </c>
      <c r="K483" s="26" t="s">
        <v>1856</v>
      </c>
      <c r="L483" s="29" t="s">
        <v>1857</v>
      </c>
      <c r="M483" s="26" t="s">
        <v>1845</v>
      </c>
      <c r="N483" s="24">
        <v>1</v>
      </c>
      <c r="O483" s="93">
        <v>4</v>
      </c>
      <c r="P483" s="23">
        <v>44470</v>
      </c>
      <c r="Q483" s="27">
        <v>44530</v>
      </c>
      <c r="R483" s="24">
        <v>1</v>
      </c>
      <c r="S483" s="60" t="s">
        <v>1842</v>
      </c>
      <c r="T483" s="24"/>
      <c r="U483" s="24"/>
      <c r="V483" s="24"/>
      <c r="W483" s="24"/>
      <c r="X483" s="24"/>
      <c r="Y483" s="25" t="s">
        <v>2005</v>
      </c>
      <c r="Z483" s="50">
        <v>1</v>
      </c>
      <c r="AA483" s="49">
        <v>44550</v>
      </c>
      <c r="AB483" s="212">
        <f t="shared" si="14"/>
        <v>1</v>
      </c>
      <c r="AC483" s="41">
        <f t="shared" si="15"/>
        <v>4</v>
      </c>
      <c r="AD483" s="58" t="s">
        <v>2087</v>
      </c>
      <c r="AE483" s="181"/>
    </row>
    <row r="484" spans="1:32" ht="216">
      <c r="A484" s="59">
        <v>460</v>
      </c>
      <c r="B484" s="22" t="s">
        <v>25</v>
      </c>
      <c r="C484" s="22" t="s">
        <v>1769</v>
      </c>
      <c r="D484" s="25" t="s">
        <v>1855</v>
      </c>
      <c r="E484" s="23">
        <v>44460</v>
      </c>
      <c r="F484" s="26" t="s">
        <v>99</v>
      </c>
      <c r="G484" s="14" t="s">
        <v>29</v>
      </c>
      <c r="H484" s="24" t="s">
        <v>1839</v>
      </c>
      <c r="I484" s="33" t="s">
        <v>223</v>
      </c>
      <c r="J484" s="60" t="s">
        <v>275</v>
      </c>
      <c r="K484" s="26" t="s">
        <v>1856</v>
      </c>
      <c r="L484" s="29" t="s">
        <v>1858</v>
      </c>
      <c r="M484" s="26" t="s">
        <v>1859</v>
      </c>
      <c r="N484" s="24">
        <v>1</v>
      </c>
      <c r="O484" s="93">
        <v>8</v>
      </c>
      <c r="P484" s="23">
        <v>44470</v>
      </c>
      <c r="Q484" s="27">
        <v>44545</v>
      </c>
      <c r="R484" s="24">
        <v>1</v>
      </c>
      <c r="S484" s="60" t="s">
        <v>1842</v>
      </c>
      <c r="T484" s="24"/>
      <c r="U484" s="24"/>
      <c r="V484" s="24"/>
      <c r="W484" s="24"/>
      <c r="X484" s="24"/>
      <c r="Y484" s="25" t="s">
        <v>2006</v>
      </c>
      <c r="Z484" s="50">
        <v>1</v>
      </c>
      <c r="AA484" s="49">
        <v>44550</v>
      </c>
      <c r="AB484" s="212">
        <f t="shared" si="14"/>
        <v>1</v>
      </c>
      <c r="AC484" s="41">
        <f t="shared" si="15"/>
        <v>8</v>
      </c>
      <c r="AD484" s="58" t="s">
        <v>2087</v>
      </c>
      <c r="AE484" s="181"/>
    </row>
    <row r="485" spans="1:32" ht="216">
      <c r="A485" s="59">
        <v>460</v>
      </c>
      <c r="B485" s="22" t="s">
        <v>25</v>
      </c>
      <c r="C485" s="22" t="s">
        <v>1769</v>
      </c>
      <c r="D485" s="25" t="s">
        <v>1855</v>
      </c>
      <c r="E485" s="23">
        <v>44460</v>
      </c>
      <c r="F485" s="26" t="s">
        <v>99</v>
      </c>
      <c r="G485" s="14" t="s">
        <v>29</v>
      </c>
      <c r="H485" s="24" t="s">
        <v>1839</v>
      </c>
      <c r="I485" s="33" t="s">
        <v>223</v>
      </c>
      <c r="J485" s="60" t="s">
        <v>275</v>
      </c>
      <c r="K485" s="26" t="s">
        <v>1856</v>
      </c>
      <c r="L485" s="29" t="s">
        <v>1860</v>
      </c>
      <c r="M485" s="26" t="s">
        <v>1845</v>
      </c>
      <c r="N485" s="24">
        <v>1</v>
      </c>
      <c r="O485" s="93">
        <v>4</v>
      </c>
      <c r="P485" s="23">
        <v>44470</v>
      </c>
      <c r="Q485" s="27">
        <v>44545</v>
      </c>
      <c r="R485" s="24">
        <v>1</v>
      </c>
      <c r="S485" s="60" t="s">
        <v>1842</v>
      </c>
      <c r="T485" s="24"/>
      <c r="U485" s="24"/>
      <c r="V485" s="24"/>
      <c r="W485" s="24"/>
      <c r="X485" s="24"/>
      <c r="Y485" s="25" t="s">
        <v>2007</v>
      </c>
      <c r="Z485" s="50">
        <v>1</v>
      </c>
      <c r="AA485" s="49">
        <v>44550</v>
      </c>
      <c r="AB485" s="212">
        <f t="shared" si="14"/>
        <v>1</v>
      </c>
      <c r="AC485" s="41">
        <f t="shared" si="15"/>
        <v>4</v>
      </c>
      <c r="AD485" s="58" t="s">
        <v>2087</v>
      </c>
      <c r="AE485" s="181"/>
    </row>
    <row r="486" spans="1:32" ht="200.25" customHeight="1">
      <c r="A486" s="22">
        <v>457</v>
      </c>
      <c r="B486" s="22" t="s">
        <v>25</v>
      </c>
      <c r="C486" s="22" t="s">
        <v>1769</v>
      </c>
      <c r="D486" s="25" t="s">
        <v>1861</v>
      </c>
      <c r="E486" s="23">
        <v>44460</v>
      </c>
      <c r="F486" s="26" t="s">
        <v>28</v>
      </c>
      <c r="G486" s="14" t="s">
        <v>29</v>
      </c>
      <c r="H486" s="26" t="s">
        <v>1850</v>
      </c>
      <c r="I486" s="33" t="s">
        <v>82</v>
      </c>
      <c r="J486" s="24" t="s">
        <v>224</v>
      </c>
      <c r="K486" s="29" t="s">
        <v>1862</v>
      </c>
      <c r="L486" s="29" t="s">
        <v>1863</v>
      </c>
      <c r="M486" s="31" t="s">
        <v>1864</v>
      </c>
      <c r="N486" s="24">
        <v>4</v>
      </c>
      <c r="O486" s="93">
        <v>8</v>
      </c>
      <c r="P486" s="23">
        <v>44470</v>
      </c>
      <c r="Q486" s="27">
        <v>44286</v>
      </c>
      <c r="R486" s="24">
        <v>1</v>
      </c>
      <c r="S486" s="24" t="s">
        <v>140</v>
      </c>
      <c r="T486" s="24"/>
      <c r="U486" s="24"/>
      <c r="V486" s="24"/>
      <c r="W486" s="24"/>
      <c r="X486" s="24"/>
      <c r="Y486" s="25" t="s">
        <v>2008</v>
      </c>
      <c r="Z486" s="57">
        <v>4</v>
      </c>
      <c r="AA486" s="49">
        <v>44557</v>
      </c>
      <c r="AB486" s="212">
        <f t="shared" si="14"/>
        <v>1</v>
      </c>
      <c r="AC486" s="41">
        <f t="shared" si="15"/>
        <v>8</v>
      </c>
      <c r="AD486" s="10"/>
      <c r="AE486" s="42"/>
    </row>
    <row r="487" spans="1:32" ht="256.2" customHeight="1">
      <c r="A487" s="22">
        <v>457</v>
      </c>
      <c r="B487" s="22" t="s">
        <v>25</v>
      </c>
      <c r="C487" s="22" t="s">
        <v>1769</v>
      </c>
      <c r="D487" s="25" t="s">
        <v>1861</v>
      </c>
      <c r="E487" s="23">
        <v>44460</v>
      </c>
      <c r="F487" s="26" t="s">
        <v>28</v>
      </c>
      <c r="G487" s="14" t="s">
        <v>29</v>
      </c>
      <c r="H487" s="26" t="s">
        <v>1850</v>
      </c>
      <c r="I487" s="33" t="s">
        <v>82</v>
      </c>
      <c r="J487" s="24" t="s">
        <v>224</v>
      </c>
      <c r="K487" s="29" t="s">
        <v>1862</v>
      </c>
      <c r="L487" s="18" t="s">
        <v>1865</v>
      </c>
      <c r="M487" s="32" t="s">
        <v>1866</v>
      </c>
      <c r="N487" s="56">
        <v>1</v>
      </c>
      <c r="O487" s="93">
        <v>8</v>
      </c>
      <c r="P487" s="23">
        <v>44470</v>
      </c>
      <c r="Q487" s="27">
        <v>44620</v>
      </c>
      <c r="R487" s="24">
        <v>1</v>
      </c>
      <c r="S487" s="24" t="s">
        <v>140</v>
      </c>
      <c r="T487" s="24"/>
      <c r="U487" s="24"/>
      <c r="V487" s="24"/>
      <c r="W487" s="24"/>
      <c r="X487" s="24"/>
      <c r="Y487" s="25" t="s">
        <v>2002</v>
      </c>
      <c r="Z487" s="57">
        <v>1</v>
      </c>
      <c r="AA487" s="49">
        <v>44620</v>
      </c>
      <c r="AB487" s="212">
        <f t="shared" si="14"/>
        <v>1</v>
      </c>
      <c r="AC487" s="41">
        <f t="shared" si="15"/>
        <v>8</v>
      </c>
      <c r="AD487" s="10"/>
      <c r="AE487" s="42"/>
    </row>
    <row r="488" spans="1:32" ht="100.95" customHeight="1">
      <c r="A488" s="22">
        <v>462</v>
      </c>
      <c r="B488" s="22" t="s">
        <v>25</v>
      </c>
      <c r="C488" s="22" t="s">
        <v>1769</v>
      </c>
      <c r="D488" s="25" t="s">
        <v>1867</v>
      </c>
      <c r="E488" s="23">
        <v>44460</v>
      </c>
      <c r="F488" s="26" t="s">
        <v>28</v>
      </c>
      <c r="G488" s="14" t="s">
        <v>29</v>
      </c>
      <c r="H488" s="26" t="s">
        <v>1850</v>
      </c>
      <c r="I488" s="33" t="s">
        <v>223</v>
      </c>
      <c r="J488" s="24" t="s">
        <v>224</v>
      </c>
      <c r="K488" s="31" t="s">
        <v>1869</v>
      </c>
      <c r="L488" s="18" t="s">
        <v>1868</v>
      </c>
      <c r="M488" s="19" t="s">
        <v>1870</v>
      </c>
      <c r="N488" s="24">
        <v>3</v>
      </c>
      <c r="O488" s="93">
        <v>8</v>
      </c>
      <c r="P488" s="23">
        <v>44470</v>
      </c>
      <c r="Q488" s="27">
        <v>44712</v>
      </c>
      <c r="R488" s="24">
        <v>1</v>
      </c>
      <c r="S488" s="24" t="s">
        <v>140</v>
      </c>
      <c r="T488" s="24"/>
      <c r="U488" s="24"/>
      <c r="V488" s="24"/>
      <c r="W488" s="24"/>
      <c r="X488" s="24"/>
      <c r="Y488" s="24" t="s">
        <v>2114</v>
      </c>
      <c r="Z488" s="63">
        <v>3</v>
      </c>
      <c r="AA488" s="49">
        <v>44553</v>
      </c>
      <c r="AB488" s="212">
        <f t="shared" si="14"/>
        <v>1</v>
      </c>
      <c r="AC488" s="41">
        <f t="shared" si="15"/>
        <v>8</v>
      </c>
      <c r="AD488" s="8" t="s">
        <v>2115</v>
      </c>
      <c r="AF488" s="221"/>
    </row>
    <row r="489" spans="1:32" ht="102" customHeight="1">
      <c r="A489" s="22">
        <v>461</v>
      </c>
      <c r="B489" s="22" t="s">
        <v>25</v>
      </c>
      <c r="C489" s="22" t="s">
        <v>1769</v>
      </c>
      <c r="D489" s="25" t="s">
        <v>1871</v>
      </c>
      <c r="E489" s="23">
        <v>44460</v>
      </c>
      <c r="F489" s="26" t="s">
        <v>28</v>
      </c>
      <c r="G489" s="14" t="s">
        <v>29</v>
      </c>
      <c r="H489" s="26" t="s">
        <v>1850</v>
      </c>
      <c r="I489" s="33" t="s">
        <v>82</v>
      </c>
      <c r="J489" s="24" t="s">
        <v>224</v>
      </c>
      <c r="K489" s="26" t="s">
        <v>1872</v>
      </c>
      <c r="L489" s="29" t="s">
        <v>1873</v>
      </c>
      <c r="M489" s="26" t="s">
        <v>1874</v>
      </c>
      <c r="N489" s="24">
        <v>3</v>
      </c>
      <c r="O489" s="93">
        <v>8</v>
      </c>
      <c r="P489" s="23">
        <v>44470</v>
      </c>
      <c r="Q489" s="27">
        <v>44500</v>
      </c>
      <c r="R489" s="24">
        <v>1</v>
      </c>
      <c r="S489" s="24" t="s">
        <v>140</v>
      </c>
      <c r="T489" s="24"/>
      <c r="U489" s="24"/>
      <c r="V489" s="24"/>
      <c r="W489" s="24"/>
      <c r="X489" s="24"/>
      <c r="Y489" s="24" t="s">
        <v>2009</v>
      </c>
      <c r="Z489" s="63">
        <v>3</v>
      </c>
      <c r="AA489" s="49">
        <v>44557</v>
      </c>
      <c r="AB489" s="212">
        <f t="shared" si="14"/>
        <v>1</v>
      </c>
      <c r="AC489" s="41">
        <f t="shared" si="15"/>
        <v>8</v>
      </c>
      <c r="AD489" s="10"/>
      <c r="AE489" s="42"/>
    </row>
    <row r="490" spans="1:32" ht="87.45" customHeight="1">
      <c r="A490" s="22">
        <v>461</v>
      </c>
      <c r="B490" s="22" t="s">
        <v>25</v>
      </c>
      <c r="C490" s="22" t="s">
        <v>1769</v>
      </c>
      <c r="D490" s="25" t="s">
        <v>1871</v>
      </c>
      <c r="E490" s="23">
        <v>44460</v>
      </c>
      <c r="F490" s="26" t="s">
        <v>28</v>
      </c>
      <c r="G490" s="14" t="s">
        <v>29</v>
      </c>
      <c r="H490" s="26" t="s">
        <v>1839</v>
      </c>
      <c r="I490" s="33" t="s">
        <v>82</v>
      </c>
      <c r="J490" s="24" t="s">
        <v>224</v>
      </c>
      <c r="K490" s="26" t="s">
        <v>1872</v>
      </c>
      <c r="L490" s="29" t="s">
        <v>1875</v>
      </c>
      <c r="M490" s="218" t="s">
        <v>2080</v>
      </c>
      <c r="N490" s="24">
        <v>1</v>
      </c>
      <c r="O490" s="93">
        <v>8</v>
      </c>
      <c r="P490" s="23">
        <v>44470</v>
      </c>
      <c r="Q490" s="27">
        <v>44681</v>
      </c>
      <c r="R490" s="24">
        <v>1</v>
      </c>
      <c r="S490" s="24" t="s">
        <v>140</v>
      </c>
      <c r="T490" s="24"/>
      <c r="U490" s="24"/>
      <c r="V490" s="24"/>
      <c r="W490" s="24"/>
      <c r="X490" s="24"/>
      <c r="Y490" s="25" t="s">
        <v>2113</v>
      </c>
      <c r="Z490" s="63">
        <v>1</v>
      </c>
      <c r="AA490" s="49">
        <v>44553</v>
      </c>
      <c r="AB490" s="212">
        <f t="shared" si="14"/>
        <v>1</v>
      </c>
      <c r="AC490" s="41">
        <f t="shared" si="15"/>
        <v>8</v>
      </c>
      <c r="AD490" s="8" t="s">
        <v>2112</v>
      </c>
      <c r="AF490" s="221"/>
    </row>
    <row r="491" spans="1:32" ht="114.45" customHeight="1">
      <c r="A491" s="22">
        <v>461</v>
      </c>
      <c r="B491" s="22" t="s">
        <v>25</v>
      </c>
      <c r="C491" s="22" t="s">
        <v>1769</v>
      </c>
      <c r="D491" s="25" t="s">
        <v>1871</v>
      </c>
      <c r="E491" s="23">
        <v>44460</v>
      </c>
      <c r="F491" s="26" t="s">
        <v>28</v>
      </c>
      <c r="G491" s="14" t="s">
        <v>29</v>
      </c>
      <c r="H491" s="26" t="s">
        <v>1839</v>
      </c>
      <c r="I491" s="33" t="s">
        <v>82</v>
      </c>
      <c r="J491" s="24" t="s">
        <v>224</v>
      </c>
      <c r="K491" s="26" t="s">
        <v>1872</v>
      </c>
      <c r="L491" s="29" t="s">
        <v>2086</v>
      </c>
      <c r="M491" s="62" t="s">
        <v>2104</v>
      </c>
      <c r="N491" s="24">
        <v>1</v>
      </c>
      <c r="O491" s="93">
        <v>8</v>
      </c>
      <c r="P491" s="23">
        <v>44470</v>
      </c>
      <c r="Q491" s="27">
        <v>44681</v>
      </c>
      <c r="R491" s="24">
        <v>1</v>
      </c>
      <c r="S491" s="24" t="s">
        <v>140</v>
      </c>
      <c r="T491" s="24"/>
      <c r="U491" s="24"/>
      <c r="V491" s="24"/>
      <c r="W491" s="24"/>
      <c r="X491" s="24"/>
      <c r="Y491" s="25" t="s">
        <v>2110</v>
      </c>
      <c r="Z491" s="63">
        <v>1</v>
      </c>
      <c r="AA491" s="49">
        <v>44557</v>
      </c>
      <c r="AB491" s="212">
        <f t="shared" si="14"/>
        <v>1</v>
      </c>
      <c r="AC491" s="41">
        <f t="shared" si="15"/>
        <v>8</v>
      </c>
      <c r="AD491" s="8" t="s">
        <v>2111</v>
      </c>
      <c r="AF491" s="221"/>
    </row>
    <row r="492" spans="1:32" ht="115.2">
      <c r="A492" s="60">
        <v>434</v>
      </c>
      <c r="B492" s="282" t="s">
        <v>25</v>
      </c>
      <c r="C492" s="137" t="s">
        <v>1771</v>
      </c>
      <c r="D492" s="283" t="s">
        <v>1887</v>
      </c>
      <c r="E492" s="65">
        <v>44403.420138888891</v>
      </c>
      <c r="F492" s="24" t="s">
        <v>28</v>
      </c>
      <c r="G492" s="24" t="s">
        <v>29</v>
      </c>
      <c r="H492" s="24" t="s">
        <v>1815</v>
      </c>
      <c r="I492" s="24" t="s">
        <v>237</v>
      </c>
      <c r="J492" s="24" t="s">
        <v>1888</v>
      </c>
      <c r="K492" s="24" t="s">
        <v>1889</v>
      </c>
      <c r="L492" s="24" t="s">
        <v>1890</v>
      </c>
      <c r="M492" s="24" t="s">
        <v>1891</v>
      </c>
      <c r="N492" s="24">
        <v>1</v>
      </c>
      <c r="O492" s="24">
        <v>20</v>
      </c>
      <c r="P492" s="23">
        <v>44379</v>
      </c>
      <c r="Q492" s="23">
        <v>44407</v>
      </c>
      <c r="R492" s="24">
        <v>17</v>
      </c>
      <c r="S492" s="24" t="s">
        <v>1888</v>
      </c>
      <c r="T492" s="24"/>
      <c r="U492" s="24"/>
      <c r="V492" s="24"/>
      <c r="W492" s="24"/>
      <c r="X492" s="34"/>
      <c r="Y492" s="35" t="s">
        <v>1892</v>
      </c>
      <c r="Z492" s="10">
        <v>1</v>
      </c>
      <c r="AA492" s="16">
        <v>44389</v>
      </c>
      <c r="AB492" s="212">
        <f t="shared" si="14"/>
        <v>1</v>
      </c>
      <c r="AC492" s="41">
        <f t="shared" si="15"/>
        <v>20</v>
      </c>
      <c r="AD492" s="10" t="s">
        <v>1813</v>
      </c>
      <c r="AE492" s="42"/>
    </row>
    <row r="493" spans="1:32" ht="115.2">
      <c r="A493" s="60">
        <v>434</v>
      </c>
      <c r="B493" s="282" t="s">
        <v>25</v>
      </c>
      <c r="C493" s="137" t="s">
        <v>1771</v>
      </c>
      <c r="D493" s="283" t="s">
        <v>1887</v>
      </c>
      <c r="E493" s="65">
        <v>44403.420138888891</v>
      </c>
      <c r="F493" s="24" t="s">
        <v>28</v>
      </c>
      <c r="G493" s="24" t="s">
        <v>29</v>
      </c>
      <c r="H493" s="24" t="s">
        <v>1815</v>
      </c>
      <c r="I493" s="24" t="s">
        <v>237</v>
      </c>
      <c r="J493" s="24" t="s">
        <v>1888</v>
      </c>
      <c r="K493" s="24" t="s">
        <v>1893</v>
      </c>
      <c r="L493" s="24" t="s">
        <v>1894</v>
      </c>
      <c r="M493" s="24" t="s">
        <v>1895</v>
      </c>
      <c r="N493" s="24">
        <v>1</v>
      </c>
      <c r="O493" s="24">
        <v>20</v>
      </c>
      <c r="P493" s="23">
        <v>44379</v>
      </c>
      <c r="Q493" s="23">
        <v>44438</v>
      </c>
      <c r="R493" s="24">
        <v>17</v>
      </c>
      <c r="S493" s="24" t="s">
        <v>1888</v>
      </c>
      <c r="T493" s="24"/>
      <c r="U493" s="24"/>
      <c r="V493" s="24"/>
      <c r="W493" s="24"/>
      <c r="X493" s="34"/>
      <c r="Y493" s="36" t="s">
        <v>1896</v>
      </c>
      <c r="Z493" s="10">
        <v>1</v>
      </c>
      <c r="AA493" s="16">
        <v>44396</v>
      </c>
      <c r="AB493" s="212">
        <f t="shared" si="14"/>
        <v>1</v>
      </c>
      <c r="AC493" s="41">
        <f t="shared" si="15"/>
        <v>20</v>
      </c>
      <c r="AD493" s="10" t="s">
        <v>1813</v>
      </c>
      <c r="AE493" s="42"/>
    </row>
    <row r="494" spans="1:32" ht="144">
      <c r="A494" s="60">
        <v>467</v>
      </c>
      <c r="B494" s="282" t="s">
        <v>25</v>
      </c>
      <c r="C494" s="137" t="s">
        <v>1771</v>
      </c>
      <c r="D494" s="24" t="s">
        <v>1897</v>
      </c>
      <c r="E494" s="65">
        <v>44463.49722222222</v>
      </c>
      <c r="F494" s="24" t="s">
        <v>28</v>
      </c>
      <c r="G494" s="24" t="s">
        <v>29</v>
      </c>
      <c r="H494" s="24" t="s">
        <v>1815</v>
      </c>
      <c r="I494" s="24" t="s">
        <v>31</v>
      </c>
      <c r="J494" s="24" t="s">
        <v>1888</v>
      </c>
      <c r="K494" s="24" t="s">
        <v>1898</v>
      </c>
      <c r="L494" s="24" t="s">
        <v>1899</v>
      </c>
      <c r="M494" s="24" t="s">
        <v>1900</v>
      </c>
      <c r="N494" s="24">
        <v>50</v>
      </c>
      <c r="O494" s="24">
        <v>20</v>
      </c>
      <c r="P494" s="23">
        <v>44379</v>
      </c>
      <c r="Q494" s="23">
        <v>44530</v>
      </c>
      <c r="R494" s="24">
        <v>21</v>
      </c>
      <c r="S494" s="24" t="s">
        <v>1888</v>
      </c>
      <c r="T494" s="24"/>
      <c r="U494" s="24"/>
      <c r="V494" s="24"/>
      <c r="W494" s="24"/>
      <c r="X494" s="282"/>
      <c r="Y494" s="35" t="s">
        <v>1944</v>
      </c>
      <c r="Z494" s="10">
        <v>50</v>
      </c>
      <c r="AA494" s="16">
        <v>44533</v>
      </c>
      <c r="AB494" s="212">
        <f t="shared" si="14"/>
        <v>1</v>
      </c>
      <c r="AC494" s="41">
        <f t="shared" si="15"/>
        <v>20</v>
      </c>
      <c r="AD494" s="10" t="s">
        <v>1813</v>
      </c>
      <c r="AE494" s="42"/>
    </row>
    <row r="495" spans="1:32" ht="187.2">
      <c r="A495" s="60">
        <v>468</v>
      </c>
      <c r="B495" s="282" t="s">
        <v>25</v>
      </c>
      <c r="C495" s="137" t="s">
        <v>1771</v>
      </c>
      <c r="D495" s="24" t="s">
        <v>1901</v>
      </c>
      <c r="E495" s="65">
        <v>44463.497916666667</v>
      </c>
      <c r="F495" s="24" t="s">
        <v>28</v>
      </c>
      <c r="G495" s="24" t="s">
        <v>29</v>
      </c>
      <c r="H495" s="24" t="s">
        <v>1815</v>
      </c>
      <c r="I495" s="24" t="s">
        <v>31</v>
      </c>
      <c r="J495" s="24" t="s">
        <v>1888</v>
      </c>
      <c r="K495" s="24" t="s">
        <v>1902</v>
      </c>
      <c r="L495" s="24" t="s">
        <v>1903</v>
      </c>
      <c r="M495" s="24" t="s">
        <v>1904</v>
      </c>
      <c r="N495" s="24">
        <v>50</v>
      </c>
      <c r="O495" s="24">
        <v>20</v>
      </c>
      <c r="P495" s="23">
        <v>44379</v>
      </c>
      <c r="Q495" s="23">
        <v>44530</v>
      </c>
      <c r="R495" s="24">
        <v>21</v>
      </c>
      <c r="S495" s="24" t="s">
        <v>1888</v>
      </c>
      <c r="T495" s="24"/>
      <c r="U495" s="24"/>
      <c r="V495" s="24"/>
      <c r="W495" s="24"/>
      <c r="X495" s="282"/>
      <c r="Y495" s="35" t="s">
        <v>1945</v>
      </c>
      <c r="Z495" s="10">
        <v>50</v>
      </c>
      <c r="AA495" s="16">
        <v>44533</v>
      </c>
      <c r="AB495" s="212">
        <f t="shared" si="14"/>
        <v>1</v>
      </c>
      <c r="AC495" s="41">
        <f t="shared" si="15"/>
        <v>20</v>
      </c>
      <c r="AD495" s="10" t="s">
        <v>1813</v>
      </c>
      <c r="AE495" s="42"/>
    </row>
    <row r="496" spans="1:32" ht="144">
      <c r="A496" s="60">
        <v>469</v>
      </c>
      <c r="B496" s="282" t="s">
        <v>25</v>
      </c>
      <c r="C496" s="137" t="s">
        <v>1771</v>
      </c>
      <c r="D496" s="24" t="s">
        <v>1905</v>
      </c>
      <c r="E496" s="65">
        <v>44463.5</v>
      </c>
      <c r="F496" s="24" t="s">
        <v>28</v>
      </c>
      <c r="G496" s="24" t="s">
        <v>29</v>
      </c>
      <c r="H496" s="24" t="s">
        <v>1815</v>
      </c>
      <c r="I496" s="24" t="s">
        <v>237</v>
      </c>
      <c r="J496" s="24" t="s">
        <v>1888</v>
      </c>
      <c r="K496" s="24" t="s">
        <v>1906</v>
      </c>
      <c r="L496" s="24" t="s">
        <v>1907</v>
      </c>
      <c r="M496" s="24" t="s">
        <v>1900</v>
      </c>
      <c r="N496" s="24">
        <v>50</v>
      </c>
      <c r="O496" s="24">
        <v>20</v>
      </c>
      <c r="P496" s="23">
        <v>44379</v>
      </c>
      <c r="Q496" s="23">
        <v>44530</v>
      </c>
      <c r="R496" s="24">
        <v>21</v>
      </c>
      <c r="S496" s="24" t="s">
        <v>1888</v>
      </c>
      <c r="T496" s="24"/>
      <c r="U496" s="24"/>
      <c r="V496" s="24"/>
      <c r="W496" s="24"/>
      <c r="X496" s="282"/>
      <c r="Y496" s="35" t="s">
        <v>1946</v>
      </c>
      <c r="Z496" s="10">
        <v>50</v>
      </c>
      <c r="AA496" s="16">
        <v>44533</v>
      </c>
      <c r="AB496" s="212">
        <f t="shared" si="14"/>
        <v>1</v>
      </c>
      <c r="AC496" s="41">
        <f t="shared" si="15"/>
        <v>20</v>
      </c>
      <c r="AD496" s="10" t="s">
        <v>1813</v>
      </c>
      <c r="AE496" s="42"/>
    </row>
    <row r="497" spans="1:31" ht="201.6">
      <c r="A497" s="24">
        <v>477</v>
      </c>
      <c r="B497" s="22" t="s">
        <v>25</v>
      </c>
      <c r="C497" s="22" t="s">
        <v>1764</v>
      </c>
      <c r="D497" s="24" t="s">
        <v>1908</v>
      </c>
      <c r="E497" s="65">
        <v>44467.640972222223</v>
      </c>
      <c r="F497" s="24" t="s">
        <v>1876</v>
      </c>
      <c r="G497" s="24" t="s">
        <v>29</v>
      </c>
      <c r="H497" s="24" t="s">
        <v>46</v>
      </c>
      <c r="I497" s="24" t="s">
        <v>237</v>
      </c>
      <c r="J497" s="24" t="s">
        <v>1877</v>
      </c>
      <c r="K497" s="24" t="s">
        <v>1878</v>
      </c>
      <c r="L497" s="24" t="s">
        <v>1879</v>
      </c>
      <c r="M497" s="24" t="s">
        <v>1886</v>
      </c>
      <c r="N497" s="24">
        <v>1</v>
      </c>
      <c r="O497" s="24">
        <v>33</v>
      </c>
      <c r="P497" s="23">
        <v>44438</v>
      </c>
      <c r="Q497" s="23">
        <v>44526</v>
      </c>
      <c r="R497" s="24">
        <v>12</v>
      </c>
      <c r="S497" s="24" t="s">
        <v>1877</v>
      </c>
      <c r="T497" s="24"/>
      <c r="U497" s="24"/>
      <c r="V497" s="24"/>
      <c r="W497" s="24"/>
      <c r="X497" s="24"/>
      <c r="Y497" s="284" t="s">
        <v>1941</v>
      </c>
      <c r="Z497" s="10">
        <v>1</v>
      </c>
      <c r="AA497" s="16">
        <v>44525</v>
      </c>
      <c r="AB497" s="212">
        <f t="shared" si="14"/>
        <v>1</v>
      </c>
      <c r="AC497" s="41">
        <f t="shared" si="15"/>
        <v>33</v>
      </c>
      <c r="AD497" s="10"/>
      <c r="AE497" s="42"/>
    </row>
    <row r="498" spans="1:31" ht="86.25" customHeight="1">
      <c r="A498" s="24">
        <v>478</v>
      </c>
      <c r="B498" s="22" t="s">
        <v>25</v>
      </c>
      <c r="C498" s="22" t="s">
        <v>1764</v>
      </c>
      <c r="D498" s="24" t="s">
        <v>1909</v>
      </c>
      <c r="E498" s="65">
        <v>44467.642361111109</v>
      </c>
      <c r="F498" s="24" t="s">
        <v>1876</v>
      </c>
      <c r="G498" s="24" t="s">
        <v>29</v>
      </c>
      <c r="H498" s="24" t="s">
        <v>46</v>
      </c>
      <c r="I498" s="24" t="s">
        <v>108</v>
      </c>
      <c r="J498" s="24" t="s">
        <v>1877</v>
      </c>
      <c r="K498" s="24" t="s">
        <v>1880</v>
      </c>
      <c r="L498" s="24" t="s">
        <v>1881</v>
      </c>
      <c r="M498" s="24" t="s">
        <v>1882</v>
      </c>
      <c r="N498" s="24">
        <v>3</v>
      </c>
      <c r="O498" s="24">
        <v>33</v>
      </c>
      <c r="P498" s="23">
        <v>44438</v>
      </c>
      <c r="Q498" s="23">
        <v>44545</v>
      </c>
      <c r="R498" s="24">
        <v>15</v>
      </c>
      <c r="S498" s="24" t="s">
        <v>1877</v>
      </c>
      <c r="T498" s="24"/>
      <c r="U498" s="24"/>
      <c r="V498" s="24"/>
      <c r="W498" s="24"/>
      <c r="X498" s="24"/>
      <c r="Y498" s="284" t="s">
        <v>1942</v>
      </c>
      <c r="Z498" s="10">
        <v>3</v>
      </c>
      <c r="AA498" s="16">
        <v>44550</v>
      </c>
      <c r="AB498" s="212">
        <f t="shared" si="14"/>
        <v>1</v>
      </c>
      <c r="AC498" s="41">
        <f t="shared" si="15"/>
        <v>33</v>
      </c>
      <c r="AD498" s="10"/>
      <c r="AE498" s="42"/>
    </row>
    <row r="499" spans="1:31" ht="76.5" customHeight="1">
      <c r="A499" s="24">
        <v>479</v>
      </c>
      <c r="B499" s="22" t="s">
        <v>25</v>
      </c>
      <c r="C499" s="22" t="s">
        <v>1764</v>
      </c>
      <c r="D499" s="24" t="s">
        <v>1910</v>
      </c>
      <c r="E499" s="65">
        <v>44467.644444444442</v>
      </c>
      <c r="F499" s="24" t="s">
        <v>1876</v>
      </c>
      <c r="G499" s="24" t="s">
        <v>29</v>
      </c>
      <c r="H499" s="24" t="s">
        <v>30</v>
      </c>
      <c r="I499" s="24" t="s">
        <v>274</v>
      </c>
      <c r="J499" s="24" t="s">
        <v>1877</v>
      </c>
      <c r="K499" s="24" t="s">
        <v>1883</v>
      </c>
      <c r="L499" s="24" t="s">
        <v>1884</v>
      </c>
      <c r="M499" s="24" t="s">
        <v>1885</v>
      </c>
      <c r="N499" s="24">
        <v>1</v>
      </c>
      <c r="O499" s="24">
        <v>34</v>
      </c>
      <c r="P499" s="23">
        <v>44438</v>
      </c>
      <c r="Q499" s="23">
        <v>44545</v>
      </c>
      <c r="R499" s="24">
        <v>15</v>
      </c>
      <c r="S499" s="24" t="s">
        <v>1877</v>
      </c>
      <c r="T499" s="24"/>
      <c r="U499" s="24"/>
      <c r="V499" s="24"/>
      <c r="W499" s="24"/>
      <c r="X499" s="24"/>
      <c r="Y499" s="284" t="s">
        <v>1943</v>
      </c>
      <c r="Z499" s="10">
        <v>1</v>
      </c>
      <c r="AA499" s="16">
        <v>44550</v>
      </c>
      <c r="AB499" s="212">
        <f t="shared" si="14"/>
        <v>1</v>
      </c>
      <c r="AC499" s="41">
        <f t="shared" si="15"/>
        <v>34</v>
      </c>
      <c r="AD499" s="10"/>
      <c r="AE499" s="42"/>
    </row>
    <row r="500" spans="1:31" ht="172.8">
      <c r="A500" s="24">
        <v>506</v>
      </c>
      <c r="B500" s="24" t="s">
        <v>1952</v>
      </c>
      <c r="C500" s="24" t="s">
        <v>1953</v>
      </c>
      <c r="D500" s="24" t="s">
        <v>1954</v>
      </c>
      <c r="E500" s="65">
        <v>44550.634027777778</v>
      </c>
      <c r="F500" s="24" t="s">
        <v>1876</v>
      </c>
      <c r="G500" s="24" t="s">
        <v>29</v>
      </c>
      <c r="H500" s="24" t="s">
        <v>30</v>
      </c>
      <c r="I500" s="24" t="s">
        <v>392</v>
      </c>
      <c r="J500" s="24" t="s">
        <v>1877</v>
      </c>
      <c r="K500" s="24" t="s">
        <v>1955</v>
      </c>
      <c r="L500" s="24" t="s">
        <v>1956</v>
      </c>
      <c r="M500" s="24" t="s">
        <v>1957</v>
      </c>
      <c r="N500" s="24">
        <v>2</v>
      </c>
      <c r="O500" s="24">
        <v>12.5</v>
      </c>
      <c r="P500" s="23">
        <v>44516</v>
      </c>
      <c r="Q500" s="23">
        <v>44602</v>
      </c>
      <c r="R500" s="24">
        <v>12</v>
      </c>
      <c r="S500" s="24" t="s">
        <v>1877</v>
      </c>
      <c r="T500" s="24"/>
      <c r="U500" s="24"/>
      <c r="V500" s="24"/>
      <c r="W500" s="24"/>
      <c r="X500" s="24"/>
      <c r="Y500" s="24" t="s">
        <v>2048</v>
      </c>
      <c r="Z500" s="24">
        <v>2</v>
      </c>
      <c r="AA500" s="65">
        <v>44606.868055555555</v>
      </c>
      <c r="AB500" s="212">
        <f t="shared" si="14"/>
        <v>1</v>
      </c>
      <c r="AC500" s="41">
        <f t="shared" si="15"/>
        <v>12.5</v>
      </c>
      <c r="AD500" s="10"/>
      <c r="AE500" s="42"/>
    </row>
    <row r="501" spans="1:31" ht="172.8">
      <c r="A501" s="24">
        <v>506</v>
      </c>
      <c r="B501" s="24" t="s">
        <v>1952</v>
      </c>
      <c r="C501" s="24" t="s">
        <v>1953</v>
      </c>
      <c r="D501" s="24" t="s">
        <v>1954</v>
      </c>
      <c r="E501" s="65">
        <v>44550.634027777778</v>
      </c>
      <c r="F501" s="24" t="s">
        <v>1876</v>
      </c>
      <c r="G501" s="24" t="s">
        <v>29</v>
      </c>
      <c r="H501" s="24" t="s">
        <v>30</v>
      </c>
      <c r="I501" s="24" t="s">
        <v>392</v>
      </c>
      <c r="J501" s="24" t="s">
        <v>1877</v>
      </c>
      <c r="K501" s="24" t="s">
        <v>1958</v>
      </c>
      <c r="L501" s="24" t="s">
        <v>1959</v>
      </c>
      <c r="M501" s="24" t="s">
        <v>1885</v>
      </c>
      <c r="N501" s="24">
        <v>1</v>
      </c>
      <c r="O501" s="24">
        <v>12.5</v>
      </c>
      <c r="P501" s="23">
        <v>44516</v>
      </c>
      <c r="Q501" s="23">
        <v>44607</v>
      </c>
      <c r="R501" s="24">
        <v>13</v>
      </c>
      <c r="S501" s="24" t="s">
        <v>1877</v>
      </c>
      <c r="T501" s="24"/>
      <c r="U501" s="24"/>
      <c r="V501" s="24"/>
      <c r="W501" s="24"/>
      <c r="X501" s="24"/>
      <c r="Y501" s="24" t="s">
        <v>2049</v>
      </c>
      <c r="Z501" s="24">
        <v>1</v>
      </c>
      <c r="AA501" s="65">
        <v>44642.442361111112</v>
      </c>
      <c r="AB501" s="212">
        <f t="shared" si="14"/>
        <v>1</v>
      </c>
      <c r="AC501" s="41">
        <f t="shared" si="15"/>
        <v>12.5</v>
      </c>
      <c r="AD501" s="10"/>
      <c r="AE501" s="42"/>
    </row>
    <row r="502" spans="1:31" ht="144">
      <c r="A502" s="24">
        <v>507</v>
      </c>
      <c r="B502" s="24" t="s">
        <v>1952</v>
      </c>
      <c r="C502" s="24" t="s">
        <v>1953</v>
      </c>
      <c r="D502" s="24" t="s">
        <v>1960</v>
      </c>
      <c r="E502" s="65">
        <v>44550.636805555558</v>
      </c>
      <c r="F502" s="24" t="s">
        <v>1876</v>
      </c>
      <c r="G502" s="24" t="s">
        <v>29</v>
      </c>
      <c r="H502" s="24" t="s">
        <v>30</v>
      </c>
      <c r="I502" s="24" t="s">
        <v>237</v>
      </c>
      <c r="J502" s="24" t="s">
        <v>1877</v>
      </c>
      <c r="K502" s="24" t="s">
        <v>1961</v>
      </c>
      <c r="L502" s="24" t="s">
        <v>1959</v>
      </c>
      <c r="M502" s="24" t="s">
        <v>1885</v>
      </c>
      <c r="N502" s="24">
        <v>1</v>
      </c>
      <c r="O502" s="24">
        <v>12.5</v>
      </c>
      <c r="P502" s="23">
        <v>44516</v>
      </c>
      <c r="Q502" s="23">
        <v>44607</v>
      </c>
      <c r="R502" s="24">
        <v>13</v>
      </c>
      <c r="S502" s="24" t="s">
        <v>1877</v>
      </c>
      <c r="T502" s="24"/>
      <c r="U502" s="24"/>
      <c r="V502" s="24"/>
      <c r="W502" s="24"/>
      <c r="X502" s="24"/>
      <c r="Y502" s="24" t="s">
        <v>2049</v>
      </c>
      <c r="Z502" s="24">
        <v>1</v>
      </c>
      <c r="AA502" s="65">
        <v>44642.441666666666</v>
      </c>
      <c r="AB502" s="212">
        <f t="shared" si="14"/>
        <v>1</v>
      </c>
      <c r="AC502" s="41">
        <f t="shared" si="15"/>
        <v>12.5</v>
      </c>
      <c r="AD502" s="10"/>
      <c r="AE502" s="42"/>
    </row>
    <row r="503" spans="1:31" ht="69" customHeight="1">
      <c r="A503" s="24">
        <v>507</v>
      </c>
      <c r="B503" s="24" t="s">
        <v>1952</v>
      </c>
      <c r="C503" s="24" t="s">
        <v>1953</v>
      </c>
      <c r="D503" s="24" t="s">
        <v>1960</v>
      </c>
      <c r="E503" s="65">
        <v>44550.636805555558</v>
      </c>
      <c r="F503" s="24" t="s">
        <v>1876</v>
      </c>
      <c r="G503" s="24" t="s">
        <v>29</v>
      </c>
      <c r="H503" s="24" t="s">
        <v>46</v>
      </c>
      <c r="I503" s="24" t="s">
        <v>237</v>
      </c>
      <c r="J503" s="24" t="s">
        <v>1877</v>
      </c>
      <c r="K503" s="24" t="s">
        <v>1961</v>
      </c>
      <c r="L503" s="24" t="s">
        <v>1962</v>
      </c>
      <c r="M503" s="24" t="s">
        <v>1963</v>
      </c>
      <c r="N503" s="24">
        <v>1</v>
      </c>
      <c r="O503" s="24">
        <v>12.5</v>
      </c>
      <c r="P503" s="23">
        <v>44516</v>
      </c>
      <c r="Q503" s="23">
        <v>44607</v>
      </c>
      <c r="R503" s="24">
        <v>13</v>
      </c>
      <c r="S503" s="24" t="s">
        <v>1877</v>
      </c>
      <c r="T503" s="24"/>
      <c r="U503" s="24"/>
      <c r="V503" s="24"/>
      <c r="W503" s="24"/>
      <c r="X503" s="24"/>
      <c r="Y503" s="24" t="s">
        <v>2050</v>
      </c>
      <c r="Z503" s="24">
        <v>1</v>
      </c>
      <c r="AA503" s="65">
        <v>44602.838888888888</v>
      </c>
      <c r="AB503" s="212">
        <f t="shared" si="14"/>
        <v>1</v>
      </c>
      <c r="AC503" s="41">
        <f t="shared" si="15"/>
        <v>12.5</v>
      </c>
      <c r="AD503" s="10"/>
      <c r="AE503" s="42"/>
    </row>
    <row r="504" spans="1:31" ht="129.6">
      <c r="A504" s="24">
        <v>508</v>
      </c>
      <c r="B504" s="24" t="s">
        <v>1952</v>
      </c>
      <c r="C504" s="24" t="s">
        <v>1953</v>
      </c>
      <c r="D504" s="24" t="s">
        <v>1964</v>
      </c>
      <c r="E504" s="65">
        <v>44550.637499999997</v>
      </c>
      <c r="F504" s="24" t="s">
        <v>1876</v>
      </c>
      <c r="G504" s="24" t="s">
        <v>29</v>
      </c>
      <c r="H504" s="24" t="s">
        <v>46</v>
      </c>
      <c r="I504" s="24" t="s">
        <v>392</v>
      </c>
      <c r="J504" s="24" t="s">
        <v>1877</v>
      </c>
      <c r="K504" s="24" t="s">
        <v>1965</v>
      </c>
      <c r="L504" s="24" t="s">
        <v>1966</v>
      </c>
      <c r="M504" s="24" t="s">
        <v>634</v>
      </c>
      <c r="N504" s="24">
        <v>1</v>
      </c>
      <c r="O504" s="24">
        <v>12.5</v>
      </c>
      <c r="P504" s="23">
        <v>44516</v>
      </c>
      <c r="Q504" s="23">
        <v>44607</v>
      </c>
      <c r="R504" s="24">
        <v>13</v>
      </c>
      <c r="S504" s="24" t="s">
        <v>1877</v>
      </c>
      <c r="T504" s="24"/>
      <c r="U504" s="24"/>
      <c r="V504" s="24"/>
      <c r="W504" s="24"/>
      <c r="X504" s="24"/>
      <c r="Y504" s="24" t="s">
        <v>2046</v>
      </c>
      <c r="Z504" s="24">
        <v>1</v>
      </c>
      <c r="AA504" s="65">
        <v>44636.805555555555</v>
      </c>
      <c r="AB504" s="212">
        <f t="shared" si="14"/>
        <v>1</v>
      </c>
      <c r="AC504" s="41">
        <f t="shared" si="15"/>
        <v>12.5</v>
      </c>
      <c r="AD504" s="10"/>
      <c r="AE504" s="42"/>
    </row>
    <row r="505" spans="1:31" ht="129.6">
      <c r="A505" s="24">
        <v>508</v>
      </c>
      <c r="B505" s="24" t="s">
        <v>1952</v>
      </c>
      <c r="C505" s="24" t="s">
        <v>1953</v>
      </c>
      <c r="D505" s="24" t="s">
        <v>1964</v>
      </c>
      <c r="E505" s="65">
        <v>44550.637499999997</v>
      </c>
      <c r="F505" s="24" t="s">
        <v>1876</v>
      </c>
      <c r="G505" s="24" t="s">
        <v>29</v>
      </c>
      <c r="H505" s="24" t="s">
        <v>46</v>
      </c>
      <c r="I505" s="24" t="s">
        <v>392</v>
      </c>
      <c r="J505" s="24" t="s">
        <v>1877</v>
      </c>
      <c r="K505" s="24" t="s">
        <v>1965</v>
      </c>
      <c r="L505" s="24" t="s">
        <v>1967</v>
      </c>
      <c r="M505" s="24" t="s">
        <v>1968</v>
      </c>
      <c r="N505" s="24">
        <v>1</v>
      </c>
      <c r="O505" s="24">
        <v>12.5</v>
      </c>
      <c r="P505" s="23">
        <v>44516</v>
      </c>
      <c r="Q505" s="23">
        <v>44607</v>
      </c>
      <c r="R505" s="24">
        <v>13</v>
      </c>
      <c r="S505" s="24" t="s">
        <v>1877</v>
      </c>
      <c r="T505" s="24"/>
      <c r="U505" s="24"/>
      <c r="V505" s="24"/>
      <c r="W505" s="24"/>
      <c r="X505" s="24"/>
      <c r="Y505" s="24" t="s">
        <v>2047</v>
      </c>
      <c r="Z505" s="24">
        <v>1</v>
      </c>
      <c r="AA505" s="65">
        <v>44636.804861111108</v>
      </c>
      <c r="AB505" s="212">
        <f t="shared" si="14"/>
        <v>1</v>
      </c>
      <c r="AC505" s="41">
        <f t="shared" si="15"/>
        <v>12.5</v>
      </c>
      <c r="AD505" s="10"/>
      <c r="AE505" s="42"/>
    </row>
    <row r="506" spans="1:31" ht="144">
      <c r="A506" s="24">
        <v>509</v>
      </c>
      <c r="B506" s="24" t="s">
        <v>1952</v>
      </c>
      <c r="C506" s="24" t="s">
        <v>1953</v>
      </c>
      <c r="D506" s="24" t="s">
        <v>1969</v>
      </c>
      <c r="E506" s="65">
        <v>44550.638194444444</v>
      </c>
      <c r="F506" s="24" t="s">
        <v>1876</v>
      </c>
      <c r="G506" s="24" t="s">
        <v>29</v>
      </c>
      <c r="H506" s="24" t="s">
        <v>30</v>
      </c>
      <c r="I506" s="24" t="s">
        <v>237</v>
      </c>
      <c r="J506" s="24" t="s">
        <v>1877</v>
      </c>
      <c r="K506" s="24" t="s">
        <v>1970</v>
      </c>
      <c r="L506" s="24" t="s">
        <v>1959</v>
      </c>
      <c r="M506" s="24" t="s">
        <v>1885</v>
      </c>
      <c r="N506" s="24">
        <v>1</v>
      </c>
      <c r="O506" s="24">
        <v>12.5</v>
      </c>
      <c r="P506" s="23">
        <v>44516</v>
      </c>
      <c r="Q506" s="23">
        <v>44607</v>
      </c>
      <c r="R506" s="24">
        <v>13</v>
      </c>
      <c r="S506" s="24" t="s">
        <v>1877</v>
      </c>
      <c r="T506" s="24"/>
      <c r="U506" s="24"/>
      <c r="V506" s="24"/>
      <c r="W506" s="24"/>
      <c r="X506" s="24"/>
      <c r="Y506" s="24" t="s">
        <v>2049</v>
      </c>
      <c r="Z506" s="24">
        <v>1</v>
      </c>
      <c r="AA506" s="65">
        <v>44642.443055555559</v>
      </c>
      <c r="AB506" s="212">
        <f t="shared" si="14"/>
        <v>1</v>
      </c>
      <c r="AC506" s="41">
        <f t="shared" si="15"/>
        <v>12.5</v>
      </c>
      <c r="AD506" s="10"/>
      <c r="AE506" s="42"/>
    </row>
    <row r="507" spans="1:31" ht="144">
      <c r="A507" s="24">
        <v>509</v>
      </c>
      <c r="B507" s="24" t="s">
        <v>1952</v>
      </c>
      <c r="C507" s="24" t="s">
        <v>1953</v>
      </c>
      <c r="D507" s="24" t="s">
        <v>1969</v>
      </c>
      <c r="E507" s="65">
        <v>44550.638194444444</v>
      </c>
      <c r="F507" s="24" t="s">
        <v>1876</v>
      </c>
      <c r="G507" s="24" t="s">
        <v>29</v>
      </c>
      <c r="H507" s="24" t="s">
        <v>30</v>
      </c>
      <c r="I507" s="24" t="s">
        <v>237</v>
      </c>
      <c r="J507" s="24" t="s">
        <v>1877</v>
      </c>
      <c r="K507" s="24" t="s">
        <v>1971</v>
      </c>
      <c r="L507" s="24" t="s">
        <v>1972</v>
      </c>
      <c r="M507" s="24" t="s">
        <v>1957</v>
      </c>
      <c r="N507" s="24">
        <v>2</v>
      </c>
      <c r="O507" s="24">
        <v>12.5</v>
      </c>
      <c r="P507" s="23">
        <v>44516</v>
      </c>
      <c r="Q507" s="23">
        <v>44602</v>
      </c>
      <c r="R507" s="24">
        <v>12</v>
      </c>
      <c r="S507" s="24" t="s">
        <v>1877</v>
      </c>
      <c r="T507" s="24"/>
      <c r="U507" s="24"/>
      <c r="V507" s="24"/>
      <c r="W507" s="24"/>
      <c r="X507" s="24"/>
      <c r="Y507" s="24" t="s">
        <v>2048</v>
      </c>
      <c r="Z507" s="24">
        <v>2</v>
      </c>
      <c r="AA507" s="65">
        <v>44606.866666666669</v>
      </c>
      <c r="AB507" s="212">
        <f t="shared" si="14"/>
        <v>1</v>
      </c>
      <c r="AC507" s="41">
        <f t="shared" si="15"/>
        <v>12.5</v>
      </c>
      <c r="AD507" s="10"/>
      <c r="AE507" s="42"/>
    </row>
    <row r="508" spans="1:31" ht="93.75" customHeight="1">
      <c r="A508" s="24">
        <v>500</v>
      </c>
      <c r="B508" s="24" t="s">
        <v>1952</v>
      </c>
      <c r="C508" s="24" t="s">
        <v>1974</v>
      </c>
      <c r="D508" s="24" t="s">
        <v>1975</v>
      </c>
      <c r="E508" s="65">
        <v>44550.383333333331</v>
      </c>
      <c r="F508" s="24" t="s">
        <v>28</v>
      </c>
      <c r="G508" s="24" t="s">
        <v>29</v>
      </c>
      <c r="H508" s="24" t="s">
        <v>1815</v>
      </c>
      <c r="I508" s="24" t="s">
        <v>274</v>
      </c>
      <c r="J508" s="24" t="s">
        <v>36</v>
      </c>
      <c r="K508" s="24" t="s">
        <v>1976</v>
      </c>
      <c r="L508" s="24" t="s">
        <v>1977</v>
      </c>
      <c r="M508" s="24" t="s">
        <v>1978</v>
      </c>
      <c r="N508" s="24">
        <v>1</v>
      </c>
      <c r="O508" s="24">
        <v>18</v>
      </c>
      <c r="P508" s="23">
        <v>44536</v>
      </c>
      <c r="Q508" s="23">
        <v>44651</v>
      </c>
      <c r="R508" s="24">
        <v>16</v>
      </c>
      <c r="S508" s="24" t="s">
        <v>1979</v>
      </c>
      <c r="T508" s="24"/>
      <c r="U508" s="24"/>
      <c r="V508" s="24"/>
      <c r="W508" s="24"/>
      <c r="X508" s="24"/>
      <c r="Y508" s="25" t="s">
        <v>2058</v>
      </c>
      <c r="Z508" s="24">
        <v>1</v>
      </c>
      <c r="AA508" s="65">
        <v>44645.393055555556</v>
      </c>
      <c r="AB508" s="212">
        <f t="shared" si="14"/>
        <v>1</v>
      </c>
      <c r="AC508" s="41">
        <f t="shared" si="15"/>
        <v>18</v>
      </c>
      <c r="AD508" s="8" t="s">
        <v>2059</v>
      </c>
    </row>
    <row r="509" spans="1:31" ht="139.5" customHeight="1">
      <c r="A509" s="24">
        <v>501</v>
      </c>
      <c r="B509" s="24" t="s">
        <v>1952</v>
      </c>
      <c r="C509" s="24" t="s">
        <v>1974</v>
      </c>
      <c r="D509" s="24" t="s">
        <v>1980</v>
      </c>
      <c r="E509" s="65">
        <v>44550.390277777777</v>
      </c>
      <c r="F509" s="24" t="s">
        <v>28</v>
      </c>
      <c r="G509" s="24" t="s">
        <v>29</v>
      </c>
      <c r="H509" s="24" t="s">
        <v>1815</v>
      </c>
      <c r="I509" s="24" t="s">
        <v>274</v>
      </c>
      <c r="J509" s="24" t="s">
        <v>36</v>
      </c>
      <c r="K509" s="24" t="s">
        <v>1981</v>
      </c>
      <c r="L509" s="24" t="s">
        <v>1982</v>
      </c>
      <c r="M509" s="24" t="s">
        <v>1983</v>
      </c>
      <c r="N509" s="24">
        <v>21</v>
      </c>
      <c r="O509" s="24">
        <v>16</v>
      </c>
      <c r="P509" s="23">
        <v>44536</v>
      </c>
      <c r="Q509" s="23">
        <v>44651</v>
      </c>
      <c r="R509" s="24">
        <v>16</v>
      </c>
      <c r="S509" s="24" t="s">
        <v>36</v>
      </c>
      <c r="T509" s="24"/>
      <c r="U509" s="24"/>
      <c r="V509" s="24"/>
      <c r="W509" s="24"/>
      <c r="X509" s="24"/>
      <c r="Y509" s="25" t="s">
        <v>2060</v>
      </c>
      <c r="Z509" s="24">
        <v>21</v>
      </c>
      <c r="AA509" s="24"/>
      <c r="AB509" s="212">
        <f t="shared" si="14"/>
        <v>1</v>
      </c>
      <c r="AC509" s="41">
        <f t="shared" si="15"/>
        <v>16</v>
      </c>
      <c r="AD509" s="65" t="s">
        <v>2061</v>
      </c>
      <c r="AE509" s="285"/>
    </row>
    <row r="510" spans="1:31" ht="117" customHeight="1">
      <c r="A510" s="24">
        <v>502</v>
      </c>
      <c r="B510" s="24" t="s">
        <v>1952</v>
      </c>
      <c r="C510" s="24" t="s">
        <v>1974</v>
      </c>
      <c r="D510" s="24" t="s">
        <v>1984</v>
      </c>
      <c r="E510" s="65">
        <v>44550.400000000001</v>
      </c>
      <c r="F510" s="24" t="s">
        <v>28</v>
      </c>
      <c r="G510" s="24" t="s">
        <v>29</v>
      </c>
      <c r="H510" s="24" t="s">
        <v>1815</v>
      </c>
      <c r="I510" s="24" t="s">
        <v>274</v>
      </c>
      <c r="J510" s="24" t="s">
        <v>36</v>
      </c>
      <c r="K510" s="24" t="s">
        <v>1985</v>
      </c>
      <c r="L510" s="24" t="s">
        <v>1986</v>
      </c>
      <c r="M510" s="24" t="s">
        <v>1987</v>
      </c>
      <c r="N510" s="24">
        <v>21</v>
      </c>
      <c r="O510" s="24">
        <v>16</v>
      </c>
      <c r="P510" s="23">
        <v>44536</v>
      </c>
      <c r="Q510" s="23">
        <v>44651</v>
      </c>
      <c r="R510" s="24">
        <v>16</v>
      </c>
      <c r="S510" s="24" t="s">
        <v>36</v>
      </c>
      <c r="T510" s="24"/>
      <c r="U510" s="24"/>
      <c r="V510" s="24"/>
      <c r="W510" s="24"/>
      <c r="X510" s="24"/>
      <c r="Y510" s="25" t="s">
        <v>2060</v>
      </c>
      <c r="Z510" s="24">
        <v>21</v>
      </c>
      <c r="AA510" s="24"/>
      <c r="AB510" s="212">
        <f t="shared" si="14"/>
        <v>1</v>
      </c>
      <c r="AC510" s="41">
        <f t="shared" si="15"/>
        <v>16</v>
      </c>
      <c r="AD510" s="8" t="s">
        <v>2062</v>
      </c>
    </row>
    <row r="511" spans="1:31" ht="137.25" customHeight="1">
      <c r="A511" s="24">
        <v>503</v>
      </c>
      <c r="B511" s="24" t="s">
        <v>1952</v>
      </c>
      <c r="C511" s="24" t="s">
        <v>1974</v>
      </c>
      <c r="D511" s="24" t="s">
        <v>1988</v>
      </c>
      <c r="E511" s="65">
        <v>44550.40347222222</v>
      </c>
      <c r="F511" s="24" t="s">
        <v>28</v>
      </c>
      <c r="G511" s="24" t="s">
        <v>29</v>
      </c>
      <c r="H511" s="24" t="s">
        <v>1815</v>
      </c>
      <c r="I511" s="24" t="s">
        <v>274</v>
      </c>
      <c r="J511" s="24" t="s">
        <v>36</v>
      </c>
      <c r="K511" s="24" t="s">
        <v>1989</v>
      </c>
      <c r="L511" s="24" t="s">
        <v>1990</v>
      </c>
      <c r="M511" s="24" t="s">
        <v>1991</v>
      </c>
      <c r="N511" s="24">
        <v>12</v>
      </c>
      <c r="O511" s="24">
        <v>16</v>
      </c>
      <c r="P511" s="23">
        <v>44536</v>
      </c>
      <c r="Q511" s="23">
        <v>44651</v>
      </c>
      <c r="R511" s="24">
        <v>16</v>
      </c>
      <c r="S511" s="24" t="s">
        <v>36</v>
      </c>
      <c r="T511" s="24"/>
      <c r="U511" s="24"/>
      <c r="V511" s="24"/>
      <c r="W511" s="24"/>
      <c r="X511" s="24"/>
      <c r="Y511" s="24" t="s">
        <v>2063</v>
      </c>
      <c r="Z511" s="24">
        <v>12</v>
      </c>
      <c r="AA511" s="24"/>
      <c r="AB511" s="212">
        <f t="shared" si="14"/>
        <v>1</v>
      </c>
      <c r="AC511" s="41">
        <f t="shared" si="15"/>
        <v>16</v>
      </c>
      <c r="AD511" s="8" t="s">
        <v>2064</v>
      </c>
    </row>
    <row r="512" spans="1:31" ht="126" customHeight="1">
      <c r="A512" s="24">
        <v>504</v>
      </c>
      <c r="B512" s="24" t="s">
        <v>1952</v>
      </c>
      <c r="C512" s="24" t="s">
        <v>1974</v>
      </c>
      <c r="D512" s="24" t="s">
        <v>1992</v>
      </c>
      <c r="E512" s="65">
        <v>44550.405555555553</v>
      </c>
      <c r="F512" s="24" t="s">
        <v>28</v>
      </c>
      <c r="G512" s="24" t="s">
        <v>29</v>
      </c>
      <c r="H512" s="24" t="s">
        <v>1815</v>
      </c>
      <c r="I512" s="24" t="s">
        <v>274</v>
      </c>
      <c r="J512" s="24" t="s">
        <v>36</v>
      </c>
      <c r="K512" s="24" t="s">
        <v>1993</v>
      </c>
      <c r="L512" s="24" t="s">
        <v>1994</v>
      </c>
      <c r="M512" s="24" t="s">
        <v>1983</v>
      </c>
      <c r="N512" s="24">
        <v>9</v>
      </c>
      <c r="O512" s="24">
        <v>18</v>
      </c>
      <c r="P512" s="23">
        <v>44536</v>
      </c>
      <c r="Q512" s="23">
        <v>44651</v>
      </c>
      <c r="R512" s="24">
        <v>16</v>
      </c>
      <c r="S512" s="24" t="s">
        <v>36</v>
      </c>
      <c r="T512" s="24"/>
      <c r="U512" s="24"/>
      <c r="V512" s="24"/>
      <c r="W512" s="24"/>
      <c r="X512" s="24"/>
      <c r="Y512" s="24" t="s">
        <v>2065</v>
      </c>
      <c r="Z512" s="24">
        <v>9</v>
      </c>
      <c r="AA512" s="24"/>
      <c r="AB512" s="212">
        <f t="shared" si="14"/>
        <v>1</v>
      </c>
      <c r="AC512" s="41">
        <f t="shared" si="15"/>
        <v>18</v>
      </c>
      <c r="AD512" s="8" t="s">
        <v>2066</v>
      </c>
    </row>
    <row r="513" spans="1:32" ht="71.25" customHeight="1">
      <c r="A513" s="24">
        <v>505</v>
      </c>
      <c r="B513" s="24" t="s">
        <v>1952</v>
      </c>
      <c r="C513" s="24" t="s">
        <v>1974</v>
      </c>
      <c r="D513" s="24" t="s">
        <v>1995</v>
      </c>
      <c r="E513" s="65">
        <v>44550.40625</v>
      </c>
      <c r="F513" s="24" t="s">
        <v>28</v>
      </c>
      <c r="G513" s="24" t="s">
        <v>29</v>
      </c>
      <c r="H513" s="24" t="s">
        <v>1815</v>
      </c>
      <c r="I513" s="24" t="s">
        <v>274</v>
      </c>
      <c r="J513" s="24" t="s">
        <v>36</v>
      </c>
      <c r="K513" s="24" t="s">
        <v>1996</v>
      </c>
      <c r="L513" s="24" t="s">
        <v>1997</v>
      </c>
      <c r="M513" s="24" t="s">
        <v>1998</v>
      </c>
      <c r="N513" s="24">
        <v>1</v>
      </c>
      <c r="O513" s="24">
        <v>16</v>
      </c>
      <c r="P513" s="23">
        <v>44536</v>
      </c>
      <c r="Q513" s="23">
        <v>44575</v>
      </c>
      <c r="R513" s="24">
        <v>5</v>
      </c>
      <c r="S513" s="24" t="s">
        <v>36</v>
      </c>
      <c r="T513" s="24"/>
      <c r="U513" s="24"/>
      <c r="V513" s="24"/>
      <c r="W513" s="24"/>
      <c r="X513" s="24"/>
      <c r="Y513" s="24" t="s">
        <v>2067</v>
      </c>
      <c r="Z513" s="24">
        <v>1</v>
      </c>
      <c r="AA513" s="24"/>
      <c r="AB513" s="212">
        <f t="shared" si="14"/>
        <v>1</v>
      </c>
      <c r="AC513" s="41">
        <f t="shared" si="15"/>
        <v>16</v>
      </c>
      <c r="AD513" s="286" t="s">
        <v>2068</v>
      </c>
      <c r="AE513" s="285"/>
    </row>
    <row r="514" spans="1:32" ht="71.25" customHeight="1">
      <c r="A514" s="60" t="s">
        <v>2011</v>
      </c>
      <c r="B514" s="24" t="s">
        <v>1952</v>
      </c>
      <c r="C514" s="24" t="s">
        <v>2010</v>
      </c>
      <c r="D514" s="24" t="s">
        <v>2012</v>
      </c>
      <c r="E514" s="65"/>
      <c r="F514" s="24" t="s">
        <v>99</v>
      </c>
      <c r="G514" s="24" t="s">
        <v>29</v>
      </c>
      <c r="H514" s="24" t="s">
        <v>30</v>
      </c>
      <c r="I514" s="24" t="s">
        <v>223</v>
      </c>
      <c r="J514" s="56" t="s">
        <v>2081</v>
      </c>
      <c r="K514" s="24" t="s">
        <v>2015</v>
      </c>
      <c r="L514" s="56" t="s">
        <v>2082</v>
      </c>
      <c r="M514" s="56" t="s">
        <v>2088</v>
      </c>
      <c r="N514" s="56">
        <v>1</v>
      </c>
      <c r="O514" s="24">
        <v>10</v>
      </c>
      <c r="P514" s="23"/>
      <c r="Q514" s="61">
        <v>44742</v>
      </c>
      <c r="R514" s="24"/>
      <c r="S514" s="287" t="s">
        <v>2090</v>
      </c>
      <c r="T514" s="24"/>
      <c r="U514" s="24"/>
      <c r="V514" s="24"/>
      <c r="W514" s="24"/>
      <c r="X514" s="24"/>
      <c r="Y514" s="24" t="s">
        <v>2228</v>
      </c>
      <c r="Z514" s="24">
        <v>1</v>
      </c>
      <c r="AA514" s="23">
        <v>44754</v>
      </c>
      <c r="AB514" s="212">
        <f t="shared" si="14"/>
        <v>1</v>
      </c>
      <c r="AC514" s="41">
        <f t="shared" si="15"/>
        <v>10</v>
      </c>
      <c r="AD514" s="288" t="s">
        <v>2227</v>
      </c>
      <c r="AE514" s="289"/>
    </row>
    <row r="515" spans="1:32" ht="71.25" customHeight="1">
      <c r="A515" s="60" t="s">
        <v>2011</v>
      </c>
      <c r="B515" s="24" t="s">
        <v>1952</v>
      </c>
      <c r="C515" s="24" t="s">
        <v>2010</v>
      </c>
      <c r="D515" s="24" t="s">
        <v>2012</v>
      </c>
      <c r="E515" s="65"/>
      <c r="F515" s="24" t="s">
        <v>99</v>
      </c>
      <c r="G515" s="24" t="s">
        <v>29</v>
      </c>
      <c r="H515" s="24" t="s">
        <v>30</v>
      </c>
      <c r="I515" s="24" t="s">
        <v>223</v>
      </c>
      <c r="J515" s="56" t="s">
        <v>2081</v>
      </c>
      <c r="K515" s="24" t="s">
        <v>2015</v>
      </c>
      <c r="L515" s="56" t="s">
        <v>2083</v>
      </c>
      <c r="M515" s="56" t="s">
        <v>2089</v>
      </c>
      <c r="N515" s="56">
        <v>1</v>
      </c>
      <c r="O515" s="24">
        <v>10</v>
      </c>
      <c r="P515" s="23"/>
      <c r="Q515" s="61">
        <v>44742</v>
      </c>
      <c r="R515" s="24"/>
      <c r="S515" s="287" t="s">
        <v>2090</v>
      </c>
      <c r="T515" s="24"/>
      <c r="U515" s="24"/>
      <c r="V515" s="24"/>
      <c r="W515" s="290"/>
      <c r="X515" s="10"/>
      <c r="Y515" s="8" t="s">
        <v>2229</v>
      </c>
      <c r="Z515" s="24">
        <v>1</v>
      </c>
      <c r="AA515" s="23">
        <v>44742</v>
      </c>
      <c r="AB515" s="212">
        <f t="shared" ref="AB515:AB571" si="16">Z515/N515</f>
        <v>1</v>
      </c>
      <c r="AC515" s="41">
        <f t="shared" ref="AC515:AC568" si="17">AB515*O515</f>
        <v>10</v>
      </c>
      <c r="AD515" s="288" t="s">
        <v>2227</v>
      </c>
      <c r="AE515" s="289"/>
    </row>
    <row r="516" spans="1:32" ht="85.5" customHeight="1">
      <c r="A516" s="24">
        <v>517</v>
      </c>
      <c r="B516" s="24" t="s">
        <v>1952</v>
      </c>
      <c r="C516" s="24" t="s">
        <v>2010</v>
      </c>
      <c r="D516" s="24" t="s">
        <v>2013</v>
      </c>
      <c r="E516" s="65"/>
      <c r="F516" s="24" t="s">
        <v>28</v>
      </c>
      <c r="G516" s="24" t="s">
        <v>29</v>
      </c>
      <c r="H516" s="24" t="s">
        <v>46</v>
      </c>
      <c r="I516" s="24" t="s">
        <v>223</v>
      </c>
      <c r="J516" s="24" t="s">
        <v>2032</v>
      </c>
      <c r="K516" s="24" t="s">
        <v>2014</v>
      </c>
      <c r="L516" s="24" t="s">
        <v>2016</v>
      </c>
      <c r="M516" s="24" t="s">
        <v>2018</v>
      </c>
      <c r="N516" s="24">
        <v>1</v>
      </c>
      <c r="O516" s="24">
        <v>10</v>
      </c>
      <c r="P516" s="23"/>
      <c r="Q516" s="23">
        <v>44651</v>
      </c>
      <c r="R516" s="24"/>
      <c r="S516" s="24" t="s">
        <v>228</v>
      </c>
      <c r="T516" s="24"/>
      <c r="U516" s="24"/>
      <c r="V516" s="24"/>
      <c r="W516" s="24"/>
      <c r="X516" s="24"/>
      <c r="Y516" s="24" t="s">
        <v>2092</v>
      </c>
      <c r="Z516" s="24">
        <v>1</v>
      </c>
      <c r="AA516" s="23">
        <v>44524</v>
      </c>
      <c r="AB516" s="212">
        <f t="shared" si="16"/>
        <v>1</v>
      </c>
      <c r="AC516" s="41">
        <f t="shared" si="17"/>
        <v>10</v>
      </c>
      <c r="AD516" s="8"/>
    </row>
    <row r="517" spans="1:32" ht="71.25" customHeight="1">
      <c r="A517" s="24">
        <v>517</v>
      </c>
      <c r="B517" s="24" t="s">
        <v>1952</v>
      </c>
      <c r="C517" s="24" t="s">
        <v>2010</v>
      </c>
      <c r="D517" s="24" t="s">
        <v>2013</v>
      </c>
      <c r="E517" s="65"/>
      <c r="F517" s="24" t="s">
        <v>28</v>
      </c>
      <c r="G517" s="24" t="s">
        <v>29</v>
      </c>
      <c r="H517" s="24" t="s">
        <v>30</v>
      </c>
      <c r="I517" s="24" t="s">
        <v>223</v>
      </c>
      <c r="J517" s="24" t="s">
        <v>2032</v>
      </c>
      <c r="K517" s="24" t="s">
        <v>2014</v>
      </c>
      <c r="L517" s="24" t="s">
        <v>2017</v>
      </c>
      <c r="M517" s="24" t="s">
        <v>2019</v>
      </c>
      <c r="N517" s="24">
        <v>1</v>
      </c>
      <c r="O517" s="24">
        <v>10</v>
      </c>
      <c r="P517" s="23"/>
      <c r="Q517" s="23">
        <v>44651</v>
      </c>
      <c r="R517" s="24"/>
      <c r="S517" s="24" t="s">
        <v>228</v>
      </c>
      <c r="T517" s="24"/>
      <c r="U517" s="24"/>
      <c r="V517" s="24"/>
      <c r="W517" s="24"/>
      <c r="X517" s="24"/>
      <c r="Y517" s="24" t="s">
        <v>2093</v>
      </c>
      <c r="Z517" s="24">
        <v>1</v>
      </c>
      <c r="AA517" s="23">
        <v>44523</v>
      </c>
      <c r="AB517" s="212">
        <f t="shared" si="16"/>
        <v>1</v>
      </c>
      <c r="AC517" s="41">
        <f t="shared" si="17"/>
        <v>10</v>
      </c>
      <c r="AD517" s="8"/>
    </row>
    <row r="518" spans="1:32" ht="71.25" customHeight="1">
      <c r="A518" s="24">
        <v>518</v>
      </c>
      <c r="B518" s="24" t="s">
        <v>1952</v>
      </c>
      <c r="C518" s="24" t="s">
        <v>2010</v>
      </c>
      <c r="D518" s="24" t="s">
        <v>2020</v>
      </c>
      <c r="E518" s="65"/>
      <c r="F518" s="24" t="s">
        <v>28</v>
      </c>
      <c r="G518" s="24" t="s">
        <v>29</v>
      </c>
      <c r="H518" s="24" t="s">
        <v>30</v>
      </c>
      <c r="I518" s="24" t="s">
        <v>108</v>
      </c>
      <c r="J518" s="24" t="s">
        <v>2032</v>
      </c>
      <c r="K518" s="24" t="s">
        <v>2024</v>
      </c>
      <c r="L518" s="24" t="s">
        <v>2022</v>
      </c>
      <c r="M518" s="24" t="s">
        <v>2026</v>
      </c>
      <c r="N518" s="24">
        <v>1</v>
      </c>
      <c r="O518" s="24">
        <v>15</v>
      </c>
      <c r="P518" s="23"/>
      <c r="Q518" s="23">
        <v>44651</v>
      </c>
      <c r="R518" s="24"/>
      <c r="S518" s="24" t="s">
        <v>228</v>
      </c>
      <c r="T518" s="24"/>
      <c r="U518" s="24"/>
      <c r="V518" s="24"/>
      <c r="W518" s="24"/>
      <c r="X518" s="24"/>
      <c r="Y518" s="24" t="s">
        <v>2094</v>
      </c>
      <c r="Z518" s="24">
        <v>1</v>
      </c>
      <c r="AA518" s="23">
        <v>44621</v>
      </c>
      <c r="AB518" s="212">
        <f t="shared" si="16"/>
        <v>1</v>
      </c>
      <c r="AC518" s="41">
        <f t="shared" si="17"/>
        <v>15</v>
      </c>
      <c r="AD518" s="8"/>
    </row>
    <row r="519" spans="1:32" ht="71.25" customHeight="1">
      <c r="A519" s="24">
        <v>518</v>
      </c>
      <c r="B519" s="24" t="s">
        <v>1952</v>
      </c>
      <c r="C519" s="24" t="s">
        <v>2010</v>
      </c>
      <c r="D519" s="24" t="s">
        <v>2020</v>
      </c>
      <c r="E519" s="65"/>
      <c r="F519" s="24" t="s">
        <v>28</v>
      </c>
      <c r="G519" s="24" t="s">
        <v>29</v>
      </c>
      <c r="H519" s="24" t="s">
        <v>30</v>
      </c>
      <c r="I519" s="24" t="s">
        <v>108</v>
      </c>
      <c r="J519" s="24" t="s">
        <v>2032</v>
      </c>
      <c r="K519" s="24" t="s">
        <v>2024</v>
      </c>
      <c r="L519" s="24" t="s">
        <v>2023</v>
      </c>
      <c r="M519" s="24" t="s">
        <v>2025</v>
      </c>
      <c r="N519" s="24">
        <v>1</v>
      </c>
      <c r="O519" s="24">
        <v>15</v>
      </c>
      <c r="P519" s="23"/>
      <c r="Q519" s="23">
        <v>44651</v>
      </c>
      <c r="R519" s="24"/>
      <c r="S519" s="24" t="s">
        <v>228</v>
      </c>
      <c r="T519" s="24"/>
      <c r="U519" s="24"/>
      <c r="V519" s="24"/>
      <c r="W519" s="24"/>
      <c r="X519" s="24"/>
      <c r="Y519" s="24" t="s">
        <v>2095</v>
      </c>
      <c r="Z519" s="24">
        <v>1</v>
      </c>
      <c r="AA519" s="23">
        <v>44621</v>
      </c>
      <c r="AB519" s="212">
        <f t="shared" si="16"/>
        <v>1</v>
      </c>
      <c r="AC519" s="41">
        <f t="shared" si="17"/>
        <v>15</v>
      </c>
      <c r="AD519" s="8"/>
    </row>
    <row r="520" spans="1:32" ht="71.25" customHeight="1">
      <c r="A520" s="291" t="s">
        <v>2011</v>
      </c>
      <c r="B520" s="114" t="s">
        <v>1952</v>
      </c>
      <c r="C520" s="24" t="s">
        <v>2010</v>
      </c>
      <c r="D520" s="24" t="s">
        <v>2020</v>
      </c>
      <c r="E520" s="65"/>
      <c r="F520" s="24" t="s">
        <v>99</v>
      </c>
      <c r="G520" s="24" t="s">
        <v>29</v>
      </c>
      <c r="H520" s="24" t="s">
        <v>30</v>
      </c>
      <c r="I520" s="24" t="s">
        <v>108</v>
      </c>
      <c r="J520" s="24" t="s">
        <v>246</v>
      </c>
      <c r="K520" s="24" t="s">
        <v>2024</v>
      </c>
      <c r="L520" s="24" t="s">
        <v>2027</v>
      </c>
      <c r="M520" s="24" t="s">
        <v>2028</v>
      </c>
      <c r="N520" s="24">
        <v>1</v>
      </c>
      <c r="O520" s="24">
        <v>15</v>
      </c>
      <c r="P520" s="23"/>
      <c r="Q520" s="23">
        <v>44545</v>
      </c>
      <c r="R520" s="24"/>
      <c r="S520" s="287" t="s">
        <v>2090</v>
      </c>
      <c r="T520" s="24"/>
      <c r="U520" s="24"/>
      <c r="V520" s="24"/>
      <c r="W520" s="24"/>
      <c r="X520" s="24"/>
      <c r="Y520" s="24" t="s">
        <v>2033</v>
      </c>
      <c r="Z520" s="24">
        <v>1</v>
      </c>
      <c r="AA520" s="23">
        <v>44544</v>
      </c>
      <c r="AB520" s="212">
        <f t="shared" si="16"/>
        <v>1</v>
      </c>
      <c r="AC520" s="41">
        <f t="shared" si="17"/>
        <v>15</v>
      </c>
      <c r="AD520" s="288" t="s">
        <v>2091</v>
      </c>
      <c r="AE520" s="289"/>
    </row>
    <row r="521" spans="1:32" ht="89.25" customHeight="1">
      <c r="A521" s="8">
        <v>519</v>
      </c>
      <c r="B521" s="8" t="s">
        <v>1952</v>
      </c>
      <c r="C521" s="292" t="s">
        <v>2010</v>
      </c>
      <c r="D521" s="114" t="s">
        <v>2021</v>
      </c>
      <c r="E521" s="293"/>
      <c r="F521" s="114" t="s">
        <v>28</v>
      </c>
      <c r="G521" s="114" t="s">
        <v>29</v>
      </c>
      <c r="H521" s="114" t="s">
        <v>46</v>
      </c>
      <c r="I521" s="114" t="s">
        <v>223</v>
      </c>
      <c r="J521" s="114" t="s">
        <v>2032</v>
      </c>
      <c r="K521" s="114" t="s">
        <v>2029</v>
      </c>
      <c r="L521" s="114" t="s">
        <v>2030</v>
      </c>
      <c r="M521" s="114" t="s">
        <v>2031</v>
      </c>
      <c r="N521" s="114">
        <v>1</v>
      </c>
      <c r="O521" s="114">
        <v>15</v>
      </c>
      <c r="P521" s="115"/>
      <c r="Q521" s="115">
        <v>44651</v>
      </c>
      <c r="R521" s="114"/>
      <c r="S521" s="114" t="s">
        <v>228</v>
      </c>
      <c r="T521" s="24"/>
      <c r="U521" s="24"/>
      <c r="V521" s="24"/>
      <c r="W521" s="24"/>
      <c r="X521" s="24"/>
      <c r="Y521" s="114" t="s">
        <v>2096</v>
      </c>
      <c r="Z521" s="114">
        <v>1</v>
      </c>
      <c r="AA521" s="115">
        <v>44498</v>
      </c>
      <c r="AB521" s="212">
        <f t="shared" si="16"/>
        <v>1</v>
      </c>
      <c r="AC521" s="41">
        <f t="shared" si="17"/>
        <v>15</v>
      </c>
      <c r="AD521" s="148"/>
    </row>
    <row r="522" spans="1:32" ht="89.25" customHeight="1">
      <c r="A522" s="8">
        <v>524</v>
      </c>
      <c r="B522" s="8" t="s">
        <v>1952</v>
      </c>
      <c r="C522" s="292" t="s">
        <v>2197</v>
      </c>
      <c r="D522" s="114" t="s">
        <v>2198</v>
      </c>
      <c r="E522" s="115">
        <v>44686</v>
      </c>
      <c r="F522" s="114" t="s">
        <v>28</v>
      </c>
      <c r="G522" s="114" t="s">
        <v>29</v>
      </c>
      <c r="H522" s="114" t="s">
        <v>1815</v>
      </c>
      <c r="I522" s="114" t="s">
        <v>82</v>
      </c>
      <c r="J522" s="114" t="s">
        <v>1888</v>
      </c>
      <c r="K522" s="114" t="s">
        <v>2199</v>
      </c>
      <c r="L522" s="114" t="s">
        <v>2446</v>
      </c>
      <c r="M522" s="114" t="s">
        <v>2200</v>
      </c>
      <c r="N522" s="114">
        <v>1</v>
      </c>
      <c r="O522" s="114">
        <v>10</v>
      </c>
      <c r="P522" s="115">
        <v>44679</v>
      </c>
      <c r="Q522" s="115">
        <v>44910</v>
      </c>
      <c r="R522" s="114"/>
      <c r="S522" s="114" t="s">
        <v>2294</v>
      </c>
      <c r="T522" s="24"/>
      <c r="U522" s="24"/>
      <c r="V522" s="24"/>
      <c r="W522" s="24"/>
      <c r="X522" s="24"/>
      <c r="Y522" s="114" t="s">
        <v>2445</v>
      </c>
      <c r="Z522" s="114">
        <v>1</v>
      </c>
      <c r="AA522" s="115">
        <v>44890</v>
      </c>
      <c r="AB522" s="212">
        <f t="shared" si="16"/>
        <v>1</v>
      </c>
      <c r="AC522" s="41">
        <f t="shared" si="17"/>
        <v>10</v>
      </c>
      <c r="AD522" s="148"/>
    </row>
    <row r="523" spans="1:32" ht="89.25" customHeight="1">
      <c r="A523" s="8">
        <v>525</v>
      </c>
      <c r="B523" s="8" t="s">
        <v>1952</v>
      </c>
      <c r="C523" s="292" t="s">
        <v>2197</v>
      </c>
      <c r="D523" s="114" t="s">
        <v>2201</v>
      </c>
      <c r="E523" s="115">
        <v>44686</v>
      </c>
      <c r="F523" s="114" t="s">
        <v>28</v>
      </c>
      <c r="G523" s="114" t="s">
        <v>29</v>
      </c>
      <c r="H523" s="114" t="s">
        <v>1815</v>
      </c>
      <c r="I523" s="114" t="s">
        <v>82</v>
      </c>
      <c r="J523" s="114" t="s">
        <v>1888</v>
      </c>
      <c r="K523" s="114" t="s">
        <v>2202</v>
      </c>
      <c r="L523" s="114" t="s">
        <v>2203</v>
      </c>
      <c r="M523" s="114" t="s">
        <v>2204</v>
      </c>
      <c r="N523" s="114">
        <v>1</v>
      </c>
      <c r="O523" s="114">
        <v>10</v>
      </c>
      <c r="P523" s="115">
        <v>44679</v>
      </c>
      <c r="Q523" s="115">
        <v>45199</v>
      </c>
      <c r="R523" s="114"/>
      <c r="S523" s="114" t="s">
        <v>2294</v>
      </c>
      <c r="T523" s="24"/>
      <c r="U523" s="24"/>
      <c r="V523" s="24"/>
      <c r="W523" s="24"/>
      <c r="X523" s="24"/>
      <c r="Y523" s="114"/>
      <c r="Z523" s="114"/>
      <c r="AA523" s="115"/>
      <c r="AB523" s="212">
        <f t="shared" si="16"/>
        <v>0</v>
      </c>
      <c r="AC523" s="41">
        <f t="shared" si="17"/>
        <v>0</v>
      </c>
      <c r="AD523" s="148"/>
      <c r="AF523" s="42" t="s">
        <v>2561</v>
      </c>
    </row>
    <row r="524" spans="1:32" ht="89.25" customHeight="1">
      <c r="A524" s="8">
        <v>664</v>
      </c>
      <c r="B524" s="8" t="s">
        <v>1952</v>
      </c>
      <c r="C524" s="292" t="s">
        <v>2197</v>
      </c>
      <c r="D524" s="114" t="s">
        <v>2205</v>
      </c>
      <c r="E524" s="115">
        <v>44686</v>
      </c>
      <c r="F524" s="114" t="s">
        <v>28</v>
      </c>
      <c r="G524" s="114" t="s">
        <v>29</v>
      </c>
      <c r="H524" s="114" t="s">
        <v>1815</v>
      </c>
      <c r="I524" s="114" t="s">
        <v>82</v>
      </c>
      <c r="J524" s="114" t="s">
        <v>1888</v>
      </c>
      <c r="K524" s="114" t="s">
        <v>2206</v>
      </c>
      <c r="L524" s="85" t="s">
        <v>2207</v>
      </c>
      <c r="M524" s="87" t="s">
        <v>2209</v>
      </c>
      <c r="N524" s="114">
        <v>1</v>
      </c>
      <c r="O524" s="114">
        <v>10</v>
      </c>
      <c r="P524" s="115">
        <v>44679</v>
      </c>
      <c r="Q524" s="115">
        <v>45199</v>
      </c>
      <c r="R524" s="114"/>
      <c r="S524" s="114" t="s">
        <v>2294</v>
      </c>
      <c r="T524" s="24"/>
      <c r="U524" s="24"/>
      <c r="V524" s="24"/>
      <c r="W524" s="24"/>
      <c r="X524" s="24"/>
      <c r="Y524" s="114"/>
      <c r="Z524" s="114"/>
      <c r="AA524" s="115"/>
      <c r="AB524" s="212">
        <f t="shared" si="16"/>
        <v>0</v>
      </c>
      <c r="AC524" s="41">
        <f t="shared" si="17"/>
        <v>0</v>
      </c>
      <c r="AD524" s="148"/>
    </row>
    <row r="525" spans="1:32" ht="147" customHeight="1">
      <c r="A525" s="8">
        <v>526</v>
      </c>
      <c r="B525" s="8" t="s">
        <v>1952</v>
      </c>
      <c r="C525" s="292" t="s">
        <v>2197</v>
      </c>
      <c r="D525" s="114" t="s">
        <v>2205</v>
      </c>
      <c r="E525" s="115">
        <v>44686</v>
      </c>
      <c r="F525" s="114" t="s">
        <v>28</v>
      </c>
      <c r="G525" s="114" t="s">
        <v>29</v>
      </c>
      <c r="H525" s="114" t="s">
        <v>1815</v>
      </c>
      <c r="I525" s="114" t="s">
        <v>82</v>
      </c>
      <c r="J525" s="114" t="s">
        <v>1888</v>
      </c>
      <c r="K525" s="114" t="s">
        <v>2206</v>
      </c>
      <c r="L525" s="86" t="s">
        <v>2208</v>
      </c>
      <c r="M525" s="88" t="s">
        <v>2210</v>
      </c>
      <c r="N525" s="114">
        <v>3</v>
      </c>
      <c r="O525" s="114">
        <v>10</v>
      </c>
      <c r="P525" s="115">
        <v>44679</v>
      </c>
      <c r="Q525" s="89">
        <v>44788</v>
      </c>
      <c r="R525" s="114"/>
      <c r="S525" s="114" t="s">
        <v>1888</v>
      </c>
      <c r="T525" s="24"/>
      <c r="U525" s="24"/>
      <c r="V525" s="24"/>
      <c r="W525" s="24"/>
      <c r="X525" s="24"/>
      <c r="Y525" s="114" t="s">
        <v>2295</v>
      </c>
      <c r="Z525" s="114">
        <v>3</v>
      </c>
      <c r="AA525" s="115">
        <v>44699</v>
      </c>
      <c r="AB525" s="212">
        <f t="shared" si="16"/>
        <v>1</v>
      </c>
      <c r="AC525" s="41">
        <f t="shared" si="17"/>
        <v>10</v>
      </c>
      <c r="AD525" s="148"/>
    </row>
    <row r="526" spans="1:32" ht="89.25" customHeight="1">
      <c r="A526" s="8">
        <v>665</v>
      </c>
      <c r="B526" s="8" t="s">
        <v>1952</v>
      </c>
      <c r="C526" s="292" t="s">
        <v>2197</v>
      </c>
      <c r="D526" s="114" t="s">
        <v>2211</v>
      </c>
      <c r="E526" s="115">
        <v>44686</v>
      </c>
      <c r="F526" s="114" t="s">
        <v>28</v>
      </c>
      <c r="G526" s="114" t="s">
        <v>29</v>
      </c>
      <c r="H526" s="114" t="s">
        <v>1815</v>
      </c>
      <c r="I526" s="114" t="s">
        <v>82</v>
      </c>
      <c r="J526" s="114" t="s">
        <v>1888</v>
      </c>
      <c r="K526" s="114" t="s">
        <v>2214</v>
      </c>
      <c r="L526" s="91" t="s">
        <v>2212</v>
      </c>
      <c r="M526" s="92" t="s">
        <v>2215</v>
      </c>
      <c r="N526" s="114">
        <v>1</v>
      </c>
      <c r="O526" s="114">
        <v>10</v>
      </c>
      <c r="P526" s="115">
        <v>44679</v>
      </c>
      <c r="Q526" s="115">
        <v>45199</v>
      </c>
      <c r="R526" s="114"/>
      <c r="S526" s="114" t="s">
        <v>2294</v>
      </c>
      <c r="T526" s="24"/>
      <c r="U526" s="24"/>
      <c r="V526" s="24"/>
      <c r="W526" s="24"/>
      <c r="X526" s="24"/>
      <c r="Y526" s="114"/>
      <c r="Z526" s="114"/>
      <c r="AA526" s="115"/>
      <c r="AB526" s="212">
        <f t="shared" si="16"/>
        <v>0</v>
      </c>
      <c r="AC526" s="41">
        <f t="shared" si="17"/>
        <v>0</v>
      </c>
      <c r="AD526" s="148"/>
    </row>
    <row r="527" spans="1:32" ht="89.25" customHeight="1">
      <c r="A527" s="8">
        <v>527</v>
      </c>
      <c r="B527" s="8" t="s">
        <v>1952</v>
      </c>
      <c r="C527" s="292" t="s">
        <v>2197</v>
      </c>
      <c r="D527" s="114" t="s">
        <v>2211</v>
      </c>
      <c r="E527" s="115">
        <v>44686</v>
      </c>
      <c r="F527" s="114" t="s">
        <v>28</v>
      </c>
      <c r="G527" s="114" t="s">
        <v>29</v>
      </c>
      <c r="H527" s="114" t="s">
        <v>1815</v>
      </c>
      <c r="I527" s="114" t="s">
        <v>82</v>
      </c>
      <c r="J527" s="114" t="s">
        <v>1888</v>
      </c>
      <c r="K527" s="114" t="s">
        <v>2214</v>
      </c>
      <c r="L527" s="90" t="s">
        <v>2213</v>
      </c>
      <c r="M527" s="88" t="s">
        <v>2216</v>
      </c>
      <c r="N527" s="114">
        <v>2</v>
      </c>
      <c r="O527" s="114">
        <v>10</v>
      </c>
      <c r="P527" s="115">
        <v>44679</v>
      </c>
      <c r="Q527" s="89">
        <v>44788</v>
      </c>
      <c r="R527" s="114"/>
      <c r="S527" s="114" t="s">
        <v>1888</v>
      </c>
      <c r="T527" s="24"/>
      <c r="U527" s="24"/>
      <c r="V527" s="24"/>
      <c r="W527" s="24"/>
      <c r="X527" s="24"/>
      <c r="Y527" s="114" t="s">
        <v>2295</v>
      </c>
      <c r="Z527" s="114">
        <v>2</v>
      </c>
      <c r="AA527" s="115">
        <v>44699</v>
      </c>
      <c r="AB527" s="212">
        <f t="shared" si="16"/>
        <v>1</v>
      </c>
      <c r="AC527" s="41">
        <f t="shared" si="17"/>
        <v>10</v>
      </c>
      <c r="AD527" s="148"/>
    </row>
    <row r="528" spans="1:32" ht="89.25" customHeight="1">
      <c r="A528" s="8">
        <v>666</v>
      </c>
      <c r="B528" s="8" t="s">
        <v>1952</v>
      </c>
      <c r="C528" s="292" t="s">
        <v>2197</v>
      </c>
      <c r="D528" s="114" t="s">
        <v>2217</v>
      </c>
      <c r="E528" s="115">
        <v>44686</v>
      </c>
      <c r="F528" s="114" t="s">
        <v>28</v>
      </c>
      <c r="G528" s="114" t="s">
        <v>29</v>
      </c>
      <c r="H528" s="114" t="s">
        <v>1815</v>
      </c>
      <c r="I528" s="114" t="s">
        <v>82</v>
      </c>
      <c r="J528" s="114" t="s">
        <v>1888</v>
      </c>
      <c r="K528" s="114" t="s">
        <v>2220</v>
      </c>
      <c r="L528" s="90" t="s">
        <v>2218</v>
      </c>
      <c r="M528" s="90" t="s">
        <v>2221</v>
      </c>
      <c r="N528" s="114">
        <v>1</v>
      </c>
      <c r="O528" s="114">
        <v>10</v>
      </c>
      <c r="P528" s="115">
        <v>44679</v>
      </c>
      <c r="Q528" s="115">
        <v>45199</v>
      </c>
      <c r="R528" s="114"/>
      <c r="S528" s="114" t="s">
        <v>2294</v>
      </c>
      <c r="T528" s="24"/>
      <c r="U528" s="24"/>
      <c r="V528" s="24"/>
      <c r="W528" s="24"/>
      <c r="X528" s="24"/>
      <c r="Y528" s="114"/>
      <c r="Z528" s="114"/>
      <c r="AA528" s="115"/>
      <c r="AB528" s="212">
        <f t="shared" si="16"/>
        <v>0</v>
      </c>
      <c r="AC528" s="41">
        <f t="shared" si="17"/>
        <v>0</v>
      </c>
      <c r="AD528" s="148"/>
    </row>
    <row r="529" spans="1:33" ht="89.25" customHeight="1">
      <c r="A529" s="8">
        <v>528</v>
      </c>
      <c r="B529" s="148" t="s">
        <v>1952</v>
      </c>
      <c r="C529" s="292" t="s">
        <v>2197</v>
      </c>
      <c r="D529" s="114" t="s">
        <v>2217</v>
      </c>
      <c r="E529" s="115">
        <v>44686</v>
      </c>
      <c r="F529" s="114" t="s">
        <v>28</v>
      </c>
      <c r="G529" s="114" t="s">
        <v>29</v>
      </c>
      <c r="H529" s="114" t="s">
        <v>1815</v>
      </c>
      <c r="I529" s="114" t="s">
        <v>82</v>
      </c>
      <c r="J529" s="114" t="s">
        <v>1888</v>
      </c>
      <c r="K529" s="114" t="s">
        <v>2220</v>
      </c>
      <c r="L529" s="90" t="s">
        <v>2219</v>
      </c>
      <c r="M529" s="90" t="s">
        <v>2222</v>
      </c>
      <c r="N529" s="114">
        <v>2</v>
      </c>
      <c r="O529" s="114">
        <v>10</v>
      </c>
      <c r="P529" s="115">
        <v>44679</v>
      </c>
      <c r="Q529" s="89">
        <v>44788</v>
      </c>
      <c r="R529" s="114"/>
      <c r="S529" s="114" t="s">
        <v>1888</v>
      </c>
      <c r="T529" s="114"/>
      <c r="U529" s="114"/>
      <c r="V529" s="114"/>
      <c r="W529" s="114"/>
      <c r="X529" s="114"/>
      <c r="Y529" s="114" t="s">
        <v>2295</v>
      </c>
      <c r="Z529" s="114">
        <v>2</v>
      </c>
      <c r="AA529" s="115">
        <v>44699</v>
      </c>
      <c r="AB529" s="212">
        <f t="shared" si="16"/>
        <v>1</v>
      </c>
      <c r="AC529" s="41">
        <f t="shared" si="17"/>
        <v>10</v>
      </c>
      <c r="AD529" s="148"/>
    </row>
    <row r="530" spans="1:33" ht="89.25" customHeight="1">
      <c r="A530" s="8">
        <v>667</v>
      </c>
      <c r="B530" s="8" t="s">
        <v>1952</v>
      </c>
      <c r="C530" s="8" t="s">
        <v>2197</v>
      </c>
      <c r="D530" s="8" t="s">
        <v>2223</v>
      </c>
      <c r="E530" s="294">
        <v>44686</v>
      </c>
      <c r="F530" s="8" t="s">
        <v>28</v>
      </c>
      <c r="G530" s="8" t="s">
        <v>29</v>
      </c>
      <c r="H530" s="8" t="s">
        <v>1815</v>
      </c>
      <c r="I530" s="8" t="s">
        <v>82</v>
      </c>
      <c r="J530" s="8" t="s">
        <v>1888</v>
      </c>
      <c r="K530" s="8" t="s">
        <v>2224</v>
      </c>
      <c r="L530" s="8" t="s">
        <v>2225</v>
      </c>
      <c r="M530" s="8" t="s">
        <v>2226</v>
      </c>
      <c r="N530" s="8">
        <v>1</v>
      </c>
      <c r="O530" s="8">
        <v>20</v>
      </c>
      <c r="P530" s="294">
        <v>44679</v>
      </c>
      <c r="Q530" s="115">
        <v>45199</v>
      </c>
      <c r="R530" s="8"/>
      <c r="S530" s="114" t="s">
        <v>2294</v>
      </c>
      <c r="T530" s="8"/>
      <c r="U530" s="8"/>
      <c r="V530" s="8"/>
      <c r="W530" s="8"/>
      <c r="X530" s="8"/>
      <c r="Y530" s="8"/>
      <c r="Z530" s="8"/>
      <c r="AA530" s="294"/>
      <c r="AB530" s="212">
        <f t="shared" si="16"/>
        <v>0</v>
      </c>
      <c r="AC530" s="41">
        <f t="shared" si="17"/>
        <v>0</v>
      </c>
      <c r="AD530" s="8"/>
    </row>
    <row r="531" spans="1:33" ht="147" customHeight="1">
      <c r="A531" s="280">
        <v>522</v>
      </c>
      <c r="B531" s="295" t="s">
        <v>25</v>
      </c>
      <c r="C531" s="296" t="s">
        <v>2133</v>
      </c>
      <c r="D531" s="119" t="s">
        <v>2134</v>
      </c>
      <c r="E531" s="297">
        <v>44686.717361111114</v>
      </c>
      <c r="F531" s="119" t="s">
        <v>28</v>
      </c>
      <c r="G531" s="119" t="s">
        <v>29</v>
      </c>
      <c r="H531" s="119" t="s">
        <v>46</v>
      </c>
      <c r="I531" s="119" t="s">
        <v>392</v>
      </c>
      <c r="J531" s="119" t="s">
        <v>140</v>
      </c>
      <c r="K531" s="119" t="s">
        <v>2135</v>
      </c>
      <c r="L531" s="119" t="s">
        <v>2136</v>
      </c>
      <c r="M531" s="119" t="s">
        <v>2137</v>
      </c>
      <c r="N531" s="119">
        <v>4</v>
      </c>
      <c r="O531" s="119">
        <v>8</v>
      </c>
      <c r="P531" s="72">
        <v>44681</v>
      </c>
      <c r="Q531" s="73">
        <v>45046</v>
      </c>
      <c r="R531" s="119">
        <v>52</v>
      </c>
      <c r="S531" s="119" t="s">
        <v>140</v>
      </c>
      <c r="T531" s="119" t="s">
        <v>37</v>
      </c>
      <c r="U531" s="119"/>
      <c r="V531" s="119"/>
      <c r="W531" s="119"/>
      <c r="X531" s="119"/>
      <c r="Y531" s="119" t="s">
        <v>2671</v>
      </c>
      <c r="Z531" s="119">
        <v>4</v>
      </c>
      <c r="AA531" s="117">
        <v>45069.409722222219</v>
      </c>
      <c r="AB531" s="212">
        <f t="shared" si="16"/>
        <v>1</v>
      </c>
      <c r="AC531" s="41">
        <f t="shared" si="17"/>
        <v>8</v>
      </c>
      <c r="AD531" s="298" t="s">
        <v>2673</v>
      </c>
      <c r="AG531" s="42" t="s">
        <v>2565</v>
      </c>
    </row>
    <row r="532" spans="1:33" ht="331.2">
      <c r="A532" s="280">
        <v>522</v>
      </c>
      <c r="B532" s="119" t="s">
        <v>25</v>
      </c>
      <c r="C532" s="119" t="s">
        <v>2133</v>
      </c>
      <c r="D532" s="119" t="s">
        <v>2134</v>
      </c>
      <c r="E532" s="297">
        <v>44686.717361111114</v>
      </c>
      <c r="F532" s="119" t="s">
        <v>28</v>
      </c>
      <c r="G532" s="119" t="s">
        <v>29</v>
      </c>
      <c r="H532" s="119" t="s">
        <v>46</v>
      </c>
      <c r="I532" s="119" t="s">
        <v>392</v>
      </c>
      <c r="J532" s="119" t="s">
        <v>140</v>
      </c>
      <c r="K532" s="119" t="s">
        <v>2138</v>
      </c>
      <c r="L532" s="119" t="s">
        <v>2139</v>
      </c>
      <c r="M532" s="119" t="s">
        <v>2140</v>
      </c>
      <c r="N532" s="119">
        <v>1</v>
      </c>
      <c r="O532" s="119">
        <v>8</v>
      </c>
      <c r="P532" s="72">
        <v>44658</v>
      </c>
      <c r="Q532" s="73">
        <v>44742</v>
      </c>
      <c r="R532" s="119">
        <v>12</v>
      </c>
      <c r="S532" s="119" t="s">
        <v>935</v>
      </c>
      <c r="T532" s="119" t="s">
        <v>37</v>
      </c>
      <c r="U532" s="119"/>
      <c r="V532" s="119"/>
      <c r="W532" s="119"/>
      <c r="X532" s="119"/>
      <c r="Y532" s="119" t="s">
        <v>2141</v>
      </c>
      <c r="Z532" s="119">
        <v>1</v>
      </c>
      <c r="AA532" s="117">
        <v>44741.616666666669</v>
      </c>
      <c r="AB532" s="212">
        <f t="shared" si="16"/>
        <v>1</v>
      </c>
      <c r="AC532" s="41">
        <f t="shared" si="17"/>
        <v>8</v>
      </c>
      <c r="AD532" s="299"/>
      <c r="AE532" s="42"/>
    </row>
    <row r="533" spans="1:33" ht="244.8">
      <c r="A533" s="280">
        <v>523</v>
      </c>
      <c r="B533" s="119" t="s">
        <v>25</v>
      </c>
      <c r="C533" s="119" t="s">
        <v>2133</v>
      </c>
      <c r="D533" s="119" t="s">
        <v>2142</v>
      </c>
      <c r="E533" s="297">
        <v>44686.718055555553</v>
      </c>
      <c r="F533" s="119" t="s">
        <v>28</v>
      </c>
      <c r="G533" s="119" t="s">
        <v>29</v>
      </c>
      <c r="H533" s="119" t="s">
        <v>46</v>
      </c>
      <c r="I533" s="119" t="s">
        <v>392</v>
      </c>
      <c r="J533" s="119" t="s">
        <v>228</v>
      </c>
      <c r="K533" s="119" t="s">
        <v>2143</v>
      </c>
      <c r="L533" s="119" t="s">
        <v>2144</v>
      </c>
      <c r="M533" s="119" t="s">
        <v>2145</v>
      </c>
      <c r="N533" s="119">
        <v>1</v>
      </c>
      <c r="O533" s="119">
        <v>8</v>
      </c>
      <c r="P533" s="72">
        <v>44895</v>
      </c>
      <c r="Q533" s="73">
        <v>45260</v>
      </c>
      <c r="R533" s="119">
        <v>52</v>
      </c>
      <c r="S533" s="119" t="s">
        <v>2294</v>
      </c>
      <c r="T533" s="119" t="s">
        <v>37</v>
      </c>
      <c r="U533" s="119"/>
      <c r="V533" s="119"/>
      <c r="W533" s="119"/>
      <c r="X533" s="119"/>
      <c r="Y533" s="119"/>
      <c r="Z533" s="119"/>
      <c r="AA533" s="295"/>
      <c r="AB533" s="212">
        <f t="shared" si="16"/>
        <v>0</v>
      </c>
      <c r="AC533" s="41">
        <f t="shared" si="17"/>
        <v>0</v>
      </c>
      <c r="AD533" s="298"/>
    </row>
    <row r="534" spans="1:33" ht="124.5" customHeight="1">
      <c r="A534" s="280">
        <v>523</v>
      </c>
      <c r="B534" s="119" t="s">
        <v>25</v>
      </c>
      <c r="C534" s="119" t="s">
        <v>2133</v>
      </c>
      <c r="D534" s="119" t="s">
        <v>2142</v>
      </c>
      <c r="E534" s="297">
        <v>44686.718055555553</v>
      </c>
      <c r="F534" s="119" t="s">
        <v>28</v>
      </c>
      <c r="G534" s="119" t="s">
        <v>29</v>
      </c>
      <c r="H534" s="119" t="s">
        <v>46</v>
      </c>
      <c r="I534" s="119" t="s">
        <v>392</v>
      </c>
      <c r="J534" s="119" t="s">
        <v>228</v>
      </c>
      <c r="K534" s="119" t="s">
        <v>2143</v>
      </c>
      <c r="L534" s="119" t="s">
        <v>2146</v>
      </c>
      <c r="M534" s="119" t="s">
        <v>2147</v>
      </c>
      <c r="N534" s="119">
        <v>1</v>
      </c>
      <c r="O534" s="119">
        <v>8</v>
      </c>
      <c r="P534" s="72">
        <v>44658</v>
      </c>
      <c r="Q534" s="73">
        <v>44712</v>
      </c>
      <c r="R534" s="119">
        <v>7</v>
      </c>
      <c r="S534" s="119" t="s">
        <v>228</v>
      </c>
      <c r="T534" s="119" t="s">
        <v>37</v>
      </c>
      <c r="U534" s="119"/>
      <c r="V534" s="119"/>
      <c r="W534" s="119"/>
      <c r="X534" s="119"/>
      <c r="Y534" s="119" t="s">
        <v>2148</v>
      </c>
      <c r="Z534" s="119">
        <v>1</v>
      </c>
      <c r="AA534" s="117">
        <v>44733.787499999999</v>
      </c>
      <c r="AB534" s="212">
        <f t="shared" si="16"/>
        <v>1</v>
      </c>
      <c r="AC534" s="41">
        <f t="shared" si="17"/>
        <v>8</v>
      </c>
      <c r="AD534" s="299"/>
      <c r="AE534" s="42"/>
    </row>
    <row r="535" spans="1:33" ht="120.75" customHeight="1">
      <c r="A535" s="280">
        <v>523</v>
      </c>
      <c r="B535" s="119" t="s">
        <v>25</v>
      </c>
      <c r="C535" s="119" t="s">
        <v>2133</v>
      </c>
      <c r="D535" s="119" t="s">
        <v>2142</v>
      </c>
      <c r="E535" s="297">
        <v>44686.718055555553</v>
      </c>
      <c r="F535" s="119" t="s">
        <v>28</v>
      </c>
      <c r="G535" s="119" t="s">
        <v>29</v>
      </c>
      <c r="H535" s="119" t="s">
        <v>46</v>
      </c>
      <c r="I535" s="119" t="s">
        <v>392</v>
      </c>
      <c r="J535" s="119" t="s">
        <v>228</v>
      </c>
      <c r="K535" s="119" t="s">
        <v>2143</v>
      </c>
      <c r="L535" s="119" t="s">
        <v>2149</v>
      </c>
      <c r="M535" s="119" t="s">
        <v>2150</v>
      </c>
      <c r="N535" s="119">
        <v>1</v>
      </c>
      <c r="O535" s="119">
        <v>8</v>
      </c>
      <c r="P535" s="72">
        <v>44712</v>
      </c>
      <c r="Q535" s="73">
        <v>44895</v>
      </c>
      <c r="R535" s="119">
        <v>26</v>
      </c>
      <c r="S535" s="119" t="s">
        <v>935</v>
      </c>
      <c r="T535" s="119" t="s">
        <v>37</v>
      </c>
      <c r="U535" s="119"/>
      <c r="V535" s="119"/>
      <c r="W535" s="119"/>
      <c r="X535" s="119"/>
      <c r="Y535" s="119" t="s">
        <v>2447</v>
      </c>
      <c r="Z535" s="119">
        <v>1</v>
      </c>
      <c r="AA535" s="117">
        <v>44847.631249999999</v>
      </c>
      <c r="AB535" s="212">
        <f t="shared" si="16"/>
        <v>1</v>
      </c>
      <c r="AC535" s="41">
        <f t="shared" si="17"/>
        <v>8</v>
      </c>
      <c r="AD535" s="299"/>
      <c r="AE535" s="42"/>
    </row>
    <row r="536" spans="1:33" ht="120.75" customHeight="1">
      <c r="A536" s="280">
        <v>529</v>
      </c>
      <c r="B536" s="119" t="s">
        <v>1952</v>
      </c>
      <c r="C536" s="119" t="s">
        <v>2133</v>
      </c>
      <c r="D536" s="119" t="s">
        <v>2151</v>
      </c>
      <c r="E536" s="297">
        <v>44686.777777777781</v>
      </c>
      <c r="F536" s="119" t="s">
        <v>28</v>
      </c>
      <c r="G536" s="119"/>
      <c r="H536" s="119" t="s">
        <v>1815</v>
      </c>
      <c r="I536" s="119" t="s">
        <v>1515</v>
      </c>
      <c r="J536" s="119" t="s">
        <v>1017</v>
      </c>
      <c r="K536" s="119" t="s">
        <v>2152</v>
      </c>
      <c r="L536" s="119" t="s">
        <v>2153</v>
      </c>
      <c r="M536" s="119" t="s">
        <v>2154</v>
      </c>
      <c r="N536" s="119">
        <v>2</v>
      </c>
      <c r="O536" s="119">
        <v>8</v>
      </c>
      <c r="P536" s="72">
        <v>44676</v>
      </c>
      <c r="Q536" s="73">
        <v>44920</v>
      </c>
      <c r="R536" s="119">
        <v>34</v>
      </c>
      <c r="S536" s="119" t="s">
        <v>2155</v>
      </c>
      <c r="T536" s="119" t="s">
        <v>37</v>
      </c>
      <c r="U536" s="119"/>
      <c r="V536" s="119"/>
      <c r="W536" s="119"/>
      <c r="X536" s="119"/>
      <c r="Y536" s="24" t="s">
        <v>2448</v>
      </c>
      <c r="Z536" s="118">
        <v>2</v>
      </c>
      <c r="AA536" s="117">
        <v>44893.46597222222</v>
      </c>
      <c r="AB536" s="212">
        <f t="shared" si="16"/>
        <v>1</v>
      </c>
      <c r="AC536" s="41">
        <f t="shared" si="17"/>
        <v>8</v>
      </c>
      <c r="AD536" s="298" t="s">
        <v>2452</v>
      </c>
    </row>
    <row r="537" spans="1:33" ht="122.25" customHeight="1">
      <c r="A537" s="280">
        <v>529</v>
      </c>
      <c r="B537" s="119" t="s">
        <v>1952</v>
      </c>
      <c r="C537" s="119" t="s">
        <v>2133</v>
      </c>
      <c r="D537" s="119" t="s">
        <v>2151</v>
      </c>
      <c r="E537" s="297">
        <v>44686.777777777781</v>
      </c>
      <c r="F537" s="119" t="s">
        <v>28</v>
      </c>
      <c r="G537" s="119"/>
      <c r="H537" s="119" t="s">
        <v>1815</v>
      </c>
      <c r="I537" s="119" t="s">
        <v>1515</v>
      </c>
      <c r="J537" s="119" t="s">
        <v>1017</v>
      </c>
      <c r="K537" s="119" t="s">
        <v>2152</v>
      </c>
      <c r="L537" s="119" t="s">
        <v>2156</v>
      </c>
      <c r="M537" s="119" t="s">
        <v>2157</v>
      </c>
      <c r="N537" s="119">
        <v>2</v>
      </c>
      <c r="O537" s="119">
        <v>8</v>
      </c>
      <c r="P537" s="72">
        <v>44676</v>
      </c>
      <c r="Q537" s="73">
        <v>44859</v>
      </c>
      <c r="R537" s="119">
        <v>26</v>
      </c>
      <c r="S537" s="119" t="s">
        <v>2155</v>
      </c>
      <c r="T537" s="119" t="s">
        <v>37</v>
      </c>
      <c r="U537" s="119"/>
      <c r="V537" s="119"/>
      <c r="W537" s="119"/>
      <c r="X537" s="119"/>
      <c r="Y537" s="119" t="s">
        <v>2158</v>
      </c>
      <c r="Z537" s="119">
        <v>2</v>
      </c>
      <c r="AA537" s="117">
        <v>44714.463888888888</v>
      </c>
      <c r="AB537" s="212">
        <f t="shared" si="16"/>
        <v>1</v>
      </c>
      <c r="AC537" s="41">
        <f t="shared" si="17"/>
        <v>8</v>
      </c>
      <c r="AD537" s="298" t="s">
        <v>2449</v>
      </c>
    </row>
    <row r="538" spans="1:33" ht="114.75" customHeight="1">
      <c r="A538" s="280">
        <v>529</v>
      </c>
      <c r="B538" s="119" t="s">
        <v>1952</v>
      </c>
      <c r="C538" s="119" t="s">
        <v>2133</v>
      </c>
      <c r="D538" s="119" t="s">
        <v>2151</v>
      </c>
      <c r="E538" s="297">
        <v>44686.777777777781</v>
      </c>
      <c r="F538" s="119" t="s">
        <v>28</v>
      </c>
      <c r="G538" s="119"/>
      <c r="H538" s="119" t="s">
        <v>1815</v>
      </c>
      <c r="I538" s="119" t="s">
        <v>1515</v>
      </c>
      <c r="J538" s="119" t="s">
        <v>1017</v>
      </c>
      <c r="K538" s="119" t="s">
        <v>2152</v>
      </c>
      <c r="L538" s="119" t="s">
        <v>2159</v>
      </c>
      <c r="M538" s="119" t="s">
        <v>2160</v>
      </c>
      <c r="N538" s="119">
        <v>2</v>
      </c>
      <c r="O538" s="119">
        <v>8</v>
      </c>
      <c r="P538" s="72">
        <v>44676</v>
      </c>
      <c r="Q538" s="73">
        <v>44798</v>
      </c>
      <c r="R538" s="119">
        <v>17</v>
      </c>
      <c r="S538" s="119" t="s">
        <v>2155</v>
      </c>
      <c r="T538" s="119" t="s">
        <v>37</v>
      </c>
      <c r="U538" s="300"/>
      <c r="V538" s="119"/>
      <c r="W538" s="119"/>
      <c r="X538" s="119"/>
      <c r="Y538" s="119" t="s">
        <v>2161</v>
      </c>
      <c r="Z538" s="119">
        <v>2</v>
      </c>
      <c r="AA538" s="117">
        <v>44714.460416666669</v>
      </c>
      <c r="AB538" s="212">
        <f t="shared" si="16"/>
        <v>1</v>
      </c>
      <c r="AC538" s="41">
        <f t="shared" si="17"/>
        <v>8</v>
      </c>
      <c r="AD538" s="298" t="s">
        <v>2450</v>
      </c>
    </row>
    <row r="539" spans="1:33" ht="225.75" customHeight="1">
      <c r="A539" s="280">
        <v>529</v>
      </c>
      <c r="B539" s="119" t="s">
        <v>1952</v>
      </c>
      <c r="C539" s="119" t="s">
        <v>2133</v>
      </c>
      <c r="D539" s="119" t="s">
        <v>2151</v>
      </c>
      <c r="E539" s="297">
        <v>44686.777777777781</v>
      </c>
      <c r="F539" s="119" t="s">
        <v>28</v>
      </c>
      <c r="G539" s="119"/>
      <c r="H539" s="119" t="s">
        <v>1815</v>
      </c>
      <c r="I539" s="119" t="s">
        <v>1515</v>
      </c>
      <c r="J539" s="119" t="s">
        <v>1017</v>
      </c>
      <c r="K539" s="119" t="s">
        <v>2152</v>
      </c>
      <c r="L539" s="119" t="s">
        <v>2162</v>
      </c>
      <c r="M539" s="119" t="s">
        <v>2163</v>
      </c>
      <c r="N539" s="119">
        <v>3</v>
      </c>
      <c r="O539" s="119">
        <v>8</v>
      </c>
      <c r="P539" s="72">
        <v>44737</v>
      </c>
      <c r="Q539" s="73">
        <v>45102</v>
      </c>
      <c r="R539" s="119">
        <v>52</v>
      </c>
      <c r="S539" s="119" t="s">
        <v>2155</v>
      </c>
      <c r="T539" s="119" t="s">
        <v>37</v>
      </c>
      <c r="U539" s="300"/>
      <c r="V539" s="119"/>
      <c r="W539" s="119"/>
      <c r="X539" s="119"/>
      <c r="Y539" s="119" t="s">
        <v>2672</v>
      </c>
      <c r="Z539" s="119">
        <v>3</v>
      </c>
      <c r="AA539" s="117">
        <v>45099.636111111111</v>
      </c>
      <c r="AB539" s="212">
        <f t="shared" si="16"/>
        <v>1</v>
      </c>
      <c r="AC539" s="41">
        <f t="shared" si="17"/>
        <v>8</v>
      </c>
      <c r="AD539" s="299"/>
      <c r="AE539" s="42"/>
      <c r="AG539" s="42" t="s">
        <v>2565</v>
      </c>
    </row>
    <row r="540" spans="1:33" ht="156.75" customHeight="1">
      <c r="A540" s="280">
        <v>550</v>
      </c>
      <c r="B540" s="119" t="s">
        <v>25</v>
      </c>
      <c r="C540" s="119" t="s">
        <v>2133</v>
      </c>
      <c r="D540" s="119" t="s">
        <v>2164</v>
      </c>
      <c r="E540" s="297">
        <v>44742.87777777778</v>
      </c>
      <c r="F540" s="119" t="s">
        <v>166</v>
      </c>
      <c r="G540" s="119" t="s">
        <v>29</v>
      </c>
      <c r="H540" s="119" t="s">
        <v>1815</v>
      </c>
      <c r="I540" s="119" t="s">
        <v>31</v>
      </c>
      <c r="J540" s="119" t="s">
        <v>2165</v>
      </c>
      <c r="K540" s="119" t="s">
        <v>2166</v>
      </c>
      <c r="L540" s="119" t="s">
        <v>2167</v>
      </c>
      <c r="M540" s="71" t="s">
        <v>2168</v>
      </c>
      <c r="N540" s="71">
        <v>1</v>
      </c>
      <c r="O540" s="119">
        <v>8</v>
      </c>
      <c r="P540" s="72">
        <v>44676</v>
      </c>
      <c r="Q540" s="73">
        <v>44687</v>
      </c>
      <c r="R540" s="119">
        <v>2</v>
      </c>
      <c r="S540" s="119" t="s">
        <v>2169</v>
      </c>
      <c r="T540" s="119" t="s">
        <v>37</v>
      </c>
      <c r="U540" s="300"/>
      <c r="V540" s="119"/>
      <c r="W540" s="119"/>
      <c r="X540" s="119"/>
      <c r="Y540" s="119" t="s">
        <v>2170</v>
      </c>
      <c r="Z540" s="119">
        <v>1</v>
      </c>
      <c r="AA540" s="301">
        <v>44676</v>
      </c>
      <c r="AB540" s="212">
        <f t="shared" si="16"/>
        <v>1</v>
      </c>
      <c r="AC540" s="41">
        <f t="shared" si="17"/>
        <v>8</v>
      </c>
      <c r="AD540" s="298"/>
    </row>
    <row r="541" spans="1:33" ht="205.5" customHeight="1">
      <c r="A541" s="280">
        <v>550</v>
      </c>
      <c r="B541" s="119" t="s">
        <v>25</v>
      </c>
      <c r="C541" s="119" t="s">
        <v>2133</v>
      </c>
      <c r="D541" s="119" t="s">
        <v>2164</v>
      </c>
      <c r="E541" s="297">
        <v>44742.911805555559</v>
      </c>
      <c r="F541" s="119" t="s">
        <v>166</v>
      </c>
      <c r="G541" s="119" t="s">
        <v>29</v>
      </c>
      <c r="H541" s="119" t="s">
        <v>1815</v>
      </c>
      <c r="I541" s="119" t="s">
        <v>31</v>
      </c>
      <c r="J541" s="119" t="s">
        <v>2165</v>
      </c>
      <c r="K541" s="119" t="s">
        <v>2166</v>
      </c>
      <c r="L541" s="119" t="s">
        <v>2171</v>
      </c>
      <c r="M541" s="71" t="s">
        <v>2172</v>
      </c>
      <c r="N541" s="71">
        <v>7</v>
      </c>
      <c r="O541" s="119">
        <v>8</v>
      </c>
      <c r="P541" s="73">
        <v>44687</v>
      </c>
      <c r="Q541" s="73">
        <v>44742</v>
      </c>
      <c r="R541" s="119">
        <v>8</v>
      </c>
      <c r="S541" s="119" t="s">
        <v>2169</v>
      </c>
      <c r="T541" s="119" t="s">
        <v>37</v>
      </c>
      <c r="U541" s="300"/>
      <c r="V541" s="119"/>
      <c r="W541" s="119"/>
      <c r="X541" s="119"/>
      <c r="Y541" s="119" t="s">
        <v>2173</v>
      </c>
      <c r="Z541" s="119">
        <v>7</v>
      </c>
      <c r="AA541" s="301">
        <v>44742</v>
      </c>
      <c r="AB541" s="212">
        <f t="shared" si="16"/>
        <v>1</v>
      </c>
      <c r="AC541" s="41">
        <f t="shared" si="17"/>
        <v>8</v>
      </c>
      <c r="AD541" s="298"/>
    </row>
    <row r="542" spans="1:33" ht="102.75" customHeight="1">
      <c r="A542" s="280">
        <v>550</v>
      </c>
      <c r="B542" s="119" t="s">
        <v>25</v>
      </c>
      <c r="C542" s="119" t="s">
        <v>2133</v>
      </c>
      <c r="D542" s="119" t="s">
        <v>2164</v>
      </c>
      <c r="E542" s="297">
        <v>44742.914583333331</v>
      </c>
      <c r="F542" s="5" t="s">
        <v>934</v>
      </c>
      <c r="G542" s="119" t="s">
        <v>29</v>
      </c>
      <c r="H542" s="119" t="s">
        <v>1815</v>
      </c>
      <c r="I542" s="119" t="s">
        <v>31</v>
      </c>
      <c r="J542" s="119" t="s">
        <v>2165</v>
      </c>
      <c r="K542" s="119" t="s">
        <v>2166</v>
      </c>
      <c r="L542" s="119" t="s">
        <v>2174</v>
      </c>
      <c r="M542" s="71" t="s">
        <v>2140</v>
      </c>
      <c r="N542" s="71">
        <v>7</v>
      </c>
      <c r="O542" s="119">
        <v>6</v>
      </c>
      <c r="P542" s="73">
        <v>44743</v>
      </c>
      <c r="Q542" s="73">
        <v>44804</v>
      </c>
      <c r="R542" s="119">
        <v>9</v>
      </c>
      <c r="S542" s="119" t="s">
        <v>935</v>
      </c>
      <c r="T542" s="119" t="s">
        <v>37</v>
      </c>
      <c r="U542" s="300"/>
      <c r="V542" s="119"/>
      <c r="W542" s="119"/>
      <c r="X542" s="119"/>
      <c r="Y542" s="119" t="s">
        <v>2266</v>
      </c>
      <c r="Z542" s="119">
        <v>7</v>
      </c>
      <c r="AA542" s="117">
        <v>44824.405555555553</v>
      </c>
      <c r="AB542" s="212">
        <f t="shared" si="16"/>
        <v>1</v>
      </c>
      <c r="AC542" s="41">
        <f t="shared" si="17"/>
        <v>6</v>
      </c>
      <c r="AD542" s="299"/>
      <c r="AE542" s="42"/>
    </row>
    <row r="543" spans="1:33" ht="125.25" customHeight="1">
      <c r="A543" s="280">
        <v>550</v>
      </c>
      <c r="B543" s="119" t="s">
        <v>25</v>
      </c>
      <c r="C543" s="119" t="s">
        <v>2133</v>
      </c>
      <c r="D543" s="119" t="s">
        <v>2164</v>
      </c>
      <c r="E543" s="297">
        <v>44742.916666666664</v>
      </c>
      <c r="F543" s="119" t="s">
        <v>166</v>
      </c>
      <c r="G543" s="119" t="s">
        <v>29</v>
      </c>
      <c r="H543" s="119" t="s">
        <v>1815</v>
      </c>
      <c r="I543" s="119" t="s">
        <v>31</v>
      </c>
      <c r="J543" s="119" t="s">
        <v>2165</v>
      </c>
      <c r="K543" s="119" t="s">
        <v>2166</v>
      </c>
      <c r="L543" s="119" t="s">
        <v>2175</v>
      </c>
      <c r="M543" s="71" t="s">
        <v>2176</v>
      </c>
      <c r="N543" s="71">
        <v>2</v>
      </c>
      <c r="O543" s="119">
        <v>6</v>
      </c>
      <c r="P543" s="73">
        <v>44805</v>
      </c>
      <c r="Q543" s="73">
        <v>44865</v>
      </c>
      <c r="R543" s="119">
        <v>9</v>
      </c>
      <c r="S543" s="119" t="s">
        <v>2169</v>
      </c>
      <c r="T543" s="119" t="s">
        <v>37</v>
      </c>
      <c r="U543" s="300"/>
      <c r="V543" s="119"/>
      <c r="W543" s="119"/>
      <c r="X543" s="119"/>
      <c r="Y543" s="132" t="s">
        <v>2471</v>
      </c>
      <c r="Z543" s="119">
        <v>2</v>
      </c>
      <c r="AA543" s="117">
        <v>44855.652777777781</v>
      </c>
      <c r="AB543" s="212">
        <f t="shared" si="16"/>
        <v>1</v>
      </c>
      <c r="AC543" s="41">
        <f t="shared" si="17"/>
        <v>6</v>
      </c>
      <c r="AD543" s="299"/>
      <c r="AE543" s="42"/>
    </row>
    <row r="544" spans="1:33" ht="230.4">
      <c r="A544" s="70">
        <v>537</v>
      </c>
      <c r="B544" s="8" t="s">
        <v>1952</v>
      </c>
      <c r="C544" s="8" t="s">
        <v>2118</v>
      </c>
      <c r="D544" s="58" t="s">
        <v>2124</v>
      </c>
      <c r="E544" s="65">
        <v>44708.582638888889</v>
      </c>
      <c r="F544" s="10" t="s">
        <v>2119</v>
      </c>
      <c r="G544" s="8" t="s">
        <v>29</v>
      </c>
      <c r="H544" s="8" t="s">
        <v>46</v>
      </c>
      <c r="I544" s="8" t="s">
        <v>237</v>
      </c>
      <c r="J544" s="8" t="s">
        <v>354</v>
      </c>
      <c r="K544" s="24" t="s">
        <v>2125</v>
      </c>
      <c r="L544" s="24" t="s">
        <v>2126</v>
      </c>
      <c r="M544" s="24" t="s">
        <v>2127</v>
      </c>
      <c r="N544" s="10">
        <v>1</v>
      </c>
      <c r="O544" s="66">
        <f>100/3</f>
        <v>33.333333333333336</v>
      </c>
      <c r="P544" s="67">
        <v>44638</v>
      </c>
      <c r="Q544" s="67">
        <v>44713</v>
      </c>
      <c r="R544" s="10">
        <v>10</v>
      </c>
      <c r="S544" s="8" t="s">
        <v>354</v>
      </c>
      <c r="Y544" s="36" t="s">
        <v>2451</v>
      </c>
      <c r="Z544" s="10">
        <v>1</v>
      </c>
      <c r="AA544" s="64">
        <v>44650</v>
      </c>
      <c r="AB544" s="212">
        <f t="shared" si="16"/>
        <v>1</v>
      </c>
      <c r="AC544" s="41">
        <f t="shared" si="17"/>
        <v>33.333333333333336</v>
      </c>
      <c r="AD544" s="8"/>
    </row>
    <row r="545" spans="1:31" ht="230.4">
      <c r="A545" s="70">
        <v>537</v>
      </c>
      <c r="B545" s="8" t="s">
        <v>1952</v>
      </c>
      <c r="C545" s="8" t="s">
        <v>2118</v>
      </c>
      <c r="D545" s="58" t="s">
        <v>2124</v>
      </c>
      <c r="E545" s="65">
        <v>44708.582638888889</v>
      </c>
      <c r="F545" s="10" t="s">
        <v>2119</v>
      </c>
      <c r="G545" s="8" t="s">
        <v>29</v>
      </c>
      <c r="H545" s="8" t="s">
        <v>46</v>
      </c>
      <c r="I545" s="8" t="s">
        <v>237</v>
      </c>
      <c r="J545" s="8" t="s">
        <v>354</v>
      </c>
      <c r="K545" s="8" t="s">
        <v>2120</v>
      </c>
      <c r="L545" s="8" t="s">
        <v>2121</v>
      </c>
      <c r="M545" s="8" t="s">
        <v>2122</v>
      </c>
      <c r="N545" s="10">
        <v>14</v>
      </c>
      <c r="O545" s="66">
        <f t="shared" ref="O545:O546" si="18">100/3</f>
        <v>33.333333333333336</v>
      </c>
      <c r="P545" s="68">
        <v>44638</v>
      </c>
      <c r="Q545" s="68">
        <v>44742</v>
      </c>
      <c r="R545" s="10">
        <v>12</v>
      </c>
      <c r="S545" s="8" t="s">
        <v>354</v>
      </c>
      <c r="Y545" s="36" t="s">
        <v>2123</v>
      </c>
      <c r="Z545" s="10">
        <v>14</v>
      </c>
      <c r="AA545" s="64">
        <v>44684</v>
      </c>
      <c r="AB545" s="212">
        <f t="shared" si="16"/>
        <v>1</v>
      </c>
      <c r="AC545" s="41">
        <f t="shared" si="17"/>
        <v>33.333333333333336</v>
      </c>
      <c r="AD545" s="8"/>
    </row>
    <row r="546" spans="1:31" ht="144">
      <c r="A546" s="70">
        <v>538</v>
      </c>
      <c r="B546" s="8" t="s">
        <v>1952</v>
      </c>
      <c r="C546" s="8" t="s">
        <v>2118</v>
      </c>
      <c r="D546" s="58" t="s">
        <v>2128</v>
      </c>
      <c r="E546" s="69">
        <v>44708.584027777775</v>
      </c>
      <c r="F546" s="10" t="s">
        <v>2119</v>
      </c>
      <c r="G546" s="8" t="s">
        <v>29</v>
      </c>
      <c r="H546" s="8" t="s">
        <v>46</v>
      </c>
      <c r="I546" s="8" t="s">
        <v>237</v>
      </c>
      <c r="J546" s="8" t="s">
        <v>354</v>
      </c>
      <c r="K546" s="8" t="s">
        <v>2129</v>
      </c>
      <c r="L546" s="58" t="s">
        <v>2130</v>
      </c>
      <c r="M546" s="8" t="s">
        <v>2131</v>
      </c>
      <c r="N546" s="10">
        <v>1</v>
      </c>
      <c r="O546" s="66">
        <f t="shared" si="18"/>
        <v>33.333333333333336</v>
      </c>
      <c r="P546" s="67">
        <v>44713</v>
      </c>
      <c r="Q546" s="67">
        <v>44925</v>
      </c>
      <c r="R546" s="10">
        <v>24</v>
      </c>
      <c r="S546" s="8" t="s">
        <v>354</v>
      </c>
      <c r="Y546" s="36" t="s">
        <v>2297</v>
      </c>
      <c r="Z546" s="10">
        <v>1</v>
      </c>
      <c r="AA546" s="64">
        <v>44736</v>
      </c>
      <c r="AB546" s="212">
        <f t="shared" si="16"/>
        <v>1</v>
      </c>
      <c r="AC546" s="41">
        <f t="shared" si="17"/>
        <v>33.333333333333336</v>
      </c>
      <c r="AD546" s="8"/>
    </row>
    <row r="547" spans="1:31" s="121" customFormat="1" ht="99.75" customHeight="1">
      <c r="A547" s="280">
        <v>557</v>
      </c>
      <c r="B547" s="118" t="s">
        <v>1952</v>
      </c>
      <c r="C547" s="118" t="s">
        <v>2292</v>
      </c>
      <c r="D547" s="132" t="s">
        <v>2298</v>
      </c>
      <c r="E547" s="120">
        <v>44760.59652777778</v>
      </c>
      <c r="F547" s="5" t="s">
        <v>934</v>
      </c>
      <c r="G547" s="118"/>
      <c r="H547" s="118" t="s">
        <v>1815</v>
      </c>
      <c r="I547" s="118" t="s">
        <v>82</v>
      </c>
      <c r="J547" s="118" t="s">
        <v>938</v>
      </c>
      <c r="K547" s="118" t="s">
        <v>2299</v>
      </c>
      <c r="L547" s="118" t="s">
        <v>2300</v>
      </c>
      <c r="M547" s="118" t="s">
        <v>2301</v>
      </c>
      <c r="N547" s="118">
        <v>1</v>
      </c>
      <c r="O547" s="118">
        <v>10</v>
      </c>
      <c r="P547" s="73">
        <v>44756</v>
      </c>
      <c r="Q547" s="73">
        <v>44841</v>
      </c>
      <c r="R547" s="118">
        <v>12</v>
      </c>
      <c r="S547" s="118" t="s">
        <v>1017</v>
      </c>
      <c r="T547" s="119"/>
      <c r="U547" s="119"/>
      <c r="V547" s="119"/>
      <c r="W547" s="119"/>
      <c r="X547" s="119"/>
      <c r="Y547" s="122" t="s">
        <v>2323</v>
      </c>
      <c r="Z547" s="118">
        <v>1</v>
      </c>
      <c r="AA547" s="73">
        <v>44841</v>
      </c>
      <c r="AB547" s="212">
        <f t="shared" si="16"/>
        <v>1</v>
      </c>
      <c r="AC547" s="41">
        <f t="shared" si="17"/>
        <v>10</v>
      </c>
      <c r="AD547" s="116"/>
      <c r="AE547" s="116"/>
    </row>
    <row r="548" spans="1:31" ht="144">
      <c r="A548" s="280">
        <v>562</v>
      </c>
      <c r="B548" s="119" t="s">
        <v>1952</v>
      </c>
      <c r="C548" s="119" t="s">
        <v>2292</v>
      </c>
      <c r="D548" s="122" t="s">
        <v>2302</v>
      </c>
      <c r="E548" s="297">
        <v>44782.867361111108</v>
      </c>
      <c r="F548" s="119" t="s">
        <v>28</v>
      </c>
      <c r="G548" s="119"/>
      <c r="H548" s="119" t="s">
        <v>1815</v>
      </c>
      <c r="I548" s="119" t="s">
        <v>82</v>
      </c>
      <c r="J548" s="119" t="s">
        <v>1017</v>
      </c>
      <c r="K548" s="119" t="s">
        <v>2275</v>
      </c>
      <c r="L548" s="119" t="s">
        <v>2276</v>
      </c>
      <c r="M548" s="119" t="s">
        <v>2277</v>
      </c>
      <c r="N548" s="119">
        <v>1</v>
      </c>
      <c r="O548" s="119">
        <v>10</v>
      </c>
      <c r="P548" s="72">
        <v>44743</v>
      </c>
      <c r="Q548" s="72">
        <v>44834</v>
      </c>
      <c r="R548" s="119">
        <v>13</v>
      </c>
      <c r="S548" s="119" t="s">
        <v>1017</v>
      </c>
      <c r="T548" s="119"/>
      <c r="U548" s="119"/>
      <c r="V548" s="119"/>
      <c r="W548" s="119"/>
      <c r="X548" s="119"/>
      <c r="Y548" s="24" t="s">
        <v>2303</v>
      </c>
      <c r="Z548" s="24">
        <v>1</v>
      </c>
      <c r="AA548" s="65">
        <v>44819.831944444442</v>
      </c>
      <c r="AB548" s="212">
        <f t="shared" si="16"/>
        <v>1</v>
      </c>
      <c r="AC548" s="41">
        <f t="shared" si="17"/>
        <v>10</v>
      </c>
    </row>
    <row r="549" spans="1:31" s="121" customFormat="1" ht="107.25" customHeight="1">
      <c r="A549" s="280">
        <v>563</v>
      </c>
      <c r="B549" s="118" t="s">
        <v>1952</v>
      </c>
      <c r="C549" s="118" t="s">
        <v>2292</v>
      </c>
      <c r="D549" s="118" t="s">
        <v>2304</v>
      </c>
      <c r="E549" s="120">
        <v>44782.869444444441</v>
      </c>
      <c r="F549" s="118" t="s">
        <v>28</v>
      </c>
      <c r="G549" s="118"/>
      <c r="H549" s="118" t="s">
        <v>1815</v>
      </c>
      <c r="I549" s="118" t="s">
        <v>82</v>
      </c>
      <c r="J549" s="118" t="s">
        <v>1017</v>
      </c>
      <c r="K549" s="118" t="s">
        <v>2278</v>
      </c>
      <c r="L549" s="118" t="s">
        <v>2279</v>
      </c>
      <c r="M549" s="118" t="s">
        <v>2280</v>
      </c>
      <c r="N549" s="118">
        <v>4</v>
      </c>
      <c r="O549" s="118">
        <v>8</v>
      </c>
      <c r="P549" s="73">
        <v>44743</v>
      </c>
      <c r="Q549" s="73">
        <v>44834</v>
      </c>
      <c r="R549" s="118">
        <v>13</v>
      </c>
      <c r="S549" s="118" t="s">
        <v>1017</v>
      </c>
      <c r="T549" s="119"/>
      <c r="U549" s="119"/>
      <c r="V549" s="119"/>
      <c r="W549" s="119"/>
      <c r="X549" s="119"/>
      <c r="Y549" s="25" t="s">
        <v>2305</v>
      </c>
      <c r="Z549" s="22">
        <v>4</v>
      </c>
      <c r="AA549" s="69">
        <v>44840.780555555553</v>
      </c>
      <c r="AB549" s="212">
        <f t="shared" si="16"/>
        <v>1</v>
      </c>
      <c r="AC549" s="41">
        <f t="shared" si="17"/>
        <v>8</v>
      </c>
      <c r="AD549" s="116"/>
      <c r="AE549" s="116"/>
    </row>
    <row r="550" spans="1:31" ht="244.8">
      <c r="A550" s="280">
        <v>563</v>
      </c>
      <c r="B550" s="119" t="s">
        <v>1952</v>
      </c>
      <c r="C550" s="119" t="s">
        <v>2292</v>
      </c>
      <c r="D550" s="119" t="s">
        <v>2304</v>
      </c>
      <c r="E550" s="297">
        <v>44782.869444444441</v>
      </c>
      <c r="F550" s="119" t="s">
        <v>28</v>
      </c>
      <c r="G550" s="119"/>
      <c r="H550" s="119" t="s">
        <v>1815</v>
      </c>
      <c r="I550" s="119" t="s">
        <v>82</v>
      </c>
      <c r="J550" s="119" t="s">
        <v>1017</v>
      </c>
      <c r="K550" s="122" t="s">
        <v>2278</v>
      </c>
      <c r="L550" s="122" t="s">
        <v>2281</v>
      </c>
      <c r="M550" s="122" t="s">
        <v>2282</v>
      </c>
      <c r="N550" s="119">
        <v>1</v>
      </c>
      <c r="O550" s="119">
        <v>7</v>
      </c>
      <c r="P550" s="72">
        <v>44743</v>
      </c>
      <c r="Q550" s="72">
        <v>44834</v>
      </c>
      <c r="R550" s="119">
        <v>13</v>
      </c>
      <c r="S550" s="119" t="s">
        <v>1017</v>
      </c>
      <c r="T550" s="119"/>
      <c r="U550" s="119"/>
      <c r="V550" s="119"/>
      <c r="W550" s="119"/>
      <c r="X550" s="119"/>
      <c r="Y550" s="25" t="s">
        <v>2324</v>
      </c>
      <c r="Z550" s="24">
        <v>1</v>
      </c>
      <c r="AA550" s="65">
        <v>44840.786111111112</v>
      </c>
      <c r="AB550" s="212">
        <f t="shared" si="16"/>
        <v>1</v>
      </c>
      <c r="AC550" s="41">
        <f t="shared" si="17"/>
        <v>7</v>
      </c>
    </row>
    <row r="551" spans="1:31" ht="259.2">
      <c r="A551" s="280">
        <v>564</v>
      </c>
      <c r="B551" s="119" t="s">
        <v>1952</v>
      </c>
      <c r="C551" s="119" t="s">
        <v>2292</v>
      </c>
      <c r="D551" s="119" t="s">
        <v>2306</v>
      </c>
      <c r="E551" s="297">
        <v>44782.869444444441</v>
      </c>
      <c r="F551" s="119" t="s">
        <v>28</v>
      </c>
      <c r="G551" s="119"/>
      <c r="H551" s="119" t="s">
        <v>1815</v>
      </c>
      <c r="I551" s="119" t="s">
        <v>82</v>
      </c>
      <c r="J551" s="119" t="s">
        <v>1017</v>
      </c>
      <c r="K551" s="122" t="s">
        <v>2283</v>
      </c>
      <c r="L551" s="122" t="s">
        <v>2284</v>
      </c>
      <c r="M551" s="119" t="s">
        <v>2285</v>
      </c>
      <c r="N551" s="119">
        <v>10</v>
      </c>
      <c r="O551" s="119">
        <v>7</v>
      </c>
      <c r="P551" s="72">
        <v>44743</v>
      </c>
      <c r="Q551" s="72">
        <v>44834</v>
      </c>
      <c r="R551" s="119">
        <v>13</v>
      </c>
      <c r="S551" s="119" t="s">
        <v>1017</v>
      </c>
      <c r="T551" s="119"/>
      <c r="U551" s="119"/>
      <c r="V551" s="119"/>
      <c r="W551" s="119"/>
      <c r="X551" s="119"/>
      <c r="Y551" s="25" t="s">
        <v>2325</v>
      </c>
      <c r="Z551" s="24">
        <v>10</v>
      </c>
      <c r="AA551" s="65">
        <v>44819.84375</v>
      </c>
      <c r="AB551" s="212">
        <f t="shared" si="16"/>
        <v>1</v>
      </c>
      <c r="AC551" s="41">
        <f t="shared" si="17"/>
        <v>7</v>
      </c>
    </row>
    <row r="552" spans="1:31" ht="259.2">
      <c r="A552" s="280">
        <v>564</v>
      </c>
      <c r="B552" s="119" t="s">
        <v>1952</v>
      </c>
      <c r="C552" s="119" t="s">
        <v>2292</v>
      </c>
      <c r="D552" s="119" t="s">
        <v>2306</v>
      </c>
      <c r="E552" s="297">
        <v>44782.869444444441</v>
      </c>
      <c r="F552" s="119" t="s">
        <v>28</v>
      </c>
      <c r="G552" s="119"/>
      <c r="H552" s="119" t="s">
        <v>1815</v>
      </c>
      <c r="I552" s="119" t="s">
        <v>82</v>
      </c>
      <c r="J552" s="119" t="s">
        <v>1017</v>
      </c>
      <c r="K552" s="122" t="s">
        <v>2283</v>
      </c>
      <c r="L552" s="122" t="s">
        <v>2286</v>
      </c>
      <c r="M552" s="122" t="s">
        <v>2282</v>
      </c>
      <c r="N552" s="119">
        <v>1</v>
      </c>
      <c r="O552" s="119">
        <v>7</v>
      </c>
      <c r="P552" s="72">
        <v>44743</v>
      </c>
      <c r="Q552" s="72">
        <v>44834</v>
      </c>
      <c r="R552" s="119">
        <v>13</v>
      </c>
      <c r="S552" s="119" t="s">
        <v>1017</v>
      </c>
      <c r="T552" s="119"/>
      <c r="U552" s="119"/>
      <c r="V552" s="119"/>
      <c r="W552" s="119"/>
      <c r="X552" s="119"/>
      <c r="Y552" s="25" t="s">
        <v>2307</v>
      </c>
      <c r="Z552" s="24">
        <v>1</v>
      </c>
      <c r="AA552" s="65">
        <v>44840.785416666666</v>
      </c>
      <c r="AB552" s="212">
        <f t="shared" si="16"/>
        <v>1</v>
      </c>
      <c r="AC552" s="41">
        <f t="shared" si="17"/>
        <v>7</v>
      </c>
    </row>
    <row r="553" spans="1:31" ht="345.6">
      <c r="A553" s="280">
        <v>565</v>
      </c>
      <c r="B553" s="119" t="s">
        <v>1952</v>
      </c>
      <c r="C553" s="119" t="s">
        <v>2292</v>
      </c>
      <c r="D553" s="119" t="s">
        <v>2308</v>
      </c>
      <c r="E553" s="297">
        <v>44782.869444444441</v>
      </c>
      <c r="F553" s="119" t="s">
        <v>28</v>
      </c>
      <c r="G553" s="119"/>
      <c r="H553" s="119" t="s">
        <v>1815</v>
      </c>
      <c r="I553" s="119" t="s">
        <v>82</v>
      </c>
      <c r="J553" s="119" t="s">
        <v>1017</v>
      </c>
      <c r="K553" s="122" t="s">
        <v>2287</v>
      </c>
      <c r="L553" s="123" t="s">
        <v>2288</v>
      </c>
      <c r="M553" s="122" t="s">
        <v>2289</v>
      </c>
      <c r="N553" s="302">
        <v>1</v>
      </c>
      <c r="O553" s="119">
        <v>10</v>
      </c>
      <c r="P553" s="72">
        <v>44743</v>
      </c>
      <c r="Q553" s="72">
        <v>44834</v>
      </c>
      <c r="R553" s="119">
        <v>13</v>
      </c>
      <c r="S553" s="119" t="s">
        <v>1017</v>
      </c>
      <c r="T553" s="302"/>
      <c r="U553" s="302"/>
      <c r="V553" s="302"/>
      <c r="W553" s="302"/>
      <c r="X553" s="302"/>
      <c r="Y553" s="25" t="s">
        <v>2326</v>
      </c>
      <c r="Z553" s="24">
        <v>1</v>
      </c>
      <c r="AA553" s="65">
        <v>44840.771527777775</v>
      </c>
      <c r="AB553" s="212">
        <f t="shared" si="16"/>
        <v>1</v>
      </c>
      <c r="AC553" s="41">
        <f t="shared" si="17"/>
        <v>10</v>
      </c>
    </row>
    <row r="554" spans="1:31" ht="345.6">
      <c r="A554" s="280">
        <v>566</v>
      </c>
      <c r="B554" s="119" t="s">
        <v>1952</v>
      </c>
      <c r="C554" s="119" t="s">
        <v>2292</v>
      </c>
      <c r="D554" s="119" t="s">
        <v>2309</v>
      </c>
      <c r="E554" s="297">
        <v>44782.870138888888</v>
      </c>
      <c r="F554" s="119" t="s">
        <v>28</v>
      </c>
      <c r="G554" s="119"/>
      <c r="H554" s="119" t="s">
        <v>1815</v>
      </c>
      <c r="I554" s="119" t="s">
        <v>82</v>
      </c>
      <c r="J554" s="119" t="s">
        <v>1017</v>
      </c>
      <c r="K554" s="119" t="s">
        <v>2290</v>
      </c>
      <c r="L554" s="303" t="s">
        <v>2291</v>
      </c>
      <c r="M554" s="295" t="s">
        <v>2289</v>
      </c>
      <c r="N554" s="8">
        <v>1</v>
      </c>
      <c r="O554" s="119">
        <v>10</v>
      </c>
      <c r="P554" s="72">
        <v>44743</v>
      </c>
      <c r="Q554" s="72">
        <v>44834</v>
      </c>
      <c r="R554" s="119">
        <v>13</v>
      </c>
      <c r="S554" s="295" t="s">
        <v>1017</v>
      </c>
      <c r="T554" s="8"/>
      <c r="U554" s="304"/>
      <c r="V554" s="304"/>
      <c r="W554" s="304"/>
      <c r="X554" s="304"/>
      <c r="Y554" s="124" t="s">
        <v>2326</v>
      </c>
      <c r="Z554" s="24">
        <v>1</v>
      </c>
      <c r="AA554" s="65">
        <v>44840.771527777775</v>
      </c>
      <c r="AB554" s="212">
        <f t="shared" si="16"/>
        <v>1</v>
      </c>
      <c r="AC554" s="41">
        <f t="shared" si="17"/>
        <v>10</v>
      </c>
    </row>
    <row r="555" spans="1:31" ht="115.2">
      <c r="A555" s="305">
        <v>588</v>
      </c>
      <c r="B555" s="119" t="s">
        <v>1952</v>
      </c>
      <c r="C555" s="119" t="s">
        <v>2292</v>
      </c>
      <c r="D555" s="116" t="s">
        <v>2310</v>
      </c>
      <c r="E555" s="306">
        <v>44782.870138888888</v>
      </c>
      <c r="F555" s="119" t="s">
        <v>28</v>
      </c>
      <c r="G555" s="302"/>
      <c r="H555" s="302" t="s">
        <v>46</v>
      </c>
      <c r="I555" s="302" t="s">
        <v>82</v>
      </c>
      <c r="J555" s="116" t="s">
        <v>1017</v>
      </c>
      <c r="K555" s="8" t="s">
        <v>2311</v>
      </c>
      <c r="L555" s="302" t="s">
        <v>2312</v>
      </c>
      <c r="M555" s="119" t="s">
        <v>2313</v>
      </c>
      <c r="N555" s="295">
        <v>1</v>
      </c>
      <c r="O555" s="8">
        <v>7</v>
      </c>
      <c r="P555" s="72">
        <v>44743</v>
      </c>
      <c r="Q555" s="72">
        <v>44834</v>
      </c>
      <c r="R555" s="119">
        <v>13</v>
      </c>
      <c r="S555" s="295" t="s">
        <v>1017</v>
      </c>
      <c r="T555" s="10"/>
      <c r="U555" s="305"/>
      <c r="V555" s="305"/>
      <c r="W555" s="305"/>
      <c r="X555" s="305"/>
      <c r="Y555" s="58" t="s">
        <v>2327</v>
      </c>
      <c r="Z555" s="305">
        <v>1</v>
      </c>
      <c r="AA555" s="65">
        <v>44841.439583333333</v>
      </c>
      <c r="AB555" s="212">
        <f t="shared" si="16"/>
        <v>1</v>
      </c>
      <c r="AC555" s="41">
        <f t="shared" si="17"/>
        <v>7</v>
      </c>
    </row>
    <row r="556" spans="1:31" ht="115.2">
      <c r="A556" s="305">
        <v>588</v>
      </c>
      <c r="B556" s="119" t="s">
        <v>1952</v>
      </c>
      <c r="C556" s="295" t="s">
        <v>2292</v>
      </c>
      <c r="D556" s="8" t="s">
        <v>2310</v>
      </c>
      <c r="E556" s="297">
        <v>44782.870138888888</v>
      </c>
      <c r="F556" s="295" t="s">
        <v>28</v>
      </c>
      <c r="G556" s="10"/>
      <c r="H556" s="304" t="s">
        <v>46</v>
      </c>
      <c r="I556" s="304" t="s">
        <v>82</v>
      </c>
      <c r="J556" s="307" t="s">
        <v>1017</v>
      </c>
      <c r="K556" s="8" t="s">
        <v>2311</v>
      </c>
      <c r="L556" s="304" t="s">
        <v>2314</v>
      </c>
      <c r="M556" s="119" t="s">
        <v>2315</v>
      </c>
      <c r="N556" s="295">
        <v>16</v>
      </c>
      <c r="O556" s="8">
        <v>7</v>
      </c>
      <c r="P556" s="72">
        <v>44743</v>
      </c>
      <c r="Q556" s="72">
        <v>44834</v>
      </c>
      <c r="R556" s="119">
        <v>13</v>
      </c>
      <c r="S556" s="116" t="s">
        <v>1017</v>
      </c>
      <c r="T556" s="308"/>
      <c r="U556" s="299"/>
      <c r="V556" s="299"/>
      <c r="W556" s="299"/>
      <c r="X556" s="299"/>
      <c r="Y556" s="58" t="s">
        <v>2327</v>
      </c>
      <c r="Z556" s="299">
        <v>16</v>
      </c>
      <c r="AA556" s="65">
        <v>44841.439583333333</v>
      </c>
      <c r="AB556" s="212">
        <f t="shared" si="16"/>
        <v>1</v>
      </c>
      <c r="AC556" s="41">
        <f t="shared" si="17"/>
        <v>7</v>
      </c>
    </row>
    <row r="557" spans="1:31" ht="115.2">
      <c r="A557" s="305">
        <v>588</v>
      </c>
      <c r="B557" s="119" t="s">
        <v>1952</v>
      </c>
      <c r="C557" s="295" t="s">
        <v>2292</v>
      </c>
      <c r="D557" s="296" t="s">
        <v>2310</v>
      </c>
      <c r="E557" s="297">
        <v>44782.870138888888</v>
      </c>
      <c r="F557" s="295" t="s">
        <v>28</v>
      </c>
      <c r="G557" s="308"/>
      <c r="H557" s="298" t="s">
        <v>46</v>
      </c>
      <c r="I557" s="298" t="s">
        <v>82</v>
      </c>
      <c r="J557" s="298" t="s">
        <v>1017</v>
      </c>
      <c r="K557" s="298" t="s">
        <v>2311</v>
      </c>
      <c r="L557" s="302" t="s">
        <v>2316</v>
      </c>
      <c r="M557" s="302" t="s">
        <v>2317</v>
      </c>
      <c r="N557" s="116">
        <v>2</v>
      </c>
      <c r="O557" s="8">
        <v>7</v>
      </c>
      <c r="P557" s="72">
        <v>44743</v>
      </c>
      <c r="Q557" s="72">
        <v>44834</v>
      </c>
      <c r="R557" s="295">
        <v>13</v>
      </c>
      <c r="S557" s="8" t="s">
        <v>1017</v>
      </c>
      <c r="T557" s="308"/>
      <c r="U557" s="299"/>
      <c r="V557" s="299"/>
      <c r="W557" s="299"/>
      <c r="X557" s="309"/>
      <c r="Y557" s="58" t="s">
        <v>2328</v>
      </c>
      <c r="Z557" s="299">
        <v>2</v>
      </c>
      <c r="AA557" s="65">
        <v>44841.422222222223</v>
      </c>
      <c r="AB557" s="212">
        <f t="shared" si="16"/>
        <v>1</v>
      </c>
      <c r="AC557" s="41">
        <f t="shared" si="17"/>
        <v>7</v>
      </c>
    </row>
    <row r="558" spans="1:31" ht="158.4">
      <c r="A558" s="308">
        <v>589</v>
      </c>
      <c r="B558" s="119" t="s">
        <v>1952</v>
      </c>
      <c r="C558" s="295" t="s">
        <v>2292</v>
      </c>
      <c r="D558" s="296" t="s">
        <v>2318</v>
      </c>
      <c r="E558" s="297">
        <v>44782.870138888888</v>
      </c>
      <c r="F558" s="295" t="s">
        <v>28</v>
      </c>
      <c r="G558" s="308"/>
      <c r="H558" s="298" t="s">
        <v>46</v>
      </c>
      <c r="I558" s="298" t="s">
        <v>82</v>
      </c>
      <c r="J558" s="298" t="s">
        <v>1017</v>
      </c>
      <c r="K558" s="298" t="s">
        <v>2319</v>
      </c>
      <c r="L558" s="304" t="s">
        <v>2320</v>
      </c>
      <c r="M558" s="304" t="s">
        <v>2321</v>
      </c>
      <c r="N558" s="307">
        <v>5</v>
      </c>
      <c r="O558" s="8">
        <v>10</v>
      </c>
      <c r="P558" s="72">
        <v>44743</v>
      </c>
      <c r="Q558" s="72">
        <v>44834</v>
      </c>
      <c r="R558" s="295">
        <v>13</v>
      </c>
      <c r="S558" s="8" t="s">
        <v>1017</v>
      </c>
      <c r="T558" s="308"/>
      <c r="U558" s="299"/>
      <c r="V558" s="299"/>
      <c r="W558" s="299"/>
      <c r="X558" s="309"/>
      <c r="Y558" s="58" t="s">
        <v>2329</v>
      </c>
      <c r="Z558" s="299">
        <v>5</v>
      </c>
      <c r="AA558" s="65">
        <v>44841.436111111114</v>
      </c>
      <c r="AB558" s="212">
        <f t="shared" si="16"/>
        <v>1</v>
      </c>
      <c r="AC558" s="41">
        <f t="shared" si="17"/>
        <v>10</v>
      </c>
    </row>
    <row r="559" spans="1:31" ht="28.8">
      <c r="A559" s="310">
        <v>573</v>
      </c>
      <c r="B559" s="119" t="s">
        <v>1952</v>
      </c>
      <c r="C559" s="295" t="s">
        <v>2383</v>
      </c>
      <c r="D559" s="308" t="s">
        <v>2384</v>
      </c>
      <c r="E559" s="297">
        <v>44826</v>
      </c>
      <c r="F559" s="295" t="s">
        <v>28</v>
      </c>
      <c r="G559" s="8" t="s">
        <v>29</v>
      </c>
      <c r="H559" s="298" t="s">
        <v>1839</v>
      </c>
      <c r="I559" s="298" t="s">
        <v>223</v>
      </c>
      <c r="J559" s="298" t="s">
        <v>2294</v>
      </c>
      <c r="K559" s="299" t="s">
        <v>2387</v>
      </c>
      <c r="L559" s="32" t="s">
        <v>2385</v>
      </c>
      <c r="M559" s="19" t="s">
        <v>2388</v>
      </c>
      <c r="N559" s="307">
        <v>1</v>
      </c>
      <c r="O559" s="8">
        <v>10</v>
      </c>
      <c r="P559" s="72">
        <v>44826</v>
      </c>
      <c r="Q559" s="72">
        <v>45260</v>
      </c>
      <c r="R559" s="295">
        <v>27</v>
      </c>
      <c r="S559" s="8" t="s">
        <v>2294</v>
      </c>
      <c r="T559" s="308"/>
      <c r="U559" s="299"/>
      <c r="V559" s="299"/>
      <c r="W559" s="299"/>
      <c r="X559" s="309"/>
      <c r="Y559" s="58" t="s">
        <v>2755</v>
      </c>
      <c r="Z559" s="299"/>
      <c r="AA559" s="65"/>
      <c r="AB559" s="212">
        <f t="shared" si="16"/>
        <v>0</v>
      </c>
      <c r="AC559" s="41">
        <f t="shared" si="17"/>
        <v>0</v>
      </c>
    </row>
    <row r="560" spans="1:31" ht="28.8">
      <c r="A560" s="310">
        <v>573</v>
      </c>
      <c r="B560" s="119" t="s">
        <v>1952</v>
      </c>
      <c r="C560" s="295" t="s">
        <v>2383</v>
      </c>
      <c r="D560" s="308" t="s">
        <v>2384</v>
      </c>
      <c r="E560" s="297">
        <v>44826</v>
      </c>
      <c r="F560" s="295" t="s">
        <v>28</v>
      </c>
      <c r="G560" s="8" t="s">
        <v>29</v>
      </c>
      <c r="H560" s="298" t="s">
        <v>1839</v>
      </c>
      <c r="I560" s="298" t="s">
        <v>223</v>
      </c>
      <c r="J560" s="298" t="s">
        <v>2294</v>
      </c>
      <c r="K560" s="299" t="s">
        <v>2387</v>
      </c>
      <c r="L560" s="32" t="s">
        <v>2386</v>
      </c>
      <c r="M560" s="20" t="s">
        <v>2389</v>
      </c>
      <c r="N560" s="307">
        <v>1</v>
      </c>
      <c r="O560" s="8">
        <v>10</v>
      </c>
      <c r="P560" s="72">
        <v>44826</v>
      </c>
      <c r="Q560" s="72">
        <v>45290</v>
      </c>
      <c r="R560" s="295">
        <v>31</v>
      </c>
      <c r="S560" s="8" t="s">
        <v>2294</v>
      </c>
      <c r="T560" s="308"/>
      <c r="U560" s="299"/>
      <c r="V560" s="299"/>
      <c r="W560" s="299"/>
      <c r="X560" s="309"/>
      <c r="Y560" s="58" t="s">
        <v>2756</v>
      </c>
      <c r="Z560" s="299"/>
      <c r="AA560" s="65"/>
      <c r="AB560" s="212">
        <f t="shared" si="16"/>
        <v>0</v>
      </c>
      <c r="AC560" s="41">
        <f t="shared" si="17"/>
        <v>0</v>
      </c>
    </row>
    <row r="561" spans="1:30" ht="28.8">
      <c r="A561" s="310">
        <v>574</v>
      </c>
      <c r="B561" s="119" t="s">
        <v>1952</v>
      </c>
      <c r="C561" s="295" t="s">
        <v>2383</v>
      </c>
      <c r="D561" s="308" t="s">
        <v>2391</v>
      </c>
      <c r="E561" s="297">
        <v>44826</v>
      </c>
      <c r="F561" s="295" t="s">
        <v>28</v>
      </c>
      <c r="G561" s="8" t="s">
        <v>29</v>
      </c>
      <c r="H561" s="298" t="s">
        <v>1839</v>
      </c>
      <c r="I561" s="298" t="s">
        <v>223</v>
      </c>
      <c r="J561" s="298" t="s">
        <v>2294</v>
      </c>
      <c r="K561" s="299" t="s">
        <v>2392</v>
      </c>
      <c r="L561" s="125" t="s">
        <v>2390</v>
      </c>
      <c r="M561" s="26" t="s">
        <v>2393</v>
      </c>
      <c r="N561" s="307">
        <v>1</v>
      </c>
      <c r="O561" s="8">
        <v>10</v>
      </c>
      <c r="P561" s="72">
        <v>44826</v>
      </c>
      <c r="Q561" s="72">
        <v>45201</v>
      </c>
      <c r="R561" s="295">
        <v>27</v>
      </c>
      <c r="S561" s="8" t="s">
        <v>2294</v>
      </c>
      <c r="T561" s="308"/>
      <c r="U561" s="299"/>
      <c r="V561" s="299"/>
      <c r="W561" s="299"/>
      <c r="X561" s="309"/>
      <c r="Y561" s="58" t="s">
        <v>2754</v>
      </c>
      <c r="Z561" s="299"/>
      <c r="AA561" s="65"/>
      <c r="AB561" s="212">
        <f t="shared" si="16"/>
        <v>0</v>
      </c>
      <c r="AC561" s="41">
        <f t="shared" si="17"/>
        <v>0</v>
      </c>
    </row>
    <row r="562" spans="1:30" ht="28.8">
      <c r="A562" s="310">
        <v>574</v>
      </c>
      <c r="B562" s="119" t="s">
        <v>1952</v>
      </c>
      <c r="C562" s="295" t="s">
        <v>2383</v>
      </c>
      <c r="D562" s="308" t="s">
        <v>2391</v>
      </c>
      <c r="E562" s="297">
        <v>44826</v>
      </c>
      <c r="F562" s="295" t="s">
        <v>28</v>
      </c>
      <c r="G562" s="8" t="s">
        <v>29</v>
      </c>
      <c r="H562" s="298" t="s">
        <v>1839</v>
      </c>
      <c r="I562" s="298" t="s">
        <v>223</v>
      </c>
      <c r="J562" s="298" t="s">
        <v>2294</v>
      </c>
      <c r="K562" s="299" t="s">
        <v>2392</v>
      </c>
      <c r="L562" s="32" t="s">
        <v>2386</v>
      </c>
      <c r="M562" s="20" t="s">
        <v>2389</v>
      </c>
      <c r="N562" s="307">
        <v>1</v>
      </c>
      <c r="O562" s="8">
        <v>10</v>
      </c>
      <c r="P562" s="72">
        <v>44826</v>
      </c>
      <c r="Q562" s="72">
        <v>45201</v>
      </c>
      <c r="R562" s="295">
        <v>31</v>
      </c>
      <c r="S562" s="8" t="s">
        <v>2294</v>
      </c>
      <c r="T562" s="308"/>
      <c r="U562" s="299"/>
      <c r="V562" s="299"/>
      <c r="W562" s="299"/>
      <c r="X562" s="309"/>
      <c r="Y562" s="58" t="s">
        <v>2754</v>
      </c>
      <c r="Z562" s="299"/>
      <c r="AA562" s="65"/>
      <c r="AB562" s="212">
        <f t="shared" si="16"/>
        <v>0</v>
      </c>
      <c r="AC562" s="41">
        <f t="shared" si="17"/>
        <v>0</v>
      </c>
    </row>
    <row r="563" spans="1:30" ht="28.8">
      <c r="A563" s="310">
        <v>571</v>
      </c>
      <c r="B563" s="119" t="s">
        <v>1952</v>
      </c>
      <c r="C563" s="295" t="s">
        <v>2383</v>
      </c>
      <c r="D563" s="308" t="s">
        <v>2394</v>
      </c>
      <c r="E563" s="297">
        <v>44826</v>
      </c>
      <c r="F563" s="295" t="s">
        <v>28</v>
      </c>
      <c r="G563" s="8" t="s">
        <v>29</v>
      </c>
      <c r="H563" s="298" t="s">
        <v>1839</v>
      </c>
      <c r="I563" s="298" t="s">
        <v>108</v>
      </c>
      <c r="J563" s="298" t="s">
        <v>2294</v>
      </c>
      <c r="K563" s="299" t="s">
        <v>2395</v>
      </c>
      <c r="L563" s="125" t="s">
        <v>2396</v>
      </c>
      <c r="M563" s="126" t="s">
        <v>2399</v>
      </c>
      <c r="N563" s="307">
        <v>1</v>
      </c>
      <c r="O563" s="8">
        <v>8</v>
      </c>
      <c r="P563" s="72">
        <v>44826</v>
      </c>
      <c r="Q563" s="72">
        <v>45229</v>
      </c>
      <c r="R563" s="295">
        <v>40</v>
      </c>
      <c r="S563" s="8" t="s">
        <v>2294</v>
      </c>
      <c r="T563" s="308"/>
      <c r="U563" s="299"/>
      <c r="V563" s="299"/>
      <c r="W563" s="299"/>
      <c r="X563" s="309"/>
      <c r="Y563" s="58" t="s">
        <v>2759</v>
      </c>
      <c r="Z563" s="299"/>
      <c r="AA563" s="65"/>
      <c r="AB563" s="212">
        <f t="shared" si="16"/>
        <v>0</v>
      </c>
      <c r="AC563" s="41">
        <f t="shared" si="17"/>
        <v>0</v>
      </c>
    </row>
    <row r="564" spans="1:30" ht="28.8">
      <c r="A564" s="310">
        <v>571</v>
      </c>
      <c r="B564" s="119" t="s">
        <v>1952</v>
      </c>
      <c r="C564" s="295" t="s">
        <v>2383</v>
      </c>
      <c r="D564" s="308" t="s">
        <v>2394</v>
      </c>
      <c r="E564" s="297">
        <v>44826</v>
      </c>
      <c r="F564" s="295" t="s">
        <v>28</v>
      </c>
      <c r="G564" s="8" t="s">
        <v>29</v>
      </c>
      <c r="H564" s="298" t="s">
        <v>1839</v>
      </c>
      <c r="I564" s="298" t="s">
        <v>108</v>
      </c>
      <c r="J564" s="298" t="s">
        <v>2294</v>
      </c>
      <c r="K564" s="299" t="s">
        <v>2395</v>
      </c>
      <c r="L564" s="125" t="s">
        <v>2397</v>
      </c>
      <c r="M564" s="127" t="s">
        <v>2400</v>
      </c>
      <c r="N564" s="307">
        <v>1</v>
      </c>
      <c r="O564" s="8">
        <v>8</v>
      </c>
      <c r="P564" s="72">
        <v>44826</v>
      </c>
      <c r="Q564" s="72">
        <v>45229</v>
      </c>
      <c r="R564" s="295">
        <v>40</v>
      </c>
      <c r="S564" s="8" t="s">
        <v>2294</v>
      </c>
      <c r="T564" s="308"/>
      <c r="U564" s="299"/>
      <c r="V564" s="299"/>
      <c r="W564" s="299"/>
      <c r="X564" s="309"/>
      <c r="Y564" s="58" t="s">
        <v>2759</v>
      </c>
      <c r="Z564" s="299"/>
      <c r="AA564" s="65"/>
      <c r="AB564" s="212">
        <f t="shared" si="16"/>
        <v>0</v>
      </c>
      <c r="AC564" s="41">
        <f t="shared" si="17"/>
        <v>0</v>
      </c>
    </row>
    <row r="565" spans="1:30" ht="45.6">
      <c r="A565" s="310">
        <v>571</v>
      </c>
      <c r="B565" s="119" t="s">
        <v>1952</v>
      </c>
      <c r="C565" s="295" t="s">
        <v>2383</v>
      </c>
      <c r="D565" s="308" t="s">
        <v>2394</v>
      </c>
      <c r="E565" s="297">
        <v>44826</v>
      </c>
      <c r="F565" s="295" t="s">
        <v>28</v>
      </c>
      <c r="G565" s="8" t="s">
        <v>29</v>
      </c>
      <c r="H565" s="298" t="s">
        <v>1839</v>
      </c>
      <c r="I565" s="298" t="s">
        <v>108</v>
      </c>
      <c r="J565" s="298" t="s">
        <v>2294</v>
      </c>
      <c r="K565" s="299" t="s">
        <v>2395</v>
      </c>
      <c r="L565" s="31" t="s">
        <v>2398</v>
      </c>
      <c r="M565" s="125" t="s">
        <v>2401</v>
      </c>
      <c r="N565" s="307">
        <v>1</v>
      </c>
      <c r="O565" s="8">
        <v>8</v>
      </c>
      <c r="P565" s="72">
        <v>44826</v>
      </c>
      <c r="Q565" s="72">
        <v>45229</v>
      </c>
      <c r="R565" s="295">
        <v>40</v>
      </c>
      <c r="S565" s="8" t="s">
        <v>2294</v>
      </c>
      <c r="T565" s="308"/>
      <c r="U565" s="299"/>
      <c r="V565" s="299"/>
      <c r="W565" s="299"/>
      <c r="X565" s="309"/>
      <c r="Y565" s="58" t="s">
        <v>2759</v>
      </c>
      <c r="Z565" s="299"/>
      <c r="AA565" s="65"/>
      <c r="AB565" s="212">
        <f t="shared" si="16"/>
        <v>0</v>
      </c>
      <c r="AC565" s="41">
        <f t="shared" si="17"/>
        <v>0</v>
      </c>
    </row>
    <row r="566" spans="1:30" ht="28.8">
      <c r="A566" s="310">
        <v>572</v>
      </c>
      <c r="B566" s="119" t="s">
        <v>1952</v>
      </c>
      <c r="C566" s="295" t="s">
        <v>2383</v>
      </c>
      <c r="D566" s="308" t="s">
        <v>2402</v>
      </c>
      <c r="E566" s="297">
        <v>44826</v>
      </c>
      <c r="F566" s="295" t="s">
        <v>28</v>
      </c>
      <c r="G566" s="8" t="s">
        <v>29</v>
      </c>
      <c r="H566" s="298" t="s">
        <v>1839</v>
      </c>
      <c r="I566" s="298" t="s">
        <v>223</v>
      </c>
      <c r="J566" s="298" t="s">
        <v>2294</v>
      </c>
      <c r="K566" s="299" t="s">
        <v>2405</v>
      </c>
      <c r="L566" s="125" t="s">
        <v>2403</v>
      </c>
      <c r="M566" s="19" t="s">
        <v>1859</v>
      </c>
      <c r="N566" s="307">
        <v>1</v>
      </c>
      <c r="O566" s="8">
        <v>9</v>
      </c>
      <c r="P566" s="72">
        <v>44826</v>
      </c>
      <c r="Q566" s="72">
        <v>45230</v>
      </c>
      <c r="R566" s="295">
        <v>27</v>
      </c>
      <c r="S566" s="8" t="s">
        <v>2294</v>
      </c>
      <c r="T566" s="308"/>
      <c r="U566" s="299"/>
      <c r="V566" s="299"/>
      <c r="W566" s="299"/>
      <c r="X566" s="309"/>
      <c r="Y566" s="58" t="s">
        <v>2753</v>
      </c>
      <c r="Z566" s="299"/>
      <c r="AA566" s="65"/>
      <c r="AB566" s="212">
        <f t="shared" si="16"/>
        <v>0</v>
      </c>
      <c r="AC566" s="41">
        <f t="shared" si="17"/>
        <v>0</v>
      </c>
    </row>
    <row r="567" spans="1:30" ht="28.8">
      <c r="A567" s="310">
        <v>572</v>
      </c>
      <c r="B567" s="119" t="s">
        <v>1952</v>
      </c>
      <c r="C567" s="295" t="s">
        <v>2383</v>
      </c>
      <c r="D567" s="308" t="s">
        <v>2402</v>
      </c>
      <c r="E567" s="297">
        <v>44826</v>
      </c>
      <c r="F567" s="295" t="s">
        <v>28</v>
      </c>
      <c r="G567" s="8" t="s">
        <v>29</v>
      </c>
      <c r="H567" s="298" t="s">
        <v>1839</v>
      </c>
      <c r="I567" s="298" t="s">
        <v>108</v>
      </c>
      <c r="J567" s="298" t="s">
        <v>2294</v>
      </c>
      <c r="K567" s="299" t="s">
        <v>2405</v>
      </c>
      <c r="L567" s="32" t="s">
        <v>2386</v>
      </c>
      <c r="M567" s="20" t="s">
        <v>2389</v>
      </c>
      <c r="N567" s="307">
        <v>1</v>
      </c>
      <c r="O567" s="8">
        <v>9</v>
      </c>
      <c r="P567" s="72">
        <v>44826</v>
      </c>
      <c r="Q567" s="72">
        <v>45201</v>
      </c>
      <c r="R567" s="295">
        <v>31</v>
      </c>
      <c r="S567" s="8" t="s">
        <v>2294</v>
      </c>
      <c r="T567" s="308"/>
      <c r="U567" s="299"/>
      <c r="V567" s="299"/>
      <c r="W567" s="299"/>
      <c r="X567" s="309"/>
      <c r="Y567" s="58" t="s">
        <v>2754</v>
      </c>
      <c r="Z567" s="299"/>
      <c r="AA567" s="65"/>
      <c r="AB567" s="212">
        <f t="shared" si="16"/>
        <v>0</v>
      </c>
      <c r="AC567" s="41">
        <f t="shared" si="17"/>
        <v>0</v>
      </c>
    </row>
    <row r="568" spans="1:30" ht="28.8">
      <c r="A568" s="310">
        <v>572</v>
      </c>
      <c r="B568" s="119" t="s">
        <v>1952</v>
      </c>
      <c r="C568" s="295" t="s">
        <v>2383</v>
      </c>
      <c r="D568" s="308" t="s">
        <v>2402</v>
      </c>
      <c r="E568" s="297">
        <v>44826</v>
      </c>
      <c r="F568" s="295" t="s">
        <v>28</v>
      </c>
      <c r="G568" s="8" t="s">
        <v>29</v>
      </c>
      <c r="H568" s="298" t="s">
        <v>1839</v>
      </c>
      <c r="I568" s="298" t="s">
        <v>108</v>
      </c>
      <c r="J568" s="298" t="s">
        <v>2294</v>
      </c>
      <c r="K568" s="299" t="s">
        <v>2405</v>
      </c>
      <c r="L568" s="32" t="s">
        <v>2404</v>
      </c>
      <c r="M568" s="20" t="s">
        <v>2406</v>
      </c>
      <c r="N568" s="307">
        <v>2</v>
      </c>
      <c r="O568" s="8">
        <v>9</v>
      </c>
      <c r="P568" s="72">
        <v>44826</v>
      </c>
      <c r="Q568" s="72">
        <v>44865</v>
      </c>
      <c r="R568" s="295">
        <v>5</v>
      </c>
      <c r="S568" s="8" t="s">
        <v>2294</v>
      </c>
      <c r="T568" s="308"/>
      <c r="U568" s="299"/>
      <c r="V568" s="299"/>
      <c r="W568" s="299"/>
      <c r="X568" s="309"/>
      <c r="Y568" s="20" t="s">
        <v>2444</v>
      </c>
      <c r="Z568" s="299">
        <v>2</v>
      </c>
      <c r="AA568" s="72">
        <v>44825</v>
      </c>
      <c r="AB568" s="212">
        <f t="shared" si="16"/>
        <v>1</v>
      </c>
      <c r="AC568" s="41">
        <f t="shared" si="17"/>
        <v>9</v>
      </c>
    </row>
    <row r="569" spans="1:30" ht="216">
      <c r="A569" s="310">
        <v>586</v>
      </c>
      <c r="B569" s="119" t="s">
        <v>1952</v>
      </c>
      <c r="C569" s="295" t="s">
        <v>2383</v>
      </c>
      <c r="D569" s="308" t="s">
        <v>2402</v>
      </c>
      <c r="E569" s="297">
        <v>44832</v>
      </c>
      <c r="F569" s="5" t="s">
        <v>934</v>
      </c>
      <c r="G569" s="8" t="s">
        <v>29</v>
      </c>
      <c r="H569" s="298" t="s">
        <v>1850</v>
      </c>
      <c r="I569" s="298" t="s">
        <v>108</v>
      </c>
      <c r="J569" s="298" t="s">
        <v>2571</v>
      </c>
      <c r="K569" s="299" t="s">
        <v>2405</v>
      </c>
      <c r="L569" s="305" t="s">
        <v>2407</v>
      </c>
      <c r="M569" s="304" t="s">
        <v>2408</v>
      </c>
      <c r="N569" s="307">
        <v>1</v>
      </c>
      <c r="O569" s="8">
        <v>9</v>
      </c>
      <c r="P569" s="72">
        <v>44832</v>
      </c>
      <c r="Q569" s="72">
        <v>45138</v>
      </c>
      <c r="R569" s="295">
        <v>9</v>
      </c>
      <c r="S569" s="8" t="s">
        <v>2571</v>
      </c>
      <c r="T569" s="308"/>
      <c r="U569" s="299"/>
      <c r="V569" s="299"/>
      <c r="W569" s="299"/>
      <c r="X569" s="309"/>
      <c r="Y569" s="58" t="s">
        <v>2570</v>
      </c>
      <c r="Z569" s="299">
        <v>1</v>
      </c>
      <c r="AA569" s="65">
        <v>45016</v>
      </c>
      <c r="AB569" s="212">
        <f t="shared" ref="AB569" si="19">Z569/N569</f>
        <v>1</v>
      </c>
      <c r="AC569" s="41">
        <f t="shared" ref="AC569" si="20">AB569*O569</f>
        <v>9</v>
      </c>
    </row>
    <row r="570" spans="1:30" ht="115.2">
      <c r="A570" s="24">
        <v>585</v>
      </c>
      <c r="B570" s="24" t="s">
        <v>1952</v>
      </c>
      <c r="C570" s="24" t="s">
        <v>2268</v>
      </c>
      <c r="D570" s="24" t="s">
        <v>2269</v>
      </c>
      <c r="E570" s="65">
        <v>44830.424305555556</v>
      </c>
      <c r="F570" s="24" t="s">
        <v>1876</v>
      </c>
      <c r="G570" s="24"/>
      <c r="H570" s="24" t="s">
        <v>1815</v>
      </c>
      <c r="I570" s="24" t="s">
        <v>1515</v>
      </c>
      <c r="J570" s="24" t="s">
        <v>1877</v>
      </c>
      <c r="K570" s="24" t="s">
        <v>2270</v>
      </c>
      <c r="L570" s="24" t="s">
        <v>2271</v>
      </c>
      <c r="M570" s="24" t="s">
        <v>2272</v>
      </c>
      <c r="N570" s="24">
        <v>1</v>
      </c>
      <c r="O570" s="280">
        <v>50</v>
      </c>
      <c r="P570" s="23">
        <v>44805</v>
      </c>
      <c r="Q570" s="23">
        <v>44910</v>
      </c>
      <c r="R570" s="24">
        <v>15</v>
      </c>
      <c r="S570" s="280" t="s">
        <v>1877</v>
      </c>
      <c r="T570" s="24"/>
      <c r="U570" s="24"/>
      <c r="V570" s="24"/>
      <c r="W570" s="24"/>
      <c r="X570" s="24"/>
      <c r="Y570" s="280" t="s">
        <v>2468</v>
      </c>
      <c r="Z570" s="282">
        <v>1</v>
      </c>
      <c r="AA570" s="311">
        <v>44908.667361111111</v>
      </c>
      <c r="AB570" s="212">
        <f t="shared" si="16"/>
        <v>1</v>
      </c>
      <c r="AC570" s="41">
        <f>AB570*O570</f>
        <v>50</v>
      </c>
    </row>
    <row r="571" spans="1:30" ht="115.2">
      <c r="A571" s="24">
        <v>585</v>
      </c>
      <c r="B571" s="24" t="s">
        <v>1952</v>
      </c>
      <c r="C571" s="24" t="s">
        <v>2268</v>
      </c>
      <c r="D571" s="24" t="s">
        <v>2269</v>
      </c>
      <c r="E571" s="65">
        <v>44830.424305555556</v>
      </c>
      <c r="F571" s="24" t="s">
        <v>1876</v>
      </c>
      <c r="G571" s="24"/>
      <c r="H571" s="24" t="s">
        <v>1815</v>
      </c>
      <c r="I571" s="24" t="s">
        <v>1515</v>
      </c>
      <c r="J571" s="24" t="s">
        <v>1877</v>
      </c>
      <c r="K571" s="24" t="s">
        <v>2270</v>
      </c>
      <c r="L571" s="24" t="s">
        <v>2273</v>
      </c>
      <c r="M571" s="24" t="s">
        <v>2274</v>
      </c>
      <c r="N571" s="24">
        <v>1</v>
      </c>
      <c r="O571" s="24">
        <v>50</v>
      </c>
      <c r="P571" s="23">
        <v>44805</v>
      </c>
      <c r="Q571" s="23">
        <v>45138</v>
      </c>
      <c r="R571" s="24">
        <v>25</v>
      </c>
      <c r="S571" s="24" t="s">
        <v>1877</v>
      </c>
      <c r="T571" s="24"/>
      <c r="U571" s="24"/>
      <c r="V571" s="24"/>
      <c r="W571" s="24"/>
      <c r="X571" s="24"/>
      <c r="Y571" s="24" t="s">
        <v>2566</v>
      </c>
      <c r="Z571" s="282"/>
      <c r="AA571" s="10"/>
      <c r="AB571" s="212">
        <f t="shared" si="16"/>
        <v>0</v>
      </c>
      <c r="AC571" s="41">
        <f t="shared" ref="AC571:AC620" si="21">AB571*O571</f>
        <v>0</v>
      </c>
    </row>
    <row r="572" spans="1:30" ht="129.6">
      <c r="A572" s="24">
        <v>575</v>
      </c>
      <c r="B572" s="24" t="s">
        <v>25</v>
      </c>
      <c r="C572" s="24" t="s">
        <v>2330</v>
      </c>
      <c r="D572" s="24" t="s">
        <v>2331</v>
      </c>
      <c r="E572" s="65">
        <v>44826.432638888888</v>
      </c>
      <c r="F572" s="24" t="s">
        <v>28</v>
      </c>
      <c r="G572" s="24"/>
      <c r="H572" s="24" t="s">
        <v>1815</v>
      </c>
      <c r="I572" s="24" t="s">
        <v>31</v>
      </c>
      <c r="J572" s="24" t="s">
        <v>1684</v>
      </c>
      <c r="K572" s="24" t="s">
        <v>2332</v>
      </c>
      <c r="L572" s="24" t="s">
        <v>2333</v>
      </c>
      <c r="M572" s="24" t="s">
        <v>2334</v>
      </c>
      <c r="N572" s="24">
        <v>1</v>
      </c>
      <c r="O572" s="24">
        <v>5</v>
      </c>
      <c r="P572" s="23">
        <v>44820</v>
      </c>
      <c r="Q572" s="23">
        <v>44895</v>
      </c>
      <c r="R572" s="24">
        <v>10</v>
      </c>
      <c r="S572" s="24" t="s">
        <v>2169</v>
      </c>
      <c r="T572" s="24"/>
      <c r="U572" s="24"/>
      <c r="V572" s="24"/>
      <c r="W572" s="24"/>
      <c r="X572" s="24"/>
      <c r="Y572" s="133" t="s">
        <v>2516</v>
      </c>
      <c r="Z572" s="312">
        <v>1</v>
      </c>
      <c r="AA572" s="313">
        <v>44902</v>
      </c>
      <c r="AB572" s="314">
        <f>Z572/N572</f>
        <v>1</v>
      </c>
      <c r="AC572" s="315">
        <f t="shared" si="21"/>
        <v>5</v>
      </c>
    </row>
    <row r="573" spans="1:30" ht="129.6">
      <c r="A573" s="24">
        <v>575</v>
      </c>
      <c r="B573" s="24" t="s">
        <v>25</v>
      </c>
      <c r="C573" s="24" t="s">
        <v>2330</v>
      </c>
      <c r="D573" s="24" t="s">
        <v>2331</v>
      </c>
      <c r="E573" s="65">
        <v>44826.432638888888</v>
      </c>
      <c r="F573" s="24" t="s">
        <v>28</v>
      </c>
      <c r="G573" s="24"/>
      <c r="H573" s="24" t="s">
        <v>1815</v>
      </c>
      <c r="I573" s="24" t="s">
        <v>31</v>
      </c>
      <c r="J573" s="24" t="s">
        <v>1684</v>
      </c>
      <c r="K573" s="24" t="s">
        <v>2332</v>
      </c>
      <c r="L573" s="24" t="s">
        <v>2335</v>
      </c>
      <c r="M573" s="24" t="s">
        <v>2336</v>
      </c>
      <c r="N573" s="24">
        <v>1</v>
      </c>
      <c r="O573" s="24">
        <v>5</v>
      </c>
      <c r="P573" s="23">
        <v>44820</v>
      </c>
      <c r="Q573" s="23">
        <v>44865</v>
      </c>
      <c r="R573" s="24">
        <v>6</v>
      </c>
      <c r="S573" s="24" t="s">
        <v>1979</v>
      </c>
      <c r="T573" s="24"/>
      <c r="U573" s="24"/>
      <c r="V573" s="24"/>
      <c r="W573" s="24"/>
      <c r="X573" s="24"/>
      <c r="Y573" s="133" t="s">
        <v>2517</v>
      </c>
      <c r="Z573" s="312">
        <v>1</v>
      </c>
      <c r="AA573" s="313">
        <v>44867</v>
      </c>
      <c r="AB573" s="314">
        <f t="shared" ref="AB573:AB576" si="22">Z573/N573</f>
        <v>1</v>
      </c>
      <c r="AC573" s="315">
        <f t="shared" si="21"/>
        <v>5</v>
      </c>
      <c r="AD573" s="116" t="s">
        <v>2518</v>
      </c>
    </row>
    <row r="574" spans="1:30" ht="129.6">
      <c r="A574" s="24">
        <v>575</v>
      </c>
      <c r="B574" s="24" t="s">
        <v>25</v>
      </c>
      <c r="C574" s="24" t="s">
        <v>2330</v>
      </c>
      <c r="D574" s="24" t="s">
        <v>2331</v>
      </c>
      <c r="E574" s="65">
        <v>44826.432638888888</v>
      </c>
      <c r="F574" s="24" t="s">
        <v>28</v>
      </c>
      <c r="G574" s="24"/>
      <c r="H574" s="24" t="s">
        <v>1815</v>
      </c>
      <c r="I574" s="24" t="s">
        <v>31</v>
      </c>
      <c r="J574" s="24" t="s">
        <v>1684</v>
      </c>
      <c r="K574" s="24" t="s">
        <v>2332</v>
      </c>
      <c r="L574" s="24" t="s">
        <v>2337</v>
      </c>
      <c r="M574" s="24" t="s">
        <v>2338</v>
      </c>
      <c r="N574" s="24">
        <v>1</v>
      </c>
      <c r="O574" s="24">
        <v>5</v>
      </c>
      <c r="P574" s="23">
        <v>44820</v>
      </c>
      <c r="Q574" s="23">
        <v>44926</v>
      </c>
      <c r="R574" s="24">
        <v>15</v>
      </c>
      <c r="S574" s="24" t="s">
        <v>2169</v>
      </c>
      <c r="T574" s="24"/>
      <c r="U574" s="24"/>
      <c r="V574" s="24"/>
      <c r="W574" s="24"/>
      <c r="X574" s="24"/>
      <c r="Y574" s="133" t="s">
        <v>2519</v>
      </c>
      <c r="Z574" s="312">
        <v>1</v>
      </c>
      <c r="AA574" s="313">
        <v>44841</v>
      </c>
      <c r="AB574" s="314">
        <f t="shared" si="22"/>
        <v>1</v>
      </c>
      <c r="AC574" s="315">
        <f t="shared" si="21"/>
        <v>5</v>
      </c>
    </row>
    <row r="575" spans="1:30" ht="100.8">
      <c r="A575" s="24">
        <v>576</v>
      </c>
      <c r="B575" s="24" t="s">
        <v>25</v>
      </c>
      <c r="C575" s="24" t="s">
        <v>2330</v>
      </c>
      <c r="D575" s="24" t="s">
        <v>2339</v>
      </c>
      <c r="E575" s="65">
        <v>44826.443749999999</v>
      </c>
      <c r="F575" s="24" t="s">
        <v>28</v>
      </c>
      <c r="G575" s="24"/>
      <c r="H575" s="24" t="s">
        <v>1815</v>
      </c>
      <c r="I575" s="24" t="s">
        <v>31</v>
      </c>
      <c r="J575" s="24" t="s">
        <v>2340</v>
      </c>
      <c r="K575" s="24" t="s">
        <v>2341</v>
      </c>
      <c r="L575" s="24" t="s">
        <v>2378</v>
      </c>
      <c r="M575" s="24" t="s">
        <v>1859</v>
      </c>
      <c r="N575" s="24">
        <v>1</v>
      </c>
      <c r="O575" s="24">
        <v>5</v>
      </c>
      <c r="P575" s="23">
        <v>44820</v>
      </c>
      <c r="Q575" s="23">
        <v>44880</v>
      </c>
      <c r="R575" s="24">
        <v>4</v>
      </c>
      <c r="S575" s="24" t="s">
        <v>2340</v>
      </c>
      <c r="T575" s="24"/>
      <c r="U575" s="24"/>
      <c r="V575" s="24"/>
      <c r="W575" s="24"/>
      <c r="X575" s="24"/>
      <c r="Y575" s="134" t="s">
        <v>2520</v>
      </c>
      <c r="Z575" s="312">
        <v>1</v>
      </c>
      <c r="AA575" s="313">
        <v>44865</v>
      </c>
      <c r="AB575" s="314">
        <f t="shared" si="22"/>
        <v>1</v>
      </c>
      <c r="AC575" s="315">
        <f t="shared" si="21"/>
        <v>5</v>
      </c>
      <c r="AD575" s="116" t="s">
        <v>2518</v>
      </c>
    </row>
    <row r="576" spans="1:30" ht="187.2">
      <c r="A576" s="24">
        <v>577</v>
      </c>
      <c r="B576" s="24" t="s">
        <v>25</v>
      </c>
      <c r="C576" s="24" t="s">
        <v>2330</v>
      </c>
      <c r="D576" s="24" t="s">
        <v>2342</v>
      </c>
      <c r="E576" s="65">
        <v>44826.444444444445</v>
      </c>
      <c r="F576" s="24" t="s">
        <v>28</v>
      </c>
      <c r="G576" s="24"/>
      <c r="H576" s="24" t="s">
        <v>1815</v>
      </c>
      <c r="I576" s="24" t="s">
        <v>31</v>
      </c>
      <c r="J576" s="24" t="s">
        <v>140</v>
      </c>
      <c r="K576" s="24" t="s">
        <v>2343</v>
      </c>
      <c r="L576" s="24" t="s">
        <v>2344</v>
      </c>
      <c r="M576" s="24" t="s">
        <v>2345</v>
      </c>
      <c r="N576" s="24">
        <v>1</v>
      </c>
      <c r="O576" s="24">
        <v>5</v>
      </c>
      <c r="P576" s="23">
        <v>44832</v>
      </c>
      <c r="Q576" s="23">
        <v>44926</v>
      </c>
      <c r="R576" s="24">
        <v>13</v>
      </c>
      <c r="S576" s="24" t="s">
        <v>140</v>
      </c>
      <c r="T576" s="24"/>
      <c r="U576" s="24"/>
      <c r="V576" s="24"/>
      <c r="W576" s="24"/>
      <c r="X576" s="24"/>
      <c r="Y576" s="312" t="s">
        <v>2521</v>
      </c>
      <c r="Z576" s="312">
        <v>1</v>
      </c>
      <c r="AA576" s="313">
        <v>44848</v>
      </c>
      <c r="AB576" s="314">
        <f t="shared" si="22"/>
        <v>1</v>
      </c>
      <c r="AC576" s="315">
        <f t="shared" si="21"/>
        <v>5</v>
      </c>
    </row>
    <row r="577" spans="1:31" ht="100.8">
      <c r="A577" s="24">
        <v>578</v>
      </c>
      <c r="B577" s="24" t="s">
        <v>25</v>
      </c>
      <c r="C577" s="24" t="s">
        <v>2330</v>
      </c>
      <c r="D577" s="24" t="s">
        <v>2346</v>
      </c>
      <c r="E577" s="65">
        <v>44826.446527777778</v>
      </c>
      <c r="F577" s="24" t="s">
        <v>28</v>
      </c>
      <c r="G577" s="24"/>
      <c r="H577" s="24" t="s">
        <v>1815</v>
      </c>
      <c r="I577" s="24" t="s">
        <v>31</v>
      </c>
      <c r="J577" s="24" t="s">
        <v>140</v>
      </c>
      <c r="K577" s="24" t="s">
        <v>2347</v>
      </c>
      <c r="L577" s="24" t="s">
        <v>2348</v>
      </c>
      <c r="M577" s="24" t="s">
        <v>2349</v>
      </c>
      <c r="N577" s="24">
        <v>1</v>
      </c>
      <c r="O577" s="24">
        <v>10</v>
      </c>
      <c r="P577" s="23">
        <v>44832</v>
      </c>
      <c r="Q577" s="23">
        <v>44848</v>
      </c>
      <c r="R577" s="24">
        <v>2</v>
      </c>
      <c r="S577" s="24" t="s">
        <v>140</v>
      </c>
      <c r="T577" s="24"/>
      <c r="U577" s="24"/>
      <c r="V577" s="24"/>
      <c r="W577" s="24"/>
      <c r="X577" s="24"/>
      <c r="Y577" s="312" t="s">
        <v>2522</v>
      </c>
      <c r="Z577" s="312">
        <v>1</v>
      </c>
      <c r="AA577" s="313">
        <v>44849</v>
      </c>
      <c r="AB577" s="212">
        <f t="shared" ref="AB577:AB579" si="23">Z577/N577</f>
        <v>1</v>
      </c>
      <c r="AC577" s="41">
        <f t="shared" si="21"/>
        <v>10</v>
      </c>
    </row>
    <row r="578" spans="1:31" ht="100.8">
      <c r="A578" s="24">
        <v>578</v>
      </c>
      <c r="B578" s="24" t="s">
        <v>25</v>
      </c>
      <c r="C578" s="24" t="s">
        <v>2330</v>
      </c>
      <c r="D578" s="24" t="s">
        <v>2346</v>
      </c>
      <c r="E578" s="65">
        <v>44826.446527777778</v>
      </c>
      <c r="F578" s="24" t="s">
        <v>28</v>
      </c>
      <c r="G578" s="24"/>
      <c r="H578" s="24" t="s">
        <v>1815</v>
      </c>
      <c r="I578" s="24" t="s">
        <v>31</v>
      </c>
      <c r="J578" s="24" t="s">
        <v>140</v>
      </c>
      <c r="K578" s="24" t="s">
        <v>2347</v>
      </c>
      <c r="L578" s="24" t="s">
        <v>2350</v>
      </c>
      <c r="M578" s="24" t="s">
        <v>282</v>
      </c>
      <c r="N578" s="24">
        <v>1</v>
      </c>
      <c r="O578" s="24">
        <v>10</v>
      </c>
      <c r="P578" s="23">
        <v>44832</v>
      </c>
      <c r="Q578" s="23">
        <v>44834</v>
      </c>
      <c r="R578" s="24">
        <v>0</v>
      </c>
      <c r="S578" s="24" t="s">
        <v>140</v>
      </c>
      <c r="T578" s="24"/>
      <c r="U578" s="24"/>
      <c r="V578" s="24"/>
      <c r="W578" s="24"/>
      <c r="X578" s="24"/>
      <c r="Y578" s="312" t="s">
        <v>2351</v>
      </c>
      <c r="Z578" s="312">
        <v>1</v>
      </c>
      <c r="AA578" s="313">
        <v>44840</v>
      </c>
      <c r="AB578" s="212">
        <f t="shared" si="23"/>
        <v>1</v>
      </c>
      <c r="AC578" s="41">
        <f t="shared" si="21"/>
        <v>10</v>
      </c>
    </row>
    <row r="579" spans="1:31" ht="126.75" customHeight="1">
      <c r="A579" s="24">
        <v>579</v>
      </c>
      <c r="B579" s="24" t="s">
        <v>25</v>
      </c>
      <c r="C579" s="24" t="s">
        <v>2330</v>
      </c>
      <c r="D579" s="24" t="s">
        <v>2352</v>
      </c>
      <c r="E579" s="65">
        <v>44826.448611111111</v>
      </c>
      <c r="F579" s="24" t="s">
        <v>28</v>
      </c>
      <c r="G579" s="24"/>
      <c r="H579" s="24" t="s">
        <v>1815</v>
      </c>
      <c r="I579" s="24" t="s">
        <v>31</v>
      </c>
      <c r="J579" s="24" t="s">
        <v>140</v>
      </c>
      <c r="K579" s="24" t="s">
        <v>2353</v>
      </c>
      <c r="L579" s="24" t="s">
        <v>2354</v>
      </c>
      <c r="M579" s="24" t="s">
        <v>835</v>
      </c>
      <c r="N579" s="24">
        <v>1</v>
      </c>
      <c r="O579" s="24">
        <v>10</v>
      </c>
      <c r="P579" s="23">
        <v>44832</v>
      </c>
      <c r="Q579" s="23">
        <v>44880</v>
      </c>
      <c r="R579" s="24">
        <v>6</v>
      </c>
      <c r="S579" s="24" t="s">
        <v>140</v>
      </c>
      <c r="T579" s="24"/>
      <c r="U579" s="24"/>
      <c r="V579" s="24"/>
      <c r="W579" s="24"/>
      <c r="X579" s="24"/>
      <c r="Y579" s="312" t="s">
        <v>2523</v>
      </c>
      <c r="Z579" s="312">
        <v>1</v>
      </c>
      <c r="AA579" s="313">
        <v>44880</v>
      </c>
      <c r="AB579" s="212">
        <f t="shared" si="23"/>
        <v>1</v>
      </c>
      <c r="AC579" s="41">
        <f t="shared" si="21"/>
        <v>10</v>
      </c>
    </row>
    <row r="580" spans="1:31" ht="158.4">
      <c r="A580" s="24">
        <v>580</v>
      </c>
      <c r="B580" s="24" t="s">
        <v>25</v>
      </c>
      <c r="C580" s="24" t="s">
        <v>2330</v>
      </c>
      <c r="D580" s="24" t="s">
        <v>2355</v>
      </c>
      <c r="E580" s="65">
        <v>44826.449305555558</v>
      </c>
      <c r="F580" s="24" t="s">
        <v>28</v>
      </c>
      <c r="G580" s="24"/>
      <c r="H580" s="24" t="s">
        <v>1815</v>
      </c>
      <c r="I580" s="24" t="s">
        <v>31</v>
      </c>
      <c r="J580" s="24" t="s">
        <v>2340</v>
      </c>
      <c r="K580" s="24" t="s">
        <v>2356</v>
      </c>
      <c r="L580" s="24" t="s">
        <v>2379</v>
      </c>
      <c r="M580" s="24" t="s">
        <v>2381</v>
      </c>
      <c r="N580" s="24">
        <v>1</v>
      </c>
      <c r="O580" s="24">
        <v>5</v>
      </c>
      <c r="P580" s="23">
        <v>44832</v>
      </c>
      <c r="Q580" s="23">
        <v>44865</v>
      </c>
      <c r="R580" s="24">
        <v>4</v>
      </c>
      <c r="S580" s="24" t="s">
        <v>2340</v>
      </c>
      <c r="T580" s="24"/>
      <c r="U580" s="24"/>
      <c r="V580" s="24"/>
      <c r="W580" s="24"/>
      <c r="X580" s="24"/>
      <c r="Y580" s="135" t="s">
        <v>2524</v>
      </c>
      <c r="Z580" s="24">
        <v>1</v>
      </c>
      <c r="AA580" s="23">
        <v>44848</v>
      </c>
      <c r="AB580" s="212">
        <f>Z580/N580</f>
        <v>1</v>
      </c>
      <c r="AC580" s="41">
        <f t="shared" si="21"/>
        <v>5</v>
      </c>
      <c r="AD580" s="116" t="s">
        <v>2518</v>
      </c>
    </row>
    <row r="581" spans="1:31" ht="158.4">
      <c r="A581" s="24">
        <v>580</v>
      </c>
      <c r="B581" s="24" t="s">
        <v>25</v>
      </c>
      <c r="C581" s="24" t="s">
        <v>2330</v>
      </c>
      <c r="D581" s="24" t="s">
        <v>2355</v>
      </c>
      <c r="E581" s="65">
        <v>44826.449305555558</v>
      </c>
      <c r="F581" s="24" t="s">
        <v>28</v>
      </c>
      <c r="G581" s="24"/>
      <c r="H581" s="24" t="s">
        <v>1815</v>
      </c>
      <c r="I581" s="24" t="s">
        <v>31</v>
      </c>
      <c r="J581" s="24" t="s">
        <v>2340</v>
      </c>
      <c r="K581" s="24" t="s">
        <v>2356</v>
      </c>
      <c r="L581" s="24" t="s">
        <v>2380</v>
      </c>
      <c r="M581" s="24" t="s">
        <v>2382</v>
      </c>
      <c r="N581" s="24">
        <v>1</v>
      </c>
      <c r="O581" s="24">
        <v>5</v>
      </c>
      <c r="P581" s="23">
        <v>44832</v>
      </c>
      <c r="Q581" s="23">
        <v>44865</v>
      </c>
      <c r="R581" s="24">
        <v>4</v>
      </c>
      <c r="S581" s="24" t="s">
        <v>2340</v>
      </c>
      <c r="T581" s="24"/>
      <c r="U581" s="24"/>
      <c r="V581" s="24"/>
      <c r="W581" s="24"/>
      <c r="X581" s="24"/>
      <c r="Y581" s="135" t="s">
        <v>2525</v>
      </c>
      <c r="Z581" s="24">
        <v>1</v>
      </c>
      <c r="AA581" s="23">
        <v>44849</v>
      </c>
      <c r="AB581" s="212">
        <f t="shared" ref="AB581:AB619" si="24">Z581/N581</f>
        <v>1</v>
      </c>
      <c r="AC581" s="41">
        <f t="shared" si="21"/>
        <v>5</v>
      </c>
      <c r="AD581" s="116" t="s">
        <v>2518</v>
      </c>
    </row>
    <row r="582" spans="1:31" ht="201.6">
      <c r="A582" s="24">
        <v>581</v>
      </c>
      <c r="B582" s="24" t="s">
        <v>25</v>
      </c>
      <c r="C582" s="24" t="s">
        <v>2330</v>
      </c>
      <c r="D582" s="24" t="s">
        <v>2357</v>
      </c>
      <c r="E582" s="65">
        <v>44826.45</v>
      </c>
      <c r="F582" s="24" t="s">
        <v>28</v>
      </c>
      <c r="G582" s="24"/>
      <c r="H582" s="24" t="s">
        <v>1815</v>
      </c>
      <c r="I582" s="24" t="s">
        <v>31</v>
      </c>
      <c r="J582" s="24" t="s">
        <v>140</v>
      </c>
      <c r="K582" s="24" t="s">
        <v>2358</v>
      </c>
      <c r="L582" s="24" t="s">
        <v>2359</v>
      </c>
      <c r="M582" s="24" t="s">
        <v>2360</v>
      </c>
      <c r="N582" s="24">
        <v>1</v>
      </c>
      <c r="O582" s="24">
        <v>5</v>
      </c>
      <c r="P582" s="23">
        <v>44832</v>
      </c>
      <c r="Q582" s="316">
        <v>45138</v>
      </c>
      <c r="R582" s="24">
        <v>9</v>
      </c>
      <c r="S582" s="24" t="s">
        <v>140</v>
      </c>
      <c r="T582" s="24"/>
      <c r="U582" s="24"/>
      <c r="V582" s="24"/>
      <c r="W582" s="24"/>
      <c r="X582" s="24"/>
      <c r="Y582" s="141" t="s">
        <v>2740</v>
      </c>
      <c r="Z582" s="24"/>
      <c r="AA582" s="24"/>
      <c r="AB582" s="212">
        <f t="shared" si="24"/>
        <v>0</v>
      </c>
      <c r="AC582" s="41">
        <f t="shared" si="21"/>
        <v>0</v>
      </c>
    </row>
    <row r="583" spans="1:31" ht="201.6">
      <c r="A583" s="24">
        <v>581</v>
      </c>
      <c r="B583" s="24" t="s">
        <v>25</v>
      </c>
      <c r="C583" s="24" t="s">
        <v>2330</v>
      </c>
      <c r="D583" s="24" t="s">
        <v>2357</v>
      </c>
      <c r="E583" s="65">
        <v>44826.45</v>
      </c>
      <c r="F583" s="24" t="s">
        <v>28</v>
      </c>
      <c r="G583" s="24"/>
      <c r="H583" s="24" t="s">
        <v>1815</v>
      </c>
      <c r="I583" s="24" t="s">
        <v>31</v>
      </c>
      <c r="J583" s="24" t="s">
        <v>140</v>
      </c>
      <c r="K583" s="24" t="s">
        <v>2358</v>
      </c>
      <c r="L583" s="24" t="s">
        <v>2361</v>
      </c>
      <c r="M583" s="24" t="s">
        <v>2362</v>
      </c>
      <c r="N583" s="24">
        <v>1</v>
      </c>
      <c r="O583" s="24">
        <v>5</v>
      </c>
      <c r="P583" s="23">
        <v>44832</v>
      </c>
      <c r="Q583" s="23">
        <v>44880</v>
      </c>
      <c r="R583" s="24">
        <v>6</v>
      </c>
      <c r="S583" s="24" t="s">
        <v>140</v>
      </c>
      <c r="T583" s="24"/>
      <c r="U583" s="24"/>
      <c r="V583" s="24"/>
      <c r="W583" s="24"/>
      <c r="X583" s="24"/>
      <c r="Y583" s="133" t="s">
        <v>2526</v>
      </c>
      <c r="Z583" s="312">
        <v>1</v>
      </c>
      <c r="AA583" s="23">
        <v>44911</v>
      </c>
      <c r="AB583" s="212">
        <f t="shared" si="24"/>
        <v>1</v>
      </c>
      <c r="AC583" s="41">
        <f t="shared" si="21"/>
        <v>5</v>
      </c>
    </row>
    <row r="584" spans="1:31" ht="129.6">
      <c r="A584" s="24">
        <v>582</v>
      </c>
      <c r="B584" s="24" t="s">
        <v>25</v>
      </c>
      <c r="C584" s="24" t="s">
        <v>2330</v>
      </c>
      <c r="D584" s="24" t="s">
        <v>2363</v>
      </c>
      <c r="E584" s="65">
        <v>44826.450694444444</v>
      </c>
      <c r="F584" s="24" t="s">
        <v>28</v>
      </c>
      <c r="G584" s="24"/>
      <c r="H584" s="24" t="s">
        <v>1815</v>
      </c>
      <c r="I584" s="24" t="s">
        <v>31</v>
      </c>
      <c r="J584" s="24" t="s">
        <v>140</v>
      </c>
      <c r="K584" s="24" t="s">
        <v>2364</v>
      </c>
      <c r="L584" s="24" t="s">
        <v>2365</v>
      </c>
      <c r="M584" s="24" t="s">
        <v>2362</v>
      </c>
      <c r="N584" s="24">
        <v>1</v>
      </c>
      <c r="O584" s="24">
        <v>5</v>
      </c>
      <c r="P584" s="23">
        <v>44832</v>
      </c>
      <c r="Q584" s="23">
        <v>44880</v>
      </c>
      <c r="R584" s="24">
        <v>6</v>
      </c>
      <c r="S584" s="24" t="s">
        <v>140</v>
      </c>
      <c r="T584" s="24"/>
      <c r="U584" s="24"/>
      <c r="V584" s="24"/>
      <c r="W584" s="24"/>
      <c r="X584" s="24"/>
      <c r="Y584" s="133" t="s">
        <v>2527</v>
      </c>
      <c r="Z584" s="24">
        <v>1</v>
      </c>
      <c r="AA584" s="23">
        <v>44911</v>
      </c>
      <c r="AB584" s="212">
        <f t="shared" si="24"/>
        <v>1</v>
      </c>
      <c r="AC584" s="41">
        <f t="shared" si="21"/>
        <v>5</v>
      </c>
    </row>
    <row r="585" spans="1:31" ht="156" customHeight="1">
      <c r="A585" s="24">
        <v>583</v>
      </c>
      <c r="B585" s="24" t="s">
        <v>25</v>
      </c>
      <c r="C585" s="24" t="s">
        <v>2330</v>
      </c>
      <c r="D585" s="24" t="s">
        <v>2366</v>
      </c>
      <c r="E585" s="65">
        <v>44826.45208333333</v>
      </c>
      <c r="F585" s="24" t="s">
        <v>28</v>
      </c>
      <c r="G585" s="24"/>
      <c r="H585" s="24" t="s">
        <v>1815</v>
      </c>
      <c r="I585" s="24" t="s">
        <v>31</v>
      </c>
      <c r="J585" s="24" t="s">
        <v>140</v>
      </c>
      <c r="K585" s="24" t="s">
        <v>2367</v>
      </c>
      <c r="L585" s="24" t="s">
        <v>2368</v>
      </c>
      <c r="M585" s="24" t="s">
        <v>2369</v>
      </c>
      <c r="N585" s="24">
        <v>4</v>
      </c>
      <c r="O585" s="24">
        <v>5</v>
      </c>
      <c r="P585" s="23">
        <v>44832</v>
      </c>
      <c r="Q585" s="23">
        <v>44848</v>
      </c>
      <c r="R585" s="24">
        <v>2</v>
      </c>
      <c r="S585" s="24" t="s">
        <v>140</v>
      </c>
      <c r="T585" s="24"/>
      <c r="U585" s="24"/>
      <c r="V585" s="24"/>
      <c r="W585" s="24"/>
      <c r="X585" s="24"/>
      <c r="Y585" s="133" t="s">
        <v>2528</v>
      </c>
      <c r="Z585" s="136">
        <v>4</v>
      </c>
      <c r="AA585" s="67">
        <v>44848</v>
      </c>
      <c r="AB585" s="212">
        <f t="shared" si="24"/>
        <v>1</v>
      </c>
      <c r="AC585" s="41">
        <f t="shared" si="21"/>
        <v>5</v>
      </c>
    </row>
    <row r="586" spans="1:31" ht="374.4">
      <c r="A586" s="24">
        <v>583</v>
      </c>
      <c r="B586" s="24" t="s">
        <v>25</v>
      </c>
      <c r="C586" s="24" t="s">
        <v>2330</v>
      </c>
      <c r="D586" s="24" t="s">
        <v>2366</v>
      </c>
      <c r="E586" s="65">
        <v>44826.45208333333</v>
      </c>
      <c r="F586" s="24" t="s">
        <v>28</v>
      </c>
      <c r="G586" s="24"/>
      <c r="H586" s="24" t="s">
        <v>1815</v>
      </c>
      <c r="I586" s="24" t="s">
        <v>31</v>
      </c>
      <c r="J586" s="24" t="s">
        <v>140</v>
      </c>
      <c r="K586" s="24" t="s">
        <v>2367</v>
      </c>
      <c r="L586" s="24" t="s">
        <v>2370</v>
      </c>
      <c r="M586" s="24" t="s">
        <v>2371</v>
      </c>
      <c r="N586" s="24">
        <v>2</v>
      </c>
      <c r="O586" s="24">
        <v>5</v>
      </c>
      <c r="P586" s="23">
        <v>44820</v>
      </c>
      <c r="Q586" s="23">
        <v>44895</v>
      </c>
      <c r="R586" s="24">
        <v>10</v>
      </c>
      <c r="S586" s="24" t="s">
        <v>140</v>
      </c>
      <c r="T586" s="24"/>
      <c r="U586" s="24"/>
      <c r="V586" s="24"/>
      <c r="W586" s="24"/>
      <c r="X586" s="24"/>
      <c r="Y586" s="133" t="s">
        <v>2529</v>
      </c>
      <c r="Z586" s="136">
        <v>2</v>
      </c>
      <c r="AA586" s="23">
        <v>44895</v>
      </c>
      <c r="AB586" s="212">
        <f t="shared" si="24"/>
        <v>1</v>
      </c>
      <c r="AC586" s="41">
        <f t="shared" si="21"/>
        <v>5</v>
      </c>
    </row>
    <row r="587" spans="1:31" ht="374.4">
      <c r="A587" s="24">
        <v>583</v>
      </c>
      <c r="B587" s="24" t="s">
        <v>25</v>
      </c>
      <c r="C587" s="24" t="s">
        <v>2330</v>
      </c>
      <c r="D587" s="25" t="s">
        <v>2366</v>
      </c>
      <c r="E587" s="65">
        <v>44826.45208333333</v>
      </c>
      <c r="F587" s="24" t="s">
        <v>28</v>
      </c>
      <c r="G587" s="24"/>
      <c r="H587" s="24" t="s">
        <v>1815</v>
      </c>
      <c r="I587" s="24" t="s">
        <v>31</v>
      </c>
      <c r="J587" s="24" t="s">
        <v>140</v>
      </c>
      <c r="K587" s="24" t="s">
        <v>2367</v>
      </c>
      <c r="L587" s="24" t="s">
        <v>2372</v>
      </c>
      <c r="M587" s="24" t="s">
        <v>2373</v>
      </c>
      <c r="N587" s="24">
        <v>2</v>
      </c>
      <c r="O587" s="24">
        <v>5</v>
      </c>
      <c r="P587" s="23">
        <v>44820</v>
      </c>
      <c r="Q587" s="23">
        <v>44895</v>
      </c>
      <c r="R587" s="24">
        <v>10</v>
      </c>
      <c r="S587" s="24" t="s">
        <v>140</v>
      </c>
      <c r="T587" s="24"/>
      <c r="U587" s="24"/>
      <c r="V587" s="24"/>
      <c r="W587" s="24"/>
      <c r="X587" s="24"/>
      <c r="Y587" s="133" t="s">
        <v>2530</v>
      </c>
      <c r="Z587" s="136">
        <v>2</v>
      </c>
      <c r="AA587" s="23">
        <v>44895</v>
      </c>
      <c r="AB587" s="212">
        <f t="shared" si="24"/>
        <v>1</v>
      </c>
      <c r="AC587" s="41">
        <f t="shared" si="21"/>
        <v>5</v>
      </c>
    </row>
    <row r="588" spans="1:31" ht="244.8">
      <c r="A588" s="24">
        <v>584</v>
      </c>
      <c r="B588" s="24" t="s">
        <v>25</v>
      </c>
      <c r="C588" s="24" t="s">
        <v>2330</v>
      </c>
      <c r="D588" s="25" t="s">
        <v>2374</v>
      </c>
      <c r="E588" s="65">
        <v>44826.452777777777</v>
      </c>
      <c r="F588" s="24" t="s">
        <v>28</v>
      </c>
      <c r="G588" s="24"/>
      <c r="H588" s="24" t="s">
        <v>1815</v>
      </c>
      <c r="I588" s="24" t="s">
        <v>31</v>
      </c>
      <c r="J588" s="24" t="s">
        <v>140</v>
      </c>
      <c r="K588" s="24" t="s">
        <v>2375</v>
      </c>
      <c r="L588" s="24" t="s">
        <v>2376</v>
      </c>
      <c r="M588" s="24" t="s">
        <v>2377</v>
      </c>
      <c r="N588" s="24">
        <v>2</v>
      </c>
      <c r="O588" s="24">
        <v>5</v>
      </c>
      <c r="P588" s="23">
        <v>44820</v>
      </c>
      <c r="Q588" s="23">
        <v>44895</v>
      </c>
      <c r="R588" s="24">
        <v>10</v>
      </c>
      <c r="S588" s="24" t="s">
        <v>140</v>
      </c>
      <c r="T588" s="24"/>
      <c r="U588" s="24"/>
      <c r="V588" s="24"/>
      <c r="W588" s="24"/>
      <c r="X588" s="24"/>
      <c r="Y588" s="133" t="s">
        <v>2531</v>
      </c>
      <c r="Z588" s="24">
        <v>2</v>
      </c>
      <c r="AA588" s="23">
        <v>44895</v>
      </c>
      <c r="AB588" s="212">
        <f t="shared" si="24"/>
        <v>1</v>
      </c>
      <c r="AC588" s="41">
        <f t="shared" si="21"/>
        <v>5</v>
      </c>
    </row>
    <row r="589" spans="1:31">
      <c r="A589" s="317">
        <v>615</v>
      </c>
      <c r="B589" s="317" t="s">
        <v>25</v>
      </c>
      <c r="C589" s="317" t="s">
        <v>2411</v>
      </c>
      <c r="D589" s="317" t="s">
        <v>2416</v>
      </c>
      <c r="E589" s="318">
        <v>44907</v>
      </c>
      <c r="F589" s="317" t="s">
        <v>28</v>
      </c>
      <c r="G589" s="317"/>
      <c r="H589" s="317" t="s">
        <v>1839</v>
      </c>
      <c r="I589" s="317" t="s">
        <v>108</v>
      </c>
      <c r="J589" s="317" t="s">
        <v>2294</v>
      </c>
      <c r="K589" s="317" t="s">
        <v>2412</v>
      </c>
      <c r="L589" s="317" t="s">
        <v>2562</v>
      </c>
      <c r="M589" s="317" t="s">
        <v>2563</v>
      </c>
      <c r="N589" s="317">
        <v>1</v>
      </c>
      <c r="O589" s="317">
        <v>14</v>
      </c>
      <c r="P589" s="319">
        <v>44894</v>
      </c>
      <c r="Q589" s="319">
        <v>45199</v>
      </c>
      <c r="R589" s="317">
        <v>9</v>
      </c>
      <c r="S589" s="317" t="s">
        <v>2294</v>
      </c>
      <c r="T589" s="317"/>
      <c r="U589" s="317"/>
      <c r="V589" s="317"/>
      <c r="W589" s="317"/>
      <c r="X589" s="317"/>
      <c r="Y589" s="317"/>
      <c r="Z589" s="317"/>
      <c r="AA589" s="317"/>
      <c r="AB589" s="212">
        <f t="shared" si="24"/>
        <v>0</v>
      </c>
      <c r="AC589" s="41">
        <f t="shared" si="21"/>
        <v>0</v>
      </c>
      <c r="AD589" s="42"/>
      <c r="AE589" s="42"/>
    </row>
    <row r="590" spans="1:31">
      <c r="A590" s="317">
        <v>621</v>
      </c>
      <c r="B590" s="317" t="s">
        <v>25</v>
      </c>
      <c r="C590" s="317" t="s">
        <v>2411</v>
      </c>
      <c r="D590" s="317" t="s">
        <v>2417</v>
      </c>
      <c r="E590" s="318">
        <v>44907</v>
      </c>
      <c r="F590" s="317" t="s">
        <v>28</v>
      </c>
      <c r="G590" s="317"/>
      <c r="H590" s="317" t="s">
        <v>1839</v>
      </c>
      <c r="I590" s="317" t="s">
        <v>108</v>
      </c>
      <c r="J590" s="317" t="s">
        <v>2294</v>
      </c>
      <c r="K590" s="317" t="s">
        <v>2413</v>
      </c>
      <c r="L590" s="317" t="s">
        <v>2414</v>
      </c>
      <c r="M590" s="317" t="s">
        <v>2415</v>
      </c>
      <c r="N590" s="317">
        <v>1</v>
      </c>
      <c r="O590" s="317">
        <v>14</v>
      </c>
      <c r="P590" s="319">
        <v>44894</v>
      </c>
      <c r="Q590" s="319">
        <v>45199</v>
      </c>
      <c r="R590" s="317">
        <v>9</v>
      </c>
      <c r="S590" s="317" t="s">
        <v>2294</v>
      </c>
      <c r="T590" s="317"/>
      <c r="U590" s="317"/>
      <c r="V590" s="317"/>
      <c r="W590" s="317"/>
      <c r="X590" s="317"/>
      <c r="Y590" s="320"/>
      <c r="Z590" s="320"/>
      <c r="AA590" s="320"/>
      <c r="AB590" s="321">
        <f t="shared" si="24"/>
        <v>0</v>
      </c>
      <c r="AC590" s="277">
        <f t="shared" si="21"/>
        <v>0</v>
      </c>
      <c r="AD590" s="42"/>
      <c r="AE590" s="42"/>
    </row>
    <row r="591" spans="1:31" ht="57.6">
      <c r="A591" s="317">
        <v>617</v>
      </c>
      <c r="B591" s="317" t="s">
        <v>25</v>
      </c>
      <c r="C591" s="317" t="s">
        <v>2411</v>
      </c>
      <c r="D591" s="317" t="s">
        <v>2418</v>
      </c>
      <c r="E591" s="318">
        <v>44907</v>
      </c>
      <c r="F591" s="317" t="s">
        <v>28</v>
      </c>
      <c r="G591" s="317"/>
      <c r="H591" s="317" t="s">
        <v>1839</v>
      </c>
      <c r="I591" s="317" t="s">
        <v>108</v>
      </c>
      <c r="J591" s="317" t="s">
        <v>2294</v>
      </c>
      <c r="K591" s="317" t="s">
        <v>2419</v>
      </c>
      <c r="L591" s="317" t="s">
        <v>2420</v>
      </c>
      <c r="M591" s="317" t="s">
        <v>2422</v>
      </c>
      <c r="N591" s="317">
        <v>1</v>
      </c>
      <c r="O591" s="317">
        <v>7</v>
      </c>
      <c r="P591" s="319">
        <v>44894</v>
      </c>
      <c r="Q591" s="319">
        <v>45201</v>
      </c>
      <c r="R591" s="317">
        <v>9</v>
      </c>
      <c r="S591" s="317" t="s">
        <v>2294</v>
      </c>
      <c r="T591" s="317"/>
      <c r="U591" s="317"/>
      <c r="V591" s="317"/>
      <c r="W591" s="212"/>
      <c r="X591" s="41"/>
      <c r="Y591" s="8" t="s">
        <v>2781</v>
      </c>
      <c r="Z591" s="10">
        <v>1</v>
      </c>
      <c r="AA591" s="16">
        <v>45133</v>
      </c>
      <c r="AB591" s="322">
        <f t="shared" si="24"/>
        <v>1</v>
      </c>
      <c r="AC591" s="10">
        <f t="shared" si="21"/>
        <v>7</v>
      </c>
      <c r="AD591" s="42"/>
      <c r="AE591" s="42"/>
    </row>
    <row r="592" spans="1:31">
      <c r="A592" s="317">
        <v>617</v>
      </c>
      <c r="B592" s="317" t="s">
        <v>25</v>
      </c>
      <c r="C592" s="317" t="s">
        <v>2411</v>
      </c>
      <c r="D592" s="317" t="s">
        <v>2418</v>
      </c>
      <c r="E592" s="318">
        <v>44907</v>
      </c>
      <c r="F592" s="317" t="s">
        <v>28</v>
      </c>
      <c r="G592" s="317"/>
      <c r="H592" s="317" t="s">
        <v>1839</v>
      </c>
      <c r="I592" s="317" t="s">
        <v>108</v>
      </c>
      <c r="J592" s="317" t="s">
        <v>2294</v>
      </c>
      <c r="K592" s="317" t="s">
        <v>2419</v>
      </c>
      <c r="L592" s="317" t="s">
        <v>2421</v>
      </c>
      <c r="M592" s="317" t="s">
        <v>856</v>
      </c>
      <c r="N592" s="317">
        <v>1</v>
      </c>
      <c r="O592" s="317">
        <v>7</v>
      </c>
      <c r="P592" s="319">
        <v>44894</v>
      </c>
      <c r="Q592" s="319">
        <v>45199</v>
      </c>
      <c r="R592" s="317">
        <v>9</v>
      </c>
      <c r="S592" s="317" t="s">
        <v>2294</v>
      </c>
      <c r="T592" s="317"/>
      <c r="U592" s="317"/>
      <c r="V592" s="317"/>
      <c r="W592" s="317"/>
      <c r="X592" s="317"/>
      <c r="Y592" s="323"/>
      <c r="Z592" s="323"/>
      <c r="AA592" s="323"/>
      <c r="AB592" s="324">
        <f t="shared" si="24"/>
        <v>0</v>
      </c>
      <c r="AC592" s="325">
        <f t="shared" si="21"/>
        <v>0</v>
      </c>
      <c r="AD592" s="42"/>
      <c r="AE592" s="42"/>
    </row>
    <row r="593" spans="1:33">
      <c r="A593" s="317">
        <v>618</v>
      </c>
      <c r="B593" s="317" t="s">
        <v>25</v>
      </c>
      <c r="C593" s="317" t="s">
        <v>2411</v>
      </c>
      <c r="D593" s="317" t="s">
        <v>2423</v>
      </c>
      <c r="E593" s="318">
        <v>44907</v>
      </c>
      <c r="F593" s="317" t="s">
        <v>28</v>
      </c>
      <c r="G593" s="317"/>
      <c r="H593" s="317" t="s">
        <v>1839</v>
      </c>
      <c r="I593" s="317" t="s">
        <v>108</v>
      </c>
      <c r="J593" s="317" t="s">
        <v>2294</v>
      </c>
      <c r="K593" s="317" t="s">
        <v>2425</v>
      </c>
      <c r="L593" s="317" t="s">
        <v>2421</v>
      </c>
      <c r="M593" s="317" t="s">
        <v>856</v>
      </c>
      <c r="N593" s="317">
        <v>1</v>
      </c>
      <c r="O593" s="317">
        <v>14</v>
      </c>
      <c r="P593" s="319">
        <v>44894</v>
      </c>
      <c r="Q593" s="319">
        <v>45199</v>
      </c>
      <c r="R593" s="317">
        <v>9</v>
      </c>
      <c r="S593" s="317" t="s">
        <v>2294</v>
      </c>
      <c r="T593" s="317"/>
      <c r="U593" s="317"/>
      <c r="V593" s="317"/>
      <c r="W593" s="317"/>
      <c r="X593" s="317"/>
      <c r="Y593" s="317"/>
      <c r="Z593" s="317"/>
      <c r="AA593" s="317"/>
      <c r="AB593" s="212">
        <f t="shared" si="24"/>
        <v>0</v>
      </c>
      <c r="AC593" s="41">
        <f t="shared" si="21"/>
        <v>0</v>
      </c>
      <c r="AD593" s="42"/>
      <c r="AE593" s="42"/>
    </row>
    <row r="594" spans="1:33">
      <c r="A594" s="317">
        <v>620</v>
      </c>
      <c r="B594" s="317" t="s">
        <v>25</v>
      </c>
      <c r="C594" s="317" t="s">
        <v>2411</v>
      </c>
      <c r="D594" s="317" t="s">
        <v>2427</v>
      </c>
      <c r="E594" s="318">
        <v>44907</v>
      </c>
      <c r="F594" s="317" t="s">
        <v>166</v>
      </c>
      <c r="G594" s="317"/>
      <c r="H594" s="317" t="s">
        <v>1839</v>
      </c>
      <c r="I594" s="317" t="s">
        <v>108</v>
      </c>
      <c r="J594" s="317" t="s">
        <v>2169</v>
      </c>
      <c r="K594" s="317" t="s">
        <v>2429</v>
      </c>
      <c r="L594" s="317" t="s">
        <v>2431</v>
      </c>
      <c r="M594" s="317" t="s">
        <v>2433</v>
      </c>
      <c r="N594" s="317">
        <v>1</v>
      </c>
      <c r="O594" s="317">
        <v>8</v>
      </c>
      <c r="P594" s="319">
        <v>44909</v>
      </c>
      <c r="Q594" s="319">
        <v>44910</v>
      </c>
      <c r="R594" s="317">
        <v>1</v>
      </c>
      <c r="S594" s="317" t="s">
        <v>2169</v>
      </c>
      <c r="T594" s="317"/>
      <c r="U594" s="317"/>
      <c r="V594" s="317"/>
      <c r="W594" s="317"/>
      <c r="X594" s="317"/>
      <c r="Y594" s="317" t="s">
        <v>2441</v>
      </c>
      <c r="Z594" s="317">
        <v>1</v>
      </c>
      <c r="AA594" s="319">
        <v>44910</v>
      </c>
      <c r="AB594" s="212">
        <f t="shared" si="24"/>
        <v>1</v>
      </c>
      <c r="AC594" s="41">
        <f t="shared" si="21"/>
        <v>8</v>
      </c>
      <c r="AD594" s="42"/>
      <c r="AE594" s="42"/>
    </row>
    <row r="595" spans="1:33">
      <c r="A595" s="317">
        <v>620</v>
      </c>
      <c r="B595" s="317" t="s">
        <v>25</v>
      </c>
      <c r="C595" s="317" t="s">
        <v>2411</v>
      </c>
      <c r="D595" s="317" t="s">
        <v>2427</v>
      </c>
      <c r="E595" s="318">
        <v>44907</v>
      </c>
      <c r="F595" s="317" t="s">
        <v>166</v>
      </c>
      <c r="G595" s="317"/>
      <c r="H595" s="317" t="s">
        <v>1839</v>
      </c>
      <c r="I595" s="317" t="s">
        <v>108</v>
      </c>
      <c r="J595" s="317" t="s">
        <v>2169</v>
      </c>
      <c r="K595" s="317" t="s">
        <v>2429</v>
      </c>
      <c r="L595" s="317" t="s">
        <v>2432</v>
      </c>
      <c r="M595" s="317" t="s">
        <v>2443</v>
      </c>
      <c r="N595" s="317">
        <v>1</v>
      </c>
      <c r="O595" s="317">
        <v>7</v>
      </c>
      <c r="P595" s="319">
        <v>44909</v>
      </c>
      <c r="Q595" s="319">
        <v>44911</v>
      </c>
      <c r="R595" s="317">
        <v>1</v>
      </c>
      <c r="S595" s="317" t="s">
        <v>2169</v>
      </c>
      <c r="T595" s="317"/>
      <c r="U595" s="317"/>
      <c r="V595" s="317"/>
      <c r="W595" s="317"/>
      <c r="X595" s="317"/>
      <c r="Y595" s="317" t="s">
        <v>2442</v>
      </c>
      <c r="Z595" s="317">
        <v>1</v>
      </c>
      <c r="AA595" s="319">
        <v>44910</v>
      </c>
      <c r="AB595" s="212">
        <f t="shared" si="24"/>
        <v>1</v>
      </c>
      <c r="AC595" s="41">
        <f t="shared" si="21"/>
        <v>7</v>
      </c>
      <c r="AD595" s="42"/>
      <c r="AE595" s="42"/>
    </row>
    <row r="596" spans="1:33">
      <c r="A596" s="317">
        <v>622</v>
      </c>
      <c r="B596" s="317" t="s">
        <v>25</v>
      </c>
      <c r="C596" s="317" t="s">
        <v>2411</v>
      </c>
      <c r="D596" s="317" t="s">
        <v>2428</v>
      </c>
      <c r="E596" s="318">
        <v>44907</v>
      </c>
      <c r="F596" s="317" t="s">
        <v>166</v>
      </c>
      <c r="G596" s="317"/>
      <c r="H596" s="317" t="s">
        <v>1850</v>
      </c>
      <c r="I596" s="317" t="s">
        <v>108</v>
      </c>
      <c r="J596" s="317" t="s">
        <v>2169</v>
      </c>
      <c r="K596" s="317" t="s">
        <v>2430</v>
      </c>
      <c r="L596" s="317" t="s">
        <v>2434</v>
      </c>
      <c r="M596" s="317" t="s">
        <v>2438</v>
      </c>
      <c r="N596" s="317">
        <v>1</v>
      </c>
      <c r="O596" s="317">
        <v>5</v>
      </c>
      <c r="P596" s="319">
        <v>44909</v>
      </c>
      <c r="Q596" s="319">
        <v>44910</v>
      </c>
      <c r="R596" s="317">
        <v>1</v>
      </c>
      <c r="S596" s="317" t="s">
        <v>2169</v>
      </c>
      <c r="T596" s="317"/>
      <c r="U596" s="317"/>
      <c r="V596" s="317"/>
      <c r="W596" s="317"/>
      <c r="X596" s="317"/>
      <c r="Y596" s="317" t="s">
        <v>2439</v>
      </c>
      <c r="Z596" s="317">
        <v>1</v>
      </c>
      <c r="AA596" s="319">
        <v>44910</v>
      </c>
      <c r="AB596" s="212">
        <f t="shared" si="24"/>
        <v>1</v>
      </c>
      <c r="AC596" s="41">
        <f t="shared" si="21"/>
        <v>5</v>
      </c>
      <c r="AD596" s="42"/>
      <c r="AE596" s="42"/>
    </row>
    <row r="597" spans="1:33">
      <c r="A597" s="317">
        <v>622</v>
      </c>
      <c r="B597" s="317" t="s">
        <v>25</v>
      </c>
      <c r="C597" s="317" t="s">
        <v>2411</v>
      </c>
      <c r="D597" s="317" t="s">
        <v>2428</v>
      </c>
      <c r="E597" s="318">
        <v>44907</v>
      </c>
      <c r="F597" s="317" t="s">
        <v>166</v>
      </c>
      <c r="G597" s="317"/>
      <c r="H597" s="317" t="s">
        <v>1850</v>
      </c>
      <c r="I597" s="317" t="s">
        <v>108</v>
      </c>
      <c r="J597" s="317" t="s">
        <v>2169</v>
      </c>
      <c r="K597" s="317" t="s">
        <v>2430</v>
      </c>
      <c r="L597" s="317" t="s">
        <v>2436</v>
      </c>
      <c r="M597" s="317" t="s">
        <v>1082</v>
      </c>
      <c r="N597" s="317">
        <v>1</v>
      </c>
      <c r="O597" s="317">
        <v>5</v>
      </c>
      <c r="P597" s="319">
        <v>44909</v>
      </c>
      <c r="Q597" s="319">
        <v>44911</v>
      </c>
      <c r="R597" s="317">
        <v>1</v>
      </c>
      <c r="S597" s="317" t="s">
        <v>2169</v>
      </c>
      <c r="T597" s="317"/>
      <c r="U597" s="317"/>
      <c r="V597" s="317"/>
      <c r="W597" s="317"/>
      <c r="X597" s="317"/>
      <c r="Y597" s="317" t="s">
        <v>2440</v>
      </c>
      <c r="Z597" s="317">
        <v>1</v>
      </c>
      <c r="AA597" s="319">
        <v>44910</v>
      </c>
      <c r="AB597" s="212">
        <f>Z597/N597</f>
        <v>1</v>
      </c>
      <c r="AC597" s="41">
        <f t="shared" si="21"/>
        <v>5</v>
      </c>
      <c r="AD597" s="42"/>
      <c r="AE597" s="42"/>
    </row>
    <row r="598" spans="1:33">
      <c r="A598" s="317">
        <v>622</v>
      </c>
      <c r="B598" s="317" t="s">
        <v>25</v>
      </c>
      <c r="C598" s="317" t="s">
        <v>2411</v>
      </c>
      <c r="D598" s="317" t="s">
        <v>2428</v>
      </c>
      <c r="E598" s="318">
        <v>44907</v>
      </c>
      <c r="F598" s="317" t="s">
        <v>166</v>
      </c>
      <c r="G598" s="317"/>
      <c r="H598" s="317" t="s">
        <v>1850</v>
      </c>
      <c r="I598" s="317" t="s">
        <v>108</v>
      </c>
      <c r="J598" s="317" t="s">
        <v>2169</v>
      </c>
      <c r="K598" s="317" t="s">
        <v>2430</v>
      </c>
      <c r="L598" s="317" t="s">
        <v>2435</v>
      </c>
      <c r="M598" s="317" t="s">
        <v>2437</v>
      </c>
      <c r="N598" s="317">
        <v>1</v>
      </c>
      <c r="O598" s="317">
        <v>5</v>
      </c>
      <c r="P598" s="319">
        <v>44909</v>
      </c>
      <c r="Q598" s="319">
        <v>44925</v>
      </c>
      <c r="R598" s="317">
        <v>2</v>
      </c>
      <c r="S598" s="317" t="s">
        <v>2169</v>
      </c>
      <c r="T598" s="317"/>
      <c r="U598" s="317"/>
      <c r="V598" s="317"/>
      <c r="W598" s="317"/>
      <c r="X598" s="317"/>
      <c r="Y598" s="317" t="s">
        <v>2556</v>
      </c>
      <c r="Z598" s="320">
        <v>1</v>
      </c>
      <c r="AA598" s="326">
        <v>44928</v>
      </c>
      <c r="AB598" s="321">
        <f t="shared" si="24"/>
        <v>1</v>
      </c>
      <c r="AC598" s="277">
        <f t="shared" si="21"/>
        <v>5</v>
      </c>
      <c r="AD598" s="42" t="s">
        <v>2557</v>
      </c>
      <c r="AE598" s="42"/>
    </row>
    <row r="599" spans="1:33">
      <c r="A599" s="317">
        <v>619</v>
      </c>
      <c r="B599" s="317" t="s">
        <v>25</v>
      </c>
      <c r="C599" s="317" t="s">
        <v>2411</v>
      </c>
      <c r="D599" s="317" t="s">
        <v>2424</v>
      </c>
      <c r="E599" s="318">
        <v>44907</v>
      </c>
      <c r="F599" s="317" t="s">
        <v>28</v>
      </c>
      <c r="G599" s="317"/>
      <c r="H599" s="317" t="s">
        <v>1839</v>
      </c>
      <c r="I599" s="317" t="s">
        <v>108</v>
      </c>
      <c r="J599" s="317" t="s">
        <v>2294</v>
      </c>
      <c r="K599" s="317" t="s">
        <v>2426</v>
      </c>
      <c r="L599" s="317" t="s">
        <v>2564</v>
      </c>
      <c r="M599" s="317" t="s">
        <v>282</v>
      </c>
      <c r="N599" s="317">
        <v>1</v>
      </c>
      <c r="O599" s="317">
        <v>14</v>
      </c>
      <c r="P599" s="319">
        <v>44894</v>
      </c>
      <c r="Q599" s="319">
        <v>45230</v>
      </c>
      <c r="R599" s="317">
        <v>9</v>
      </c>
      <c r="S599" s="317" t="s">
        <v>2294</v>
      </c>
      <c r="T599" s="317"/>
      <c r="U599" s="317"/>
      <c r="V599" s="317"/>
      <c r="W599" s="317"/>
      <c r="X599" s="317"/>
      <c r="Y599" s="327"/>
      <c r="Z599" s="10"/>
      <c r="AA599" s="10"/>
      <c r="AB599" s="212">
        <f t="shared" si="24"/>
        <v>0</v>
      </c>
      <c r="AC599" s="41">
        <f t="shared" si="21"/>
        <v>0</v>
      </c>
      <c r="AD599" s="42"/>
      <c r="AE599" s="42"/>
    </row>
    <row r="600" spans="1:33" ht="60.75" customHeight="1">
      <c r="A600" s="24">
        <v>624</v>
      </c>
      <c r="B600" s="24" t="s">
        <v>1952</v>
      </c>
      <c r="C600" s="24" t="s">
        <v>2455</v>
      </c>
      <c r="D600" s="24" t="s">
        <v>2456</v>
      </c>
      <c r="E600" s="65">
        <v>44907.398611111108</v>
      </c>
      <c r="F600" s="24" t="s">
        <v>28</v>
      </c>
      <c r="G600" s="24"/>
      <c r="H600" s="24" t="s">
        <v>1815</v>
      </c>
      <c r="I600" s="24" t="s">
        <v>31</v>
      </c>
      <c r="J600" s="24" t="s">
        <v>2294</v>
      </c>
      <c r="K600" s="24" t="s">
        <v>2457</v>
      </c>
      <c r="L600" s="24" t="s">
        <v>2458</v>
      </c>
      <c r="M600" s="24" t="s">
        <v>2459</v>
      </c>
      <c r="N600" s="24">
        <v>2</v>
      </c>
      <c r="O600" s="24">
        <v>20</v>
      </c>
      <c r="P600" s="23">
        <v>44895</v>
      </c>
      <c r="Q600" s="23">
        <v>44972</v>
      </c>
      <c r="R600" s="24">
        <v>11</v>
      </c>
      <c r="S600" s="24" t="s">
        <v>2294</v>
      </c>
      <c r="T600" s="24"/>
      <c r="U600" s="24"/>
      <c r="V600" s="24"/>
      <c r="W600" s="24"/>
      <c r="X600" s="24"/>
      <c r="Y600" s="282" t="s">
        <v>2551</v>
      </c>
      <c r="Z600" s="10">
        <v>2</v>
      </c>
      <c r="AA600" s="311">
        <v>44917.410416666666</v>
      </c>
      <c r="AB600" s="321">
        <f t="shared" si="24"/>
        <v>1</v>
      </c>
      <c r="AC600" s="277">
        <f t="shared" si="21"/>
        <v>20</v>
      </c>
      <c r="AD600" s="8"/>
    </row>
    <row r="601" spans="1:33" ht="157.5" customHeight="1">
      <c r="A601" s="24">
        <v>624</v>
      </c>
      <c r="B601" s="24" t="s">
        <v>1952</v>
      </c>
      <c r="C601" s="24" t="s">
        <v>2455</v>
      </c>
      <c r="D601" s="24" t="s">
        <v>2456</v>
      </c>
      <c r="E601" s="65">
        <v>44907.398611111108</v>
      </c>
      <c r="F601" s="24" t="s">
        <v>28</v>
      </c>
      <c r="G601" s="24"/>
      <c r="H601" s="24" t="s">
        <v>1815</v>
      </c>
      <c r="I601" s="24" t="s">
        <v>31</v>
      </c>
      <c r="J601" s="24" t="s">
        <v>2294</v>
      </c>
      <c r="K601" s="24" t="s">
        <v>2457</v>
      </c>
      <c r="L601" s="24" t="s">
        <v>2460</v>
      </c>
      <c r="M601" s="24" t="s">
        <v>2461</v>
      </c>
      <c r="N601" s="24">
        <v>13</v>
      </c>
      <c r="O601" s="24">
        <v>20</v>
      </c>
      <c r="P601" s="23">
        <v>44895</v>
      </c>
      <c r="Q601" s="23">
        <v>44956</v>
      </c>
      <c r="R601" s="24">
        <v>8</v>
      </c>
      <c r="S601" s="24" t="s">
        <v>2294</v>
      </c>
      <c r="T601" s="24"/>
      <c r="U601" s="24"/>
      <c r="V601" s="24"/>
      <c r="W601" s="24"/>
      <c r="X601" s="24"/>
      <c r="Y601" s="282" t="s">
        <v>2569</v>
      </c>
      <c r="Z601" s="10">
        <v>13</v>
      </c>
      <c r="AA601" s="16">
        <v>44972</v>
      </c>
      <c r="AB601" s="328">
        <f t="shared" si="24"/>
        <v>1</v>
      </c>
      <c r="AC601" s="277">
        <f t="shared" si="21"/>
        <v>20</v>
      </c>
      <c r="AD601" s="8"/>
    </row>
    <row r="602" spans="1:33" ht="139.5" customHeight="1">
      <c r="A602" s="24">
        <v>625</v>
      </c>
      <c r="B602" s="24" t="s">
        <v>1952</v>
      </c>
      <c r="C602" s="24" t="s">
        <v>2455</v>
      </c>
      <c r="D602" s="24" t="s">
        <v>2462</v>
      </c>
      <c r="E602" s="65">
        <v>44907.399305555555</v>
      </c>
      <c r="F602" s="24" t="s">
        <v>2470</v>
      </c>
      <c r="G602" s="24"/>
      <c r="H602" s="24" t="s">
        <v>1815</v>
      </c>
      <c r="I602" s="24" t="s">
        <v>392</v>
      </c>
      <c r="J602" s="24" t="s">
        <v>2568</v>
      </c>
      <c r="K602" s="24" t="s">
        <v>2463</v>
      </c>
      <c r="L602" s="24" t="s">
        <v>2552</v>
      </c>
      <c r="M602" s="65" t="s">
        <v>2554</v>
      </c>
      <c r="N602" s="24">
        <v>2</v>
      </c>
      <c r="O602" s="24">
        <v>20</v>
      </c>
      <c r="P602" s="24"/>
      <c r="Q602" s="23">
        <v>45046</v>
      </c>
      <c r="R602" s="24"/>
      <c r="S602" s="24" t="s">
        <v>2568</v>
      </c>
      <c r="T602" s="24"/>
      <c r="U602" s="24"/>
      <c r="V602" s="24"/>
      <c r="W602" s="24"/>
      <c r="X602" s="24"/>
      <c r="Y602" s="24" t="s">
        <v>2698</v>
      </c>
      <c r="Z602" s="24">
        <v>2</v>
      </c>
      <c r="AA602" s="65">
        <v>45031.381249999999</v>
      </c>
      <c r="AB602" s="321">
        <f t="shared" si="24"/>
        <v>1</v>
      </c>
      <c r="AC602" s="277">
        <f t="shared" si="21"/>
        <v>20</v>
      </c>
      <c r="AD602" s="298" t="s">
        <v>2674</v>
      </c>
      <c r="AG602" s="42" t="s">
        <v>2565</v>
      </c>
    </row>
    <row r="603" spans="1:33" ht="135.75" customHeight="1">
      <c r="A603" s="24">
        <v>625</v>
      </c>
      <c r="B603" s="24" t="s">
        <v>1952</v>
      </c>
      <c r="C603" s="24" t="s">
        <v>2455</v>
      </c>
      <c r="D603" s="24" t="s">
        <v>2462</v>
      </c>
      <c r="E603" s="65">
        <v>44907.399305555555</v>
      </c>
      <c r="F603" s="24" t="s">
        <v>2470</v>
      </c>
      <c r="G603" s="24"/>
      <c r="H603" s="24" t="s">
        <v>1815</v>
      </c>
      <c r="I603" s="24" t="s">
        <v>392</v>
      </c>
      <c r="J603" s="24" t="s">
        <v>2568</v>
      </c>
      <c r="K603" s="24" t="s">
        <v>2463</v>
      </c>
      <c r="L603" s="24" t="s">
        <v>2553</v>
      </c>
      <c r="M603" s="65" t="s">
        <v>2555</v>
      </c>
      <c r="N603" s="24">
        <v>2</v>
      </c>
      <c r="O603" s="24">
        <v>20</v>
      </c>
      <c r="P603" s="24"/>
      <c r="Q603" s="23">
        <v>45000</v>
      </c>
      <c r="R603" s="24"/>
      <c r="S603" s="24" t="s">
        <v>2568</v>
      </c>
      <c r="T603" s="24"/>
      <c r="U603" s="24"/>
      <c r="V603" s="24"/>
      <c r="W603" s="24"/>
      <c r="X603" s="24"/>
      <c r="Y603" s="116" t="s">
        <v>2567</v>
      </c>
      <c r="Z603" s="10">
        <v>2</v>
      </c>
      <c r="AA603" s="311">
        <v>45009.378472222219</v>
      </c>
      <c r="AB603" s="321">
        <f t="shared" si="24"/>
        <v>1</v>
      </c>
      <c r="AC603" s="277">
        <f t="shared" si="21"/>
        <v>20</v>
      </c>
      <c r="AD603" s="8"/>
    </row>
    <row r="604" spans="1:33" ht="73.5" customHeight="1">
      <c r="A604" s="24">
        <v>626</v>
      </c>
      <c r="B604" s="24" t="s">
        <v>1952</v>
      </c>
      <c r="C604" s="24" t="s">
        <v>2455</v>
      </c>
      <c r="D604" s="24" t="s">
        <v>2464</v>
      </c>
      <c r="E604" s="65">
        <v>44907.399305555555</v>
      </c>
      <c r="F604" s="24" t="s">
        <v>28</v>
      </c>
      <c r="G604" s="24"/>
      <c r="H604" s="24" t="s">
        <v>1815</v>
      </c>
      <c r="I604" s="24" t="s">
        <v>392</v>
      </c>
      <c r="J604" s="24" t="s">
        <v>2294</v>
      </c>
      <c r="K604" s="24" t="s">
        <v>2465</v>
      </c>
      <c r="L604" s="24" t="s">
        <v>2466</v>
      </c>
      <c r="M604" s="24" t="s">
        <v>2467</v>
      </c>
      <c r="N604" s="24">
        <v>1</v>
      </c>
      <c r="O604" s="24">
        <v>20</v>
      </c>
      <c r="P604" s="23">
        <v>44895</v>
      </c>
      <c r="Q604" s="23">
        <v>44914</v>
      </c>
      <c r="R604" s="24">
        <v>2</v>
      </c>
      <c r="S604" s="24" t="s">
        <v>2294</v>
      </c>
      <c r="T604" s="24"/>
      <c r="U604" s="24"/>
      <c r="V604" s="24"/>
      <c r="W604" s="24"/>
      <c r="X604" s="24"/>
      <c r="Y604" s="282" t="s">
        <v>2469</v>
      </c>
      <c r="Z604" s="10">
        <v>1</v>
      </c>
      <c r="AA604" s="311">
        <v>44914.646527777775</v>
      </c>
      <c r="AB604" s="212">
        <f t="shared" si="24"/>
        <v>1</v>
      </c>
      <c r="AC604" s="41">
        <f t="shared" si="21"/>
        <v>20</v>
      </c>
      <c r="AD604" s="8"/>
    </row>
    <row r="605" spans="1:33" ht="216.45" customHeight="1">
      <c r="A605" s="37">
        <v>630</v>
      </c>
      <c r="B605" s="8" t="s">
        <v>1952</v>
      </c>
      <c r="C605" s="8" t="s">
        <v>2472</v>
      </c>
      <c r="D605" s="58" t="s">
        <v>2473</v>
      </c>
      <c r="E605" s="9">
        <v>44883</v>
      </c>
      <c r="F605" s="155" t="s">
        <v>28</v>
      </c>
      <c r="G605" s="8" t="s">
        <v>29</v>
      </c>
      <c r="H605" s="156" t="s">
        <v>1850</v>
      </c>
      <c r="I605" s="37" t="s">
        <v>223</v>
      </c>
      <c r="J605" s="155" t="s">
        <v>2294</v>
      </c>
      <c r="K605" s="58" t="s">
        <v>2474</v>
      </c>
      <c r="L605" s="58" t="s">
        <v>2475</v>
      </c>
      <c r="M605" s="157" t="s">
        <v>2476</v>
      </c>
      <c r="N605" s="158">
        <v>2</v>
      </c>
      <c r="O605" s="159">
        <f>100/13</f>
        <v>7.6923076923076925</v>
      </c>
      <c r="P605" s="160">
        <v>44883</v>
      </c>
      <c r="Q605" s="160">
        <v>45046</v>
      </c>
      <c r="R605" s="161">
        <f>(Q605-P605)/7</f>
        <v>23.285714285714285</v>
      </c>
      <c r="S605" s="155" t="s">
        <v>2294</v>
      </c>
      <c r="Y605" s="58" t="s">
        <v>2614</v>
      </c>
      <c r="Z605" s="37">
        <v>2</v>
      </c>
      <c r="AA605" s="9">
        <v>44977</v>
      </c>
      <c r="AB605" s="154">
        <f t="shared" si="24"/>
        <v>1</v>
      </c>
      <c r="AC605" s="153">
        <f t="shared" si="21"/>
        <v>7.6923076923076925</v>
      </c>
      <c r="AD605" s="8"/>
    </row>
    <row r="606" spans="1:33" ht="190.2" customHeight="1">
      <c r="A606" s="37">
        <v>630</v>
      </c>
      <c r="B606" s="8" t="s">
        <v>1952</v>
      </c>
      <c r="C606" s="8" t="s">
        <v>2472</v>
      </c>
      <c r="D606" s="58" t="s">
        <v>2473</v>
      </c>
      <c r="E606" s="9">
        <v>44883</v>
      </c>
      <c r="F606" s="155" t="s">
        <v>28</v>
      </c>
      <c r="G606" s="8" t="s">
        <v>29</v>
      </c>
      <c r="H606" s="156" t="s">
        <v>1839</v>
      </c>
      <c r="I606" s="37" t="s">
        <v>223</v>
      </c>
      <c r="J606" s="155" t="s">
        <v>2294</v>
      </c>
      <c r="K606" s="58" t="s">
        <v>2474</v>
      </c>
      <c r="L606" s="58" t="s">
        <v>2477</v>
      </c>
      <c r="M606" s="162" t="s">
        <v>2478</v>
      </c>
      <c r="N606" s="158">
        <v>4</v>
      </c>
      <c r="O606" s="159">
        <f t="shared" ref="O606:O617" si="25">100/13</f>
        <v>7.6923076923076925</v>
      </c>
      <c r="P606" s="160">
        <v>44883</v>
      </c>
      <c r="Q606" s="195">
        <v>45201</v>
      </c>
      <c r="R606" s="161">
        <f t="shared" ref="R606:R617" si="26">(Q606-P606)/7</f>
        <v>45.428571428571431</v>
      </c>
      <c r="S606" s="155" t="s">
        <v>2294</v>
      </c>
      <c r="Y606" s="198" t="s">
        <v>2747</v>
      </c>
      <c r="Z606" s="10"/>
      <c r="AA606" s="10"/>
      <c r="AB606" s="154">
        <f t="shared" si="24"/>
        <v>0</v>
      </c>
      <c r="AC606" s="153">
        <f t="shared" si="21"/>
        <v>0</v>
      </c>
      <c r="AD606" s="10"/>
      <c r="AE606" s="42"/>
    </row>
    <row r="607" spans="1:33" ht="220.95" customHeight="1">
      <c r="A607" s="37">
        <v>629</v>
      </c>
      <c r="B607" s="8" t="s">
        <v>1952</v>
      </c>
      <c r="C607" s="8" t="s">
        <v>2472</v>
      </c>
      <c r="D607" s="58" t="s">
        <v>2479</v>
      </c>
      <c r="E607" s="9">
        <v>44883</v>
      </c>
      <c r="F607" s="155" t="s">
        <v>28</v>
      </c>
      <c r="G607" s="8" t="s">
        <v>29</v>
      </c>
      <c r="H607" s="156" t="s">
        <v>1850</v>
      </c>
      <c r="I607" s="37" t="s">
        <v>237</v>
      </c>
      <c r="J607" s="155" t="s">
        <v>2294</v>
      </c>
      <c r="K607" s="58" t="s">
        <v>2480</v>
      </c>
      <c r="L607" s="58" t="s">
        <v>2481</v>
      </c>
      <c r="M607" s="157" t="s">
        <v>2482</v>
      </c>
      <c r="N607" s="158">
        <v>20</v>
      </c>
      <c r="O607" s="159">
        <f t="shared" si="25"/>
        <v>7.6923076923076925</v>
      </c>
      <c r="P607" s="160">
        <v>44883</v>
      </c>
      <c r="Q607" s="23">
        <v>45046</v>
      </c>
      <c r="R607" s="161">
        <f t="shared" si="26"/>
        <v>23.285714285714285</v>
      </c>
      <c r="S607" s="155" t="s">
        <v>2294</v>
      </c>
      <c r="Y607" s="198" t="s">
        <v>2746</v>
      </c>
      <c r="Z607" s="37">
        <v>20</v>
      </c>
      <c r="AA607" s="196">
        <v>45035</v>
      </c>
      <c r="AB607" s="197">
        <f t="shared" si="24"/>
        <v>1</v>
      </c>
      <c r="AC607" s="153">
        <f t="shared" si="21"/>
        <v>7.6923076923076925</v>
      </c>
      <c r="AD607" s="10"/>
      <c r="AE607" s="42"/>
    </row>
    <row r="608" spans="1:33" ht="190.2" customHeight="1">
      <c r="A608" s="37">
        <v>629</v>
      </c>
      <c r="B608" s="8" t="s">
        <v>1952</v>
      </c>
      <c r="C608" s="8" t="s">
        <v>2472</v>
      </c>
      <c r="D608" s="58" t="s">
        <v>2479</v>
      </c>
      <c r="E608" s="9">
        <v>44883</v>
      </c>
      <c r="F608" s="155" t="s">
        <v>28</v>
      </c>
      <c r="G608" s="8" t="s">
        <v>29</v>
      </c>
      <c r="H608" s="156" t="s">
        <v>1850</v>
      </c>
      <c r="I608" s="37" t="s">
        <v>237</v>
      </c>
      <c r="J608" s="155" t="s">
        <v>2294</v>
      </c>
      <c r="K608" s="58" t="s">
        <v>2480</v>
      </c>
      <c r="L608" s="58" t="s">
        <v>2483</v>
      </c>
      <c r="M608" s="157" t="s">
        <v>2484</v>
      </c>
      <c r="N608" s="158">
        <v>1</v>
      </c>
      <c r="O608" s="159">
        <f t="shared" si="25"/>
        <v>7.6923076923076925</v>
      </c>
      <c r="P608" s="160">
        <v>44883</v>
      </c>
      <c r="Q608" s="160">
        <v>44956</v>
      </c>
      <c r="R608" s="161">
        <f t="shared" si="26"/>
        <v>10.428571428571429</v>
      </c>
      <c r="S608" s="155" t="s">
        <v>2294</v>
      </c>
      <c r="Y608" s="58" t="s">
        <v>2615</v>
      </c>
      <c r="Z608" s="37">
        <v>1</v>
      </c>
      <c r="AA608" s="9">
        <v>44908</v>
      </c>
      <c r="AB608" s="154">
        <f t="shared" si="24"/>
        <v>1</v>
      </c>
      <c r="AC608" s="153">
        <f t="shared" si="21"/>
        <v>7.6923076923076925</v>
      </c>
      <c r="AD608" s="10"/>
      <c r="AE608" s="42"/>
    </row>
    <row r="609" spans="1:31" ht="190.2" customHeight="1">
      <c r="A609" s="37">
        <v>633</v>
      </c>
      <c r="B609" s="8" t="s">
        <v>1952</v>
      </c>
      <c r="C609" s="8" t="s">
        <v>2472</v>
      </c>
      <c r="D609" s="58" t="s">
        <v>2485</v>
      </c>
      <c r="E609" s="9">
        <v>44883</v>
      </c>
      <c r="F609" s="155" t="s">
        <v>28</v>
      </c>
      <c r="G609" s="8" t="s">
        <v>29</v>
      </c>
      <c r="H609" s="156" t="s">
        <v>1850</v>
      </c>
      <c r="I609" s="37" t="s">
        <v>237</v>
      </c>
      <c r="J609" s="155" t="s">
        <v>2294</v>
      </c>
      <c r="K609" s="58" t="s">
        <v>2486</v>
      </c>
      <c r="L609" s="58" t="s">
        <v>2487</v>
      </c>
      <c r="M609" s="157" t="s">
        <v>2488</v>
      </c>
      <c r="N609" s="37">
        <v>4</v>
      </c>
      <c r="O609" s="159">
        <f t="shared" si="25"/>
        <v>7.6923076923076925</v>
      </c>
      <c r="P609" s="160">
        <v>44883</v>
      </c>
      <c r="Q609" s="160">
        <v>45031</v>
      </c>
      <c r="R609" s="161">
        <f t="shared" si="26"/>
        <v>21.142857142857142</v>
      </c>
      <c r="S609" s="155" t="s">
        <v>2294</v>
      </c>
      <c r="Y609" s="198" t="s">
        <v>2748</v>
      </c>
      <c r="Z609" s="37">
        <v>4</v>
      </c>
      <c r="AA609" s="196">
        <v>45035</v>
      </c>
      <c r="AB609" s="197">
        <f t="shared" si="24"/>
        <v>1</v>
      </c>
      <c r="AC609" s="153">
        <f t="shared" si="21"/>
        <v>7.6923076923076925</v>
      </c>
      <c r="AD609" s="10"/>
      <c r="AE609" s="42"/>
    </row>
    <row r="610" spans="1:31" ht="190.2" customHeight="1">
      <c r="A610" s="37">
        <v>631</v>
      </c>
      <c r="B610" s="8" t="s">
        <v>1952</v>
      </c>
      <c r="C610" s="8" t="s">
        <v>2472</v>
      </c>
      <c r="D610" s="58" t="s">
        <v>2489</v>
      </c>
      <c r="E610" s="9">
        <v>44883</v>
      </c>
      <c r="F610" s="155" t="s">
        <v>28</v>
      </c>
      <c r="G610" s="8" t="s">
        <v>29</v>
      </c>
      <c r="H610" s="156" t="s">
        <v>1850</v>
      </c>
      <c r="I610" s="37" t="s">
        <v>223</v>
      </c>
      <c r="J610" s="155" t="s">
        <v>2294</v>
      </c>
      <c r="K610" s="58" t="s">
        <v>2490</v>
      </c>
      <c r="L610" s="58" t="s">
        <v>2491</v>
      </c>
      <c r="M610" s="157" t="s">
        <v>2492</v>
      </c>
      <c r="N610" s="158">
        <v>1</v>
      </c>
      <c r="O610" s="159">
        <f t="shared" si="25"/>
        <v>7.6923076923076925</v>
      </c>
      <c r="P610" s="160">
        <v>44883</v>
      </c>
      <c r="Q610" s="160">
        <v>44941</v>
      </c>
      <c r="R610" s="161">
        <f t="shared" si="26"/>
        <v>8.2857142857142865</v>
      </c>
      <c r="S610" s="155" t="s">
        <v>2294</v>
      </c>
      <c r="Y610" s="58" t="s">
        <v>2616</v>
      </c>
      <c r="Z610" s="37">
        <v>1</v>
      </c>
      <c r="AA610" s="9">
        <v>44915</v>
      </c>
      <c r="AB610" s="154">
        <f t="shared" si="24"/>
        <v>1</v>
      </c>
      <c r="AC610" s="153">
        <f t="shared" si="21"/>
        <v>7.6923076923076925</v>
      </c>
      <c r="AD610" s="10"/>
      <c r="AE610" s="42"/>
    </row>
    <row r="611" spans="1:31" ht="217.95" customHeight="1">
      <c r="A611" s="192">
        <v>627</v>
      </c>
      <c r="B611" s="8" t="s">
        <v>1952</v>
      </c>
      <c r="C611" s="8" t="s">
        <v>2472</v>
      </c>
      <c r="D611" s="58" t="s">
        <v>2617</v>
      </c>
      <c r="E611" s="9">
        <v>44883</v>
      </c>
      <c r="F611" s="155" t="s">
        <v>28</v>
      </c>
      <c r="G611" s="8" t="s">
        <v>29</v>
      </c>
      <c r="H611" s="156" t="s">
        <v>1850</v>
      </c>
      <c r="I611" s="37" t="s">
        <v>223</v>
      </c>
      <c r="J611" s="155" t="s">
        <v>2294</v>
      </c>
      <c r="K611" s="58" t="s">
        <v>2493</v>
      </c>
      <c r="L611" s="58" t="s">
        <v>2494</v>
      </c>
      <c r="M611" s="194" t="s">
        <v>2495</v>
      </c>
      <c r="N611" s="158">
        <v>3</v>
      </c>
      <c r="O611" s="159">
        <f t="shared" si="25"/>
        <v>7.6923076923076925</v>
      </c>
      <c r="P611" s="160">
        <v>44883</v>
      </c>
      <c r="Q611" s="193">
        <v>45229</v>
      </c>
      <c r="R611" s="161">
        <f t="shared" si="26"/>
        <v>49.428571428571431</v>
      </c>
      <c r="S611" s="155" t="s">
        <v>2294</v>
      </c>
      <c r="Y611" s="58" t="s">
        <v>2760</v>
      </c>
      <c r="Z611" s="37"/>
      <c r="AA611" s="10"/>
      <c r="AB611" s="154">
        <f t="shared" si="24"/>
        <v>0</v>
      </c>
      <c r="AC611" s="153">
        <f t="shared" si="21"/>
        <v>0</v>
      </c>
      <c r="AD611" s="10"/>
      <c r="AE611" s="42"/>
    </row>
    <row r="612" spans="1:31" ht="190.2" customHeight="1">
      <c r="A612" s="37">
        <v>632</v>
      </c>
      <c r="B612" s="8" t="s">
        <v>1952</v>
      </c>
      <c r="C612" s="8" t="s">
        <v>2472</v>
      </c>
      <c r="D612" s="58" t="s">
        <v>2496</v>
      </c>
      <c r="E612" s="9">
        <v>44883</v>
      </c>
      <c r="F612" s="155" t="s">
        <v>28</v>
      </c>
      <c r="G612" s="8" t="s">
        <v>29</v>
      </c>
      <c r="H612" s="163" t="s">
        <v>1850</v>
      </c>
      <c r="I612" s="37" t="s">
        <v>237</v>
      </c>
      <c r="J612" s="155" t="s">
        <v>2294</v>
      </c>
      <c r="K612" s="58" t="s">
        <v>2497</v>
      </c>
      <c r="L612" s="58" t="s">
        <v>2498</v>
      </c>
      <c r="M612" s="157" t="s">
        <v>2499</v>
      </c>
      <c r="N612" s="158">
        <v>16</v>
      </c>
      <c r="O612" s="159">
        <f t="shared" si="25"/>
        <v>7.6923076923076925</v>
      </c>
      <c r="P612" s="160">
        <v>44883</v>
      </c>
      <c r="Q612" s="160">
        <v>44972</v>
      </c>
      <c r="R612" s="161">
        <f t="shared" si="26"/>
        <v>12.714285714285714</v>
      </c>
      <c r="S612" s="155" t="s">
        <v>2294</v>
      </c>
      <c r="Y612" s="58" t="s">
        <v>2618</v>
      </c>
      <c r="Z612" s="37">
        <v>16</v>
      </c>
      <c r="AA612" s="9">
        <v>45013</v>
      </c>
      <c r="AB612" s="154">
        <f t="shared" si="24"/>
        <v>1</v>
      </c>
      <c r="AC612" s="153">
        <f t="shared" si="21"/>
        <v>7.6923076923076925</v>
      </c>
      <c r="AD612" s="10"/>
      <c r="AE612" s="42"/>
    </row>
    <row r="613" spans="1:31" ht="190.2" customHeight="1">
      <c r="A613" s="37">
        <v>634</v>
      </c>
      <c r="B613" s="8" t="s">
        <v>1952</v>
      </c>
      <c r="C613" s="8" t="s">
        <v>2472</v>
      </c>
      <c r="D613" s="58" t="s">
        <v>2500</v>
      </c>
      <c r="E613" s="9">
        <v>44883</v>
      </c>
      <c r="F613" s="155" t="s">
        <v>28</v>
      </c>
      <c r="G613" s="8" t="s">
        <v>29</v>
      </c>
      <c r="H613" s="158" t="s">
        <v>1850</v>
      </c>
      <c r="I613" s="37" t="s">
        <v>223</v>
      </c>
      <c r="J613" s="155" t="s">
        <v>2294</v>
      </c>
      <c r="K613" s="58" t="s">
        <v>2501</v>
      </c>
      <c r="L613" s="58" t="s">
        <v>2502</v>
      </c>
      <c r="M613" s="157" t="s">
        <v>2503</v>
      </c>
      <c r="N613" s="158">
        <v>1</v>
      </c>
      <c r="O613" s="159">
        <f t="shared" si="25"/>
        <v>7.6923076923076925</v>
      </c>
      <c r="P613" s="160">
        <v>44883</v>
      </c>
      <c r="Q613" s="160">
        <v>44941</v>
      </c>
      <c r="R613" s="161">
        <f t="shared" si="26"/>
        <v>8.2857142857142865</v>
      </c>
      <c r="S613" s="155" t="s">
        <v>2294</v>
      </c>
      <c r="Y613" s="58" t="s">
        <v>2504</v>
      </c>
      <c r="Z613" s="37">
        <v>1</v>
      </c>
      <c r="AA613" s="9">
        <v>44901</v>
      </c>
      <c r="AB613" s="154">
        <f t="shared" si="24"/>
        <v>1</v>
      </c>
      <c r="AC613" s="153">
        <f t="shared" si="21"/>
        <v>7.6923076923076925</v>
      </c>
      <c r="AD613" s="10"/>
      <c r="AE613" s="42"/>
    </row>
    <row r="614" spans="1:31" ht="190.2" customHeight="1">
      <c r="A614" s="37">
        <v>634</v>
      </c>
      <c r="B614" s="8" t="s">
        <v>1952</v>
      </c>
      <c r="C614" s="8" t="s">
        <v>2472</v>
      </c>
      <c r="D614" s="58" t="s">
        <v>2500</v>
      </c>
      <c r="E614" s="9">
        <v>44883</v>
      </c>
      <c r="F614" s="155" t="s">
        <v>28</v>
      </c>
      <c r="G614" s="8" t="s">
        <v>29</v>
      </c>
      <c r="H614" s="164" t="s">
        <v>1850</v>
      </c>
      <c r="I614" s="37" t="s">
        <v>223</v>
      </c>
      <c r="J614" s="155" t="s">
        <v>2294</v>
      </c>
      <c r="K614" s="58" t="s">
        <v>2501</v>
      </c>
      <c r="L614" s="58" t="s">
        <v>2505</v>
      </c>
      <c r="M614" s="165" t="s">
        <v>2506</v>
      </c>
      <c r="N614" s="158">
        <v>3</v>
      </c>
      <c r="O614" s="159">
        <f t="shared" si="25"/>
        <v>7.6923076923076925</v>
      </c>
      <c r="P614" s="160">
        <v>44883</v>
      </c>
      <c r="Q614" s="160">
        <v>44941</v>
      </c>
      <c r="R614" s="161">
        <f t="shared" si="26"/>
        <v>8.2857142857142865</v>
      </c>
      <c r="S614" s="155" t="s">
        <v>2294</v>
      </c>
      <c r="Y614" s="58" t="s">
        <v>2619</v>
      </c>
      <c r="Z614" s="37">
        <v>3</v>
      </c>
      <c r="AA614" s="9">
        <v>44924</v>
      </c>
      <c r="AB614" s="154">
        <f t="shared" si="24"/>
        <v>1</v>
      </c>
      <c r="AC614" s="153">
        <f t="shared" si="21"/>
        <v>7.6923076923076925</v>
      </c>
      <c r="AD614" s="10"/>
      <c r="AE614" s="42"/>
    </row>
    <row r="615" spans="1:31" ht="171.45" customHeight="1">
      <c r="A615" s="37">
        <v>634</v>
      </c>
      <c r="B615" s="8" t="s">
        <v>1952</v>
      </c>
      <c r="C615" s="8" t="s">
        <v>2472</v>
      </c>
      <c r="D615" s="58" t="s">
        <v>2500</v>
      </c>
      <c r="E615" s="9">
        <v>44883</v>
      </c>
      <c r="F615" s="155" t="s">
        <v>28</v>
      </c>
      <c r="G615" s="8" t="s">
        <v>29</v>
      </c>
      <c r="H615" s="158" t="s">
        <v>1839</v>
      </c>
      <c r="I615" s="37" t="s">
        <v>223</v>
      </c>
      <c r="J615" s="155" t="s">
        <v>2294</v>
      </c>
      <c r="K615" s="58" t="s">
        <v>2501</v>
      </c>
      <c r="L615" s="58" t="s">
        <v>2507</v>
      </c>
      <c r="M615" s="157" t="s">
        <v>2508</v>
      </c>
      <c r="N615" s="166">
        <v>8</v>
      </c>
      <c r="O615" s="159">
        <f t="shared" si="25"/>
        <v>7.6923076923076925</v>
      </c>
      <c r="P615" s="160">
        <v>44883</v>
      </c>
      <c r="Q615" s="167">
        <v>45031</v>
      </c>
      <c r="R615" s="161">
        <f t="shared" si="26"/>
        <v>21.142857142857142</v>
      </c>
      <c r="S615" s="155" t="s">
        <v>2294</v>
      </c>
      <c r="Y615" s="198" t="s">
        <v>2749</v>
      </c>
      <c r="Z615" s="37">
        <v>8</v>
      </c>
      <c r="AA615" s="196">
        <v>45035</v>
      </c>
      <c r="AB615" s="197">
        <f t="shared" si="24"/>
        <v>1</v>
      </c>
      <c r="AC615" s="153">
        <f t="shared" si="21"/>
        <v>7.6923076923076925</v>
      </c>
      <c r="AD615" s="199" t="s">
        <v>2750</v>
      </c>
      <c r="AE615" s="42"/>
    </row>
    <row r="616" spans="1:31" ht="190.2" customHeight="1">
      <c r="A616" s="37">
        <v>628</v>
      </c>
      <c r="B616" s="8" t="s">
        <v>1952</v>
      </c>
      <c r="C616" s="8" t="s">
        <v>2472</v>
      </c>
      <c r="D616" s="58" t="s">
        <v>2509</v>
      </c>
      <c r="E616" s="9">
        <v>44883</v>
      </c>
      <c r="F616" s="155" t="s">
        <v>28</v>
      </c>
      <c r="G616" s="8" t="s">
        <v>29</v>
      </c>
      <c r="H616" s="164" t="s">
        <v>1850</v>
      </c>
      <c r="I616" s="37" t="s">
        <v>237</v>
      </c>
      <c r="J616" s="168" t="s">
        <v>2294</v>
      </c>
      <c r="K616" s="58" t="s">
        <v>2510</v>
      </c>
      <c r="L616" s="58" t="s">
        <v>2511</v>
      </c>
      <c r="M616" s="157" t="s">
        <v>2512</v>
      </c>
      <c r="N616" s="158">
        <v>1</v>
      </c>
      <c r="O616" s="159">
        <f t="shared" si="25"/>
        <v>7.6923076923076925</v>
      </c>
      <c r="P616" s="160">
        <v>44883</v>
      </c>
      <c r="Q616" s="160">
        <v>45000</v>
      </c>
      <c r="R616" s="161">
        <f t="shared" si="26"/>
        <v>16.714285714285715</v>
      </c>
      <c r="S616" s="155" t="s">
        <v>2294</v>
      </c>
      <c r="Y616" s="58" t="s">
        <v>2513</v>
      </c>
      <c r="Z616" s="37">
        <v>1</v>
      </c>
      <c r="AA616" s="9">
        <v>44852</v>
      </c>
      <c r="AB616" s="154">
        <f t="shared" si="24"/>
        <v>1</v>
      </c>
      <c r="AC616" s="153">
        <f t="shared" si="21"/>
        <v>7.6923076923076925</v>
      </c>
      <c r="AD616" s="10"/>
      <c r="AE616" s="42"/>
    </row>
    <row r="617" spans="1:31" ht="175.2" customHeight="1">
      <c r="A617" s="37">
        <v>628</v>
      </c>
      <c r="B617" s="8" t="s">
        <v>1952</v>
      </c>
      <c r="C617" s="8" t="s">
        <v>2472</v>
      </c>
      <c r="D617" s="58" t="s">
        <v>2509</v>
      </c>
      <c r="E617" s="9">
        <v>44883</v>
      </c>
      <c r="F617" s="155" t="s">
        <v>28</v>
      </c>
      <c r="G617" s="8" t="s">
        <v>29</v>
      </c>
      <c r="H617" s="158" t="s">
        <v>1839</v>
      </c>
      <c r="I617" s="37" t="s">
        <v>237</v>
      </c>
      <c r="J617" s="168" t="s">
        <v>2294</v>
      </c>
      <c r="K617" s="58" t="s">
        <v>2510</v>
      </c>
      <c r="L617" s="58" t="s">
        <v>2514</v>
      </c>
      <c r="M617" s="209" t="s">
        <v>2515</v>
      </c>
      <c r="N617" s="158">
        <v>1</v>
      </c>
      <c r="O617" s="159">
        <f t="shared" si="25"/>
        <v>7.6923076923076925</v>
      </c>
      <c r="P617" s="160">
        <v>44883</v>
      </c>
      <c r="Q617" s="195">
        <v>45201</v>
      </c>
      <c r="R617" s="161">
        <f t="shared" si="26"/>
        <v>45.428571428571431</v>
      </c>
      <c r="S617" s="155" t="s">
        <v>2294</v>
      </c>
      <c r="Y617" s="198" t="s">
        <v>2745</v>
      </c>
      <c r="Z617" s="10"/>
      <c r="AA617" s="10"/>
      <c r="AB617" s="154">
        <f t="shared" si="24"/>
        <v>0</v>
      </c>
      <c r="AC617" s="153">
        <f t="shared" si="21"/>
        <v>0</v>
      </c>
      <c r="AD617" s="10"/>
      <c r="AE617" s="42"/>
    </row>
    <row r="618" spans="1:31" ht="163.5" customHeight="1">
      <c r="A618" s="37">
        <v>613</v>
      </c>
      <c r="B618" s="8" t="s">
        <v>25</v>
      </c>
      <c r="C618" s="10" t="s">
        <v>2533</v>
      </c>
      <c r="D618" s="58" t="s">
        <v>2534</v>
      </c>
      <c r="E618" s="16">
        <v>44916</v>
      </c>
      <c r="F618" s="10" t="s">
        <v>28</v>
      </c>
      <c r="G618" s="8" t="s">
        <v>29</v>
      </c>
      <c r="H618" s="10" t="s">
        <v>2535</v>
      </c>
      <c r="I618" s="137" t="s">
        <v>1515</v>
      </c>
      <c r="J618" s="137" t="s">
        <v>2536</v>
      </c>
      <c r="K618" s="58" t="s">
        <v>2537</v>
      </c>
      <c r="L618" s="58" t="s">
        <v>2538</v>
      </c>
      <c r="M618" s="58" t="s">
        <v>2538</v>
      </c>
      <c r="N618" s="10">
        <v>2</v>
      </c>
      <c r="O618" s="10">
        <v>33.33</v>
      </c>
      <c r="P618" s="16">
        <v>44895</v>
      </c>
      <c r="Q618" s="16">
        <v>44910</v>
      </c>
      <c r="R618" s="10">
        <v>4</v>
      </c>
      <c r="S618" s="10" t="s">
        <v>2536</v>
      </c>
      <c r="T618" s="8" t="s">
        <v>2547</v>
      </c>
      <c r="U618" s="10">
        <v>2</v>
      </c>
      <c r="V618" s="16">
        <v>44908</v>
      </c>
      <c r="W618" s="329">
        <v>1</v>
      </c>
      <c r="X618" s="330">
        <v>33.33</v>
      </c>
      <c r="Y618" s="58" t="s">
        <v>2547</v>
      </c>
      <c r="Z618" s="10">
        <v>2</v>
      </c>
      <c r="AA618" s="16">
        <v>44908</v>
      </c>
      <c r="AB618" s="329">
        <f t="shared" si="24"/>
        <v>1</v>
      </c>
      <c r="AC618" s="330">
        <f t="shared" si="21"/>
        <v>33.33</v>
      </c>
    </row>
    <row r="619" spans="1:31" ht="217.5" customHeight="1">
      <c r="A619" s="37">
        <v>614</v>
      </c>
      <c r="B619" s="8" t="s">
        <v>25</v>
      </c>
      <c r="C619" s="10" t="s">
        <v>2533</v>
      </c>
      <c r="D619" s="8" t="s">
        <v>2539</v>
      </c>
      <c r="E619" s="138">
        <v>44916</v>
      </c>
      <c r="F619" s="10" t="s">
        <v>28</v>
      </c>
      <c r="G619" s="8" t="s">
        <v>29</v>
      </c>
      <c r="H619" s="10" t="s">
        <v>2535</v>
      </c>
      <c r="I619" s="137" t="s">
        <v>1515</v>
      </c>
      <c r="J619" s="137" t="s">
        <v>2536</v>
      </c>
      <c r="K619" s="58" t="s">
        <v>2540</v>
      </c>
      <c r="L619" s="58" t="s">
        <v>2541</v>
      </c>
      <c r="M619" s="10" t="s">
        <v>2542</v>
      </c>
      <c r="N619" s="10">
        <v>1</v>
      </c>
      <c r="O619" s="10">
        <v>33.33</v>
      </c>
      <c r="P619" s="16">
        <v>44895</v>
      </c>
      <c r="Q619" s="16">
        <v>44910</v>
      </c>
      <c r="R619" s="10">
        <v>4</v>
      </c>
      <c r="S619" s="10" t="s">
        <v>2536</v>
      </c>
      <c r="T619" s="8" t="s">
        <v>2548</v>
      </c>
      <c r="U619" s="10">
        <v>1</v>
      </c>
      <c r="V619" s="331">
        <v>44902</v>
      </c>
      <c r="W619" s="329">
        <v>1</v>
      </c>
      <c r="X619" s="330">
        <v>33.33</v>
      </c>
      <c r="Y619" s="58" t="s">
        <v>2548</v>
      </c>
      <c r="Z619" s="10">
        <v>1</v>
      </c>
      <c r="AA619" s="331">
        <v>44902</v>
      </c>
      <c r="AB619" s="329">
        <f t="shared" si="24"/>
        <v>1</v>
      </c>
      <c r="AC619" s="330">
        <f t="shared" si="21"/>
        <v>33.33</v>
      </c>
    </row>
    <row r="620" spans="1:31" ht="209.7" customHeight="1">
      <c r="A620" s="10">
        <v>612</v>
      </c>
      <c r="B620" s="8" t="s">
        <v>25</v>
      </c>
      <c r="C620" s="10" t="s">
        <v>2533</v>
      </c>
      <c r="D620" s="8" t="s">
        <v>2543</v>
      </c>
      <c r="E620" s="16">
        <v>44916</v>
      </c>
      <c r="F620" s="10" t="s">
        <v>28</v>
      </c>
      <c r="G620" s="8" t="s">
        <v>29</v>
      </c>
      <c r="H620" s="10" t="s">
        <v>2535</v>
      </c>
      <c r="I620" s="137" t="s">
        <v>1515</v>
      </c>
      <c r="J620" s="137" t="s">
        <v>2536</v>
      </c>
      <c r="K620" s="8" t="s">
        <v>2544</v>
      </c>
      <c r="L620" s="8" t="s">
        <v>2545</v>
      </c>
      <c r="M620" s="10" t="s">
        <v>2546</v>
      </c>
      <c r="N620" s="10">
        <v>2</v>
      </c>
      <c r="O620" s="10">
        <v>33.33</v>
      </c>
      <c r="P620" s="16">
        <v>44895</v>
      </c>
      <c r="Q620" s="16">
        <v>44910</v>
      </c>
      <c r="R620" s="10">
        <v>4</v>
      </c>
      <c r="S620" s="10" t="s">
        <v>2536</v>
      </c>
      <c r="T620" s="8" t="s">
        <v>2549</v>
      </c>
      <c r="U620" s="10">
        <v>2</v>
      </c>
      <c r="V620" s="16">
        <v>44902</v>
      </c>
      <c r="W620" s="329">
        <v>1</v>
      </c>
      <c r="X620" s="330">
        <v>33.33</v>
      </c>
      <c r="Y620" s="58" t="s">
        <v>2549</v>
      </c>
      <c r="Z620" s="37">
        <v>2</v>
      </c>
      <c r="AA620" s="16">
        <v>44902</v>
      </c>
      <c r="AB620" s="329">
        <f>Z620/N620</f>
        <v>1</v>
      </c>
      <c r="AC620" s="330">
        <f t="shared" si="21"/>
        <v>33.33</v>
      </c>
    </row>
    <row r="621" spans="1:31" ht="209.7" customHeight="1">
      <c r="A621" s="185">
        <v>682</v>
      </c>
      <c r="B621" s="8" t="s">
        <v>25</v>
      </c>
      <c r="C621" s="155" t="s">
        <v>2622</v>
      </c>
      <c r="D621" s="8" t="s">
        <v>2572</v>
      </c>
      <c r="E621" s="9">
        <v>45002</v>
      </c>
      <c r="F621" s="10" t="s">
        <v>496</v>
      </c>
      <c r="G621" s="8" t="s">
        <v>29</v>
      </c>
      <c r="H621" s="10" t="s">
        <v>1850</v>
      </c>
      <c r="I621" s="137" t="s">
        <v>274</v>
      </c>
      <c r="J621" s="137" t="s">
        <v>2574</v>
      </c>
      <c r="K621" s="8" t="s">
        <v>2575</v>
      </c>
      <c r="L621" s="8" t="s">
        <v>2577</v>
      </c>
      <c r="M621" s="10" t="s">
        <v>2581</v>
      </c>
      <c r="N621" s="10">
        <v>1</v>
      </c>
      <c r="O621" s="10">
        <v>25</v>
      </c>
      <c r="P621" s="16">
        <v>45020</v>
      </c>
      <c r="Q621" s="187">
        <v>45092</v>
      </c>
      <c r="R621" s="37">
        <v>3</v>
      </c>
      <c r="S621" s="10" t="s">
        <v>501</v>
      </c>
      <c r="T621" s="8"/>
      <c r="U621" s="10"/>
      <c r="V621" s="16"/>
      <c r="W621" s="329"/>
      <c r="X621" s="330"/>
      <c r="Y621" s="58" t="s">
        <v>2737</v>
      </c>
      <c r="Z621" s="208">
        <v>1</v>
      </c>
      <c r="AA621" s="187">
        <v>45092</v>
      </c>
      <c r="AB621" s="188">
        <f t="shared" ref="AB621" si="27">Z621/N621</f>
        <v>1</v>
      </c>
      <c r="AC621" s="189">
        <f t="shared" ref="AC621" si="28">AB621*O621</f>
        <v>25</v>
      </c>
    </row>
    <row r="622" spans="1:31" ht="200.1" customHeight="1">
      <c r="A622" s="185">
        <v>682</v>
      </c>
      <c r="B622" s="8" t="s">
        <v>25</v>
      </c>
      <c r="C622" s="155" t="s">
        <v>2622</v>
      </c>
      <c r="D622" s="8" t="s">
        <v>2572</v>
      </c>
      <c r="E622" s="9">
        <v>45002</v>
      </c>
      <c r="F622" s="10" t="s">
        <v>496</v>
      </c>
      <c r="G622" s="8" t="s">
        <v>29</v>
      </c>
      <c r="H622" s="10" t="s">
        <v>1850</v>
      </c>
      <c r="I622" s="137" t="s">
        <v>274</v>
      </c>
      <c r="J622" s="137" t="s">
        <v>2574</v>
      </c>
      <c r="K622" s="8" t="s">
        <v>2575</v>
      </c>
      <c r="L622" s="8" t="s">
        <v>2578</v>
      </c>
      <c r="M622" s="8" t="s">
        <v>2582</v>
      </c>
      <c r="N622" s="10">
        <v>3</v>
      </c>
      <c r="O622" s="10">
        <v>25</v>
      </c>
      <c r="P622" s="16">
        <v>45093</v>
      </c>
      <c r="Q622" s="187">
        <v>45169</v>
      </c>
      <c r="R622" s="37">
        <v>7</v>
      </c>
      <c r="S622" s="10" t="s">
        <v>501</v>
      </c>
      <c r="T622" s="8"/>
      <c r="U622" s="10"/>
      <c r="V622" s="16"/>
      <c r="W622" s="329"/>
      <c r="X622" s="330"/>
      <c r="Y622" s="58"/>
      <c r="Z622" s="37"/>
      <c r="AA622" s="16"/>
      <c r="AB622" s="329">
        <f t="shared" ref="AB622:AB639" si="29">Z622/N622</f>
        <v>0</v>
      </c>
      <c r="AC622" s="330">
        <f t="shared" ref="AC622:AC650" si="30">AB622*O622</f>
        <v>0</v>
      </c>
    </row>
    <row r="623" spans="1:31" ht="209.7" customHeight="1">
      <c r="A623" s="185">
        <v>693</v>
      </c>
      <c r="B623" s="8" t="s">
        <v>25</v>
      </c>
      <c r="C623" s="155" t="s">
        <v>2622</v>
      </c>
      <c r="D623" s="8" t="s">
        <v>2573</v>
      </c>
      <c r="E623" s="9">
        <v>45002</v>
      </c>
      <c r="F623" s="10" t="s">
        <v>496</v>
      </c>
      <c r="G623" s="8" t="s">
        <v>29</v>
      </c>
      <c r="H623" s="10" t="s">
        <v>1850</v>
      </c>
      <c r="I623" s="137" t="s">
        <v>392</v>
      </c>
      <c r="J623" s="137" t="s">
        <v>2574</v>
      </c>
      <c r="K623" s="8" t="s">
        <v>2576</v>
      </c>
      <c r="L623" s="8" t="s">
        <v>2579</v>
      </c>
      <c r="M623" s="10" t="s">
        <v>2581</v>
      </c>
      <c r="N623" s="10">
        <v>1</v>
      </c>
      <c r="O623" s="10">
        <v>25</v>
      </c>
      <c r="P623" s="16">
        <v>45020</v>
      </c>
      <c r="Q623" s="16">
        <v>45046</v>
      </c>
      <c r="R623" s="37">
        <v>3</v>
      </c>
      <c r="S623" s="10" t="s">
        <v>501</v>
      </c>
      <c r="T623" s="8"/>
      <c r="U623" s="10"/>
      <c r="V623" s="16"/>
      <c r="W623" s="329"/>
      <c r="X623" s="330"/>
      <c r="Y623" s="58" t="s">
        <v>2737</v>
      </c>
      <c r="Z623" s="208">
        <v>1</v>
      </c>
      <c r="AA623" s="187">
        <v>45092</v>
      </c>
      <c r="AB623" s="329">
        <f t="shared" si="29"/>
        <v>1</v>
      </c>
      <c r="AC623" s="330">
        <f t="shared" si="30"/>
        <v>25</v>
      </c>
    </row>
    <row r="624" spans="1:31" ht="209.7" customHeight="1">
      <c r="A624" s="186">
        <v>693</v>
      </c>
      <c r="B624" s="148" t="s">
        <v>25</v>
      </c>
      <c r="C624" s="155" t="s">
        <v>2622</v>
      </c>
      <c r="D624" s="148" t="s">
        <v>2573</v>
      </c>
      <c r="E624" s="190">
        <v>45002</v>
      </c>
      <c r="F624" s="147" t="s">
        <v>496</v>
      </c>
      <c r="G624" s="148" t="s">
        <v>29</v>
      </c>
      <c r="H624" s="147" t="s">
        <v>1850</v>
      </c>
      <c r="I624" s="137" t="s">
        <v>392</v>
      </c>
      <c r="J624" s="149" t="s">
        <v>2574</v>
      </c>
      <c r="K624" s="148" t="s">
        <v>2576</v>
      </c>
      <c r="L624" s="148" t="s">
        <v>2580</v>
      </c>
      <c r="M624" s="148" t="s">
        <v>2583</v>
      </c>
      <c r="N624" s="147">
        <v>4</v>
      </c>
      <c r="O624" s="147">
        <v>25</v>
      </c>
      <c r="P624" s="150">
        <v>45020</v>
      </c>
      <c r="Q624" s="150">
        <v>45169</v>
      </c>
      <c r="R624" s="152">
        <v>11</v>
      </c>
      <c r="S624" s="147" t="s">
        <v>501</v>
      </c>
      <c r="T624" s="148"/>
      <c r="U624" s="147"/>
      <c r="V624" s="150"/>
      <c r="W624" s="332"/>
      <c r="X624" s="333"/>
      <c r="Y624" s="151"/>
      <c r="Z624" s="152"/>
      <c r="AA624" s="150"/>
      <c r="AB624" s="329">
        <f t="shared" si="29"/>
        <v>0</v>
      </c>
      <c r="AC624" s="330">
        <f t="shared" si="30"/>
        <v>0</v>
      </c>
    </row>
    <row r="625" spans="1:31" s="340" customFormat="1" ht="100.95" customHeight="1">
      <c r="A625" s="191">
        <v>697</v>
      </c>
      <c r="B625" s="143" t="s">
        <v>25</v>
      </c>
      <c r="C625" s="143" t="s">
        <v>2620</v>
      </c>
      <c r="D625" s="85" t="s">
        <v>2584</v>
      </c>
      <c r="E625" s="142">
        <v>45028</v>
      </c>
      <c r="F625" s="143" t="s">
        <v>28</v>
      </c>
      <c r="G625" s="143" t="s">
        <v>29</v>
      </c>
      <c r="H625" s="145" t="s">
        <v>1850</v>
      </c>
      <c r="I625" s="143" t="s">
        <v>237</v>
      </c>
      <c r="J625" s="146" t="s">
        <v>2586</v>
      </c>
      <c r="K625" s="85" t="s">
        <v>2585</v>
      </c>
      <c r="L625" s="85" t="s">
        <v>2612</v>
      </c>
      <c r="M625" s="334" t="s">
        <v>2587</v>
      </c>
      <c r="N625" s="146">
        <v>2</v>
      </c>
      <c r="O625" s="174">
        <f>100/9</f>
        <v>11.111111111111111</v>
      </c>
      <c r="P625" s="171">
        <v>45008</v>
      </c>
      <c r="Q625" s="335">
        <v>45168</v>
      </c>
      <c r="R625" s="173">
        <f>(Q625-P625)/4</f>
        <v>40</v>
      </c>
      <c r="S625" s="143" t="s">
        <v>2294</v>
      </c>
      <c r="T625" s="336" t="e">
        <f>S625/#REF!</f>
        <v>#VALUE!</v>
      </c>
      <c r="U625" s="337"/>
      <c r="V625" s="337"/>
      <c r="W625" s="337"/>
      <c r="X625" s="337"/>
      <c r="Y625" s="337" t="s">
        <v>2742</v>
      </c>
      <c r="Z625" s="337"/>
      <c r="AA625" s="338"/>
      <c r="AB625" s="329">
        <f t="shared" si="29"/>
        <v>0</v>
      </c>
      <c r="AC625" s="330">
        <f t="shared" si="30"/>
        <v>0</v>
      </c>
      <c r="AD625" s="339"/>
    </row>
    <row r="626" spans="1:31" s="340" customFormat="1" ht="59.7" customHeight="1">
      <c r="A626" s="191">
        <v>697</v>
      </c>
      <c r="B626" s="143" t="s">
        <v>25</v>
      </c>
      <c r="C626" s="143" t="s">
        <v>2620</v>
      </c>
      <c r="D626" s="85" t="s">
        <v>2584</v>
      </c>
      <c r="E626" s="142">
        <v>45028</v>
      </c>
      <c r="F626" s="143" t="s">
        <v>28</v>
      </c>
      <c r="G626" s="143" t="s">
        <v>29</v>
      </c>
      <c r="H626" s="145" t="s">
        <v>1850</v>
      </c>
      <c r="I626" s="143" t="s">
        <v>237</v>
      </c>
      <c r="J626" s="146" t="s">
        <v>2586</v>
      </c>
      <c r="K626" s="85" t="s">
        <v>2585</v>
      </c>
      <c r="L626" s="85" t="s">
        <v>2588</v>
      </c>
      <c r="M626" s="334" t="s">
        <v>2613</v>
      </c>
      <c r="N626" s="146">
        <v>1</v>
      </c>
      <c r="O626" s="174">
        <f t="shared" ref="O626:O633" si="31">100/9</f>
        <v>11.111111111111111</v>
      </c>
      <c r="P626" s="171">
        <v>45008</v>
      </c>
      <c r="Q626" s="335">
        <v>45168</v>
      </c>
      <c r="R626" s="173">
        <f t="shared" ref="R626:R634" si="32">(Q626-P626)/4</f>
        <v>40</v>
      </c>
      <c r="S626" s="143" t="s">
        <v>2294</v>
      </c>
      <c r="T626" s="336" t="e">
        <f>S626/#REF!</f>
        <v>#VALUE!</v>
      </c>
      <c r="U626" s="337"/>
      <c r="V626" s="337"/>
      <c r="W626" s="337"/>
      <c r="X626" s="337"/>
      <c r="Y626" s="337" t="s">
        <v>2742</v>
      </c>
      <c r="Z626" s="337"/>
      <c r="AA626" s="338"/>
      <c r="AB626" s="329">
        <f t="shared" si="29"/>
        <v>0</v>
      </c>
      <c r="AC626" s="330">
        <f t="shared" si="30"/>
        <v>0</v>
      </c>
      <c r="AD626" s="339"/>
    </row>
    <row r="627" spans="1:31" s="340" customFormat="1" ht="123" customHeight="1">
      <c r="A627" s="191">
        <v>697</v>
      </c>
      <c r="B627" s="143" t="s">
        <v>25</v>
      </c>
      <c r="C627" s="143" t="s">
        <v>2620</v>
      </c>
      <c r="D627" s="144" t="s">
        <v>2584</v>
      </c>
      <c r="E627" s="142">
        <v>45028</v>
      </c>
      <c r="F627" s="143" t="s">
        <v>99</v>
      </c>
      <c r="G627" s="143" t="s">
        <v>29</v>
      </c>
      <c r="H627" s="146" t="s">
        <v>1839</v>
      </c>
      <c r="I627" s="143" t="s">
        <v>237</v>
      </c>
      <c r="J627" s="146" t="s">
        <v>2590</v>
      </c>
      <c r="K627" s="85" t="s">
        <v>2585</v>
      </c>
      <c r="L627" s="170" t="s">
        <v>2589</v>
      </c>
      <c r="M627" s="170" t="s">
        <v>2591</v>
      </c>
      <c r="N627" s="146">
        <v>1</v>
      </c>
      <c r="O627" s="174">
        <f t="shared" si="31"/>
        <v>11.111111111111111</v>
      </c>
      <c r="P627" s="171">
        <v>45008</v>
      </c>
      <c r="Q627" s="335">
        <v>45260</v>
      </c>
      <c r="R627" s="173">
        <f t="shared" si="32"/>
        <v>63</v>
      </c>
      <c r="S627" s="146" t="s">
        <v>450</v>
      </c>
      <c r="T627" s="336" t="e">
        <f>S627/#REF!</f>
        <v>#VALUE!</v>
      </c>
      <c r="U627" s="337"/>
      <c r="V627" s="337"/>
      <c r="W627" s="337"/>
      <c r="X627" s="337"/>
      <c r="Y627" s="337" t="s">
        <v>2741</v>
      </c>
      <c r="Z627" s="341"/>
      <c r="AA627" s="342"/>
      <c r="AB627" s="329">
        <f t="shared" si="29"/>
        <v>0</v>
      </c>
      <c r="AC627" s="330">
        <f t="shared" si="30"/>
        <v>0</v>
      </c>
      <c r="AD627" s="339"/>
    </row>
    <row r="628" spans="1:31" s="340" customFormat="1" ht="133.19999999999999" customHeight="1">
      <c r="A628" s="191">
        <v>698</v>
      </c>
      <c r="B628" s="143" t="s">
        <v>25</v>
      </c>
      <c r="C628" s="143" t="s">
        <v>2620</v>
      </c>
      <c r="D628" s="85" t="s">
        <v>2592</v>
      </c>
      <c r="E628" s="142">
        <v>45028</v>
      </c>
      <c r="F628" s="144" t="s">
        <v>28</v>
      </c>
      <c r="G628" s="143" t="s">
        <v>29</v>
      </c>
      <c r="H628" s="146" t="s">
        <v>1850</v>
      </c>
      <c r="I628" s="143" t="s">
        <v>31</v>
      </c>
      <c r="J628" s="146" t="s">
        <v>2586</v>
      </c>
      <c r="K628" s="85" t="s">
        <v>2593</v>
      </c>
      <c r="L628" s="85" t="s">
        <v>2594</v>
      </c>
      <c r="M628" s="334" t="s">
        <v>2595</v>
      </c>
      <c r="N628" s="146">
        <v>3</v>
      </c>
      <c r="O628" s="174">
        <f t="shared" si="31"/>
        <v>11.111111111111111</v>
      </c>
      <c r="P628" s="171">
        <v>45008</v>
      </c>
      <c r="Q628" s="335">
        <v>45168</v>
      </c>
      <c r="R628" s="173">
        <f t="shared" si="32"/>
        <v>40</v>
      </c>
      <c r="S628" s="143" t="s">
        <v>2294</v>
      </c>
      <c r="T628" s="336" t="e">
        <f>S628/#REF!</f>
        <v>#VALUE!</v>
      </c>
      <c r="U628" s="337"/>
      <c r="V628" s="337"/>
      <c r="W628" s="337"/>
      <c r="X628" s="337"/>
      <c r="Y628" s="337" t="s">
        <v>2743</v>
      </c>
      <c r="Z628" s="337"/>
      <c r="AA628" s="338"/>
      <c r="AB628" s="329">
        <f t="shared" si="29"/>
        <v>0</v>
      </c>
      <c r="AC628" s="330">
        <f t="shared" si="30"/>
        <v>0</v>
      </c>
      <c r="AD628" s="339"/>
    </row>
    <row r="629" spans="1:31" s="345" customFormat="1" ht="123.45" customHeight="1">
      <c r="A629" s="191">
        <v>699</v>
      </c>
      <c r="B629" s="143" t="s">
        <v>25</v>
      </c>
      <c r="C629" s="143" t="s">
        <v>2620</v>
      </c>
      <c r="D629" s="85" t="s">
        <v>2596</v>
      </c>
      <c r="E629" s="142">
        <v>45028</v>
      </c>
      <c r="F629" s="144" t="s">
        <v>28</v>
      </c>
      <c r="G629" s="143" t="s">
        <v>29</v>
      </c>
      <c r="H629" s="146" t="s">
        <v>1850</v>
      </c>
      <c r="I629" s="143" t="s">
        <v>31</v>
      </c>
      <c r="J629" s="146" t="s">
        <v>2586</v>
      </c>
      <c r="K629" s="85" t="s">
        <v>2597</v>
      </c>
      <c r="L629" s="85" t="s">
        <v>2598</v>
      </c>
      <c r="M629" s="334" t="s">
        <v>2599</v>
      </c>
      <c r="N629" s="146">
        <v>1</v>
      </c>
      <c r="O629" s="174">
        <f t="shared" si="31"/>
        <v>11.111111111111111</v>
      </c>
      <c r="P629" s="171">
        <v>45008</v>
      </c>
      <c r="Q629" s="335">
        <v>45168</v>
      </c>
      <c r="R629" s="173">
        <f t="shared" si="32"/>
        <v>40</v>
      </c>
      <c r="S629" s="143" t="s">
        <v>2294</v>
      </c>
      <c r="T629" s="343"/>
      <c r="U629" s="341"/>
      <c r="V629" s="341"/>
      <c r="W629" s="341"/>
      <c r="X629" s="341"/>
      <c r="Y629" s="344" t="s">
        <v>2744</v>
      </c>
      <c r="Z629" s="337"/>
      <c r="AA629" s="338"/>
      <c r="AB629" s="329">
        <f t="shared" si="29"/>
        <v>0</v>
      </c>
      <c r="AC629" s="330">
        <f t="shared" si="30"/>
        <v>0</v>
      </c>
      <c r="AD629" s="339"/>
      <c r="AE629" s="340"/>
    </row>
    <row r="630" spans="1:31" s="345" customFormat="1" ht="62.7" customHeight="1">
      <c r="A630" s="191">
        <v>700</v>
      </c>
      <c r="B630" s="143" t="s">
        <v>25</v>
      </c>
      <c r="C630" s="143" t="s">
        <v>2620</v>
      </c>
      <c r="D630" s="85" t="s">
        <v>2600</v>
      </c>
      <c r="E630" s="142">
        <v>45028</v>
      </c>
      <c r="F630" s="86" t="s">
        <v>28</v>
      </c>
      <c r="G630" s="143" t="s">
        <v>29</v>
      </c>
      <c r="H630" s="146" t="s">
        <v>1850</v>
      </c>
      <c r="I630" s="143" t="s">
        <v>223</v>
      </c>
      <c r="J630" s="146" t="s">
        <v>2586</v>
      </c>
      <c r="K630" s="85" t="s">
        <v>2601</v>
      </c>
      <c r="L630" s="85" t="s">
        <v>2602</v>
      </c>
      <c r="M630" s="334" t="s">
        <v>2603</v>
      </c>
      <c r="N630" s="146">
        <v>1</v>
      </c>
      <c r="O630" s="174">
        <f t="shared" si="31"/>
        <v>11.111111111111111</v>
      </c>
      <c r="P630" s="171">
        <v>45008</v>
      </c>
      <c r="Q630" s="335">
        <v>45168</v>
      </c>
      <c r="R630" s="173">
        <f t="shared" si="32"/>
        <v>40</v>
      </c>
      <c r="S630" s="143" t="s">
        <v>2294</v>
      </c>
      <c r="T630" s="343"/>
      <c r="U630" s="341"/>
      <c r="V630" s="341"/>
      <c r="W630" s="341"/>
      <c r="X630" s="341"/>
      <c r="Y630" s="344" t="s">
        <v>2744</v>
      </c>
      <c r="Z630" s="337"/>
      <c r="AA630" s="338"/>
      <c r="AB630" s="329">
        <f t="shared" si="29"/>
        <v>0</v>
      </c>
      <c r="AC630" s="330">
        <f t="shared" si="30"/>
        <v>0</v>
      </c>
      <c r="AD630" s="339"/>
      <c r="AE630" s="340"/>
    </row>
    <row r="631" spans="1:31" s="345" customFormat="1" ht="60.45" customHeight="1">
      <c r="A631" s="191">
        <v>700</v>
      </c>
      <c r="B631" s="143" t="s">
        <v>25</v>
      </c>
      <c r="C631" s="143" t="s">
        <v>2620</v>
      </c>
      <c r="D631" s="85" t="s">
        <v>2600</v>
      </c>
      <c r="E631" s="142">
        <v>45028</v>
      </c>
      <c r="F631" s="86" t="s">
        <v>28</v>
      </c>
      <c r="G631" s="143" t="s">
        <v>29</v>
      </c>
      <c r="H631" s="146" t="s">
        <v>1850</v>
      </c>
      <c r="I631" s="143" t="s">
        <v>223</v>
      </c>
      <c r="J631" s="146" t="s">
        <v>2586</v>
      </c>
      <c r="K631" s="85" t="s">
        <v>2601</v>
      </c>
      <c r="L631" s="85" t="s">
        <v>2604</v>
      </c>
      <c r="M631" s="334" t="s">
        <v>2605</v>
      </c>
      <c r="N631" s="146">
        <v>1</v>
      </c>
      <c r="O631" s="174">
        <f t="shared" si="31"/>
        <v>11.111111111111111</v>
      </c>
      <c r="P631" s="171">
        <v>45008</v>
      </c>
      <c r="Q631" s="335">
        <v>45168</v>
      </c>
      <c r="R631" s="173">
        <f t="shared" si="32"/>
        <v>40</v>
      </c>
      <c r="S631" s="143" t="s">
        <v>2294</v>
      </c>
      <c r="T631" s="343"/>
      <c r="U631" s="341"/>
      <c r="V631" s="341"/>
      <c r="W631" s="341"/>
      <c r="X631" s="341"/>
      <c r="Y631" s="344" t="s">
        <v>2744</v>
      </c>
      <c r="Z631" s="337"/>
      <c r="AA631" s="338"/>
      <c r="AB631" s="329">
        <f t="shared" si="29"/>
        <v>0</v>
      </c>
      <c r="AC631" s="330">
        <f t="shared" si="30"/>
        <v>0</v>
      </c>
      <c r="AD631" s="339"/>
      <c r="AE631" s="340"/>
    </row>
    <row r="632" spans="1:31" s="348" customFormat="1" ht="107.7" customHeight="1">
      <c r="A632" s="191">
        <v>701</v>
      </c>
      <c r="B632" s="143" t="s">
        <v>25</v>
      </c>
      <c r="C632" s="143" t="s">
        <v>2620</v>
      </c>
      <c r="D632" s="85" t="s">
        <v>2606</v>
      </c>
      <c r="E632" s="142">
        <v>45028</v>
      </c>
      <c r="F632" s="86" t="s">
        <v>28</v>
      </c>
      <c r="G632" s="143" t="s">
        <v>29</v>
      </c>
      <c r="H632" s="146" t="s">
        <v>1850</v>
      </c>
      <c r="I632" s="143" t="s">
        <v>223</v>
      </c>
      <c r="J632" s="146" t="s">
        <v>2586</v>
      </c>
      <c r="K632" s="85" t="s">
        <v>2607</v>
      </c>
      <c r="L632" s="85" t="s">
        <v>2608</v>
      </c>
      <c r="M632" s="334" t="s">
        <v>2609</v>
      </c>
      <c r="N632" s="146">
        <v>1</v>
      </c>
      <c r="O632" s="174">
        <f t="shared" si="31"/>
        <v>11.111111111111111</v>
      </c>
      <c r="P632" s="171">
        <v>45008</v>
      </c>
      <c r="Q632" s="335">
        <v>45168</v>
      </c>
      <c r="R632" s="173">
        <f t="shared" si="32"/>
        <v>40</v>
      </c>
      <c r="S632" s="143" t="s">
        <v>2294</v>
      </c>
      <c r="T632" s="346" t="e">
        <f>S632/#REF!</f>
        <v>#VALUE!</v>
      </c>
      <c r="U632" s="347"/>
      <c r="V632" s="347"/>
      <c r="W632" s="347"/>
      <c r="X632" s="347"/>
      <c r="Y632" s="337" t="s">
        <v>2742</v>
      </c>
      <c r="Z632" s="337"/>
      <c r="AA632" s="338"/>
      <c r="AB632" s="329">
        <f t="shared" si="29"/>
        <v>0</v>
      </c>
      <c r="AC632" s="330">
        <f t="shared" si="30"/>
        <v>0</v>
      </c>
      <c r="AD632" s="339"/>
      <c r="AE632" s="340"/>
    </row>
    <row r="633" spans="1:31" s="348" customFormat="1" ht="138.44999999999999" customHeight="1">
      <c r="A633" s="191">
        <v>701</v>
      </c>
      <c r="B633" s="143" t="s">
        <v>25</v>
      </c>
      <c r="C633" s="143" t="s">
        <v>2620</v>
      </c>
      <c r="D633" s="85" t="s">
        <v>2606</v>
      </c>
      <c r="E633" s="142">
        <v>45028</v>
      </c>
      <c r="F633" s="86" t="s">
        <v>28</v>
      </c>
      <c r="G633" s="143" t="s">
        <v>29</v>
      </c>
      <c r="H633" s="146" t="s">
        <v>1850</v>
      </c>
      <c r="I633" s="143" t="s">
        <v>31</v>
      </c>
      <c r="J633" s="146" t="s">
        <v>2586</v>
      </c>
      <c r="K633" s="85" t="s">
        <v>2607</v>
      </c>
      <c r="L633" s="85" t="s">
        <v>2610</v>
      </c>
      <c r="M633" s="334" t="s">
        <v>2611</v>
      </c>
      <c r="N633" s="146">
        <v>1</v>
      </c>
      <c r="O633" s="174">
        <f t="shared" si="31"/>
        <v>11.111111111111111</v>
      </c>
      <c r="P633" s="171">
        <v>45008</v>
      </c>
      <c r="Q633" s="335">
        <v>45168</v>
      </c>
      <c r="R633" s="173">
        <f t="shared" si="32"/>
        <v>40</v>
      </c>
      <c r="S633" s="143" t="s">
        <v>2294</v>
      </c>
      <c r="T633" s="346"/>
      <c r="U633" s="347"/>
      <c r="V633" s="347"/>
      <c r="W633" s="347"/>
      <c r="X633" s="347"/>
      <c r="Y633" s="337" t="s">
        <v>2742</v>
      </c>
      <c r="Z633" s="337"/>
      <c r="AA633" s="338"/>
      <c r="AB633" s="329">
        <f t="shared" si="29"/>
        <v>0</v>
      </c>
      <c r="AC633" s="330">
        <f t="shared" si="30"/>
        <v>0</v>
      </c>
      <c r="AD633" s="339"/>
      <c r="AE633" s="340"/>
    </row>
    <row r="634" spans="1:31" ht="270">
      <c r="A634" s="155">
        <v>685</v>
      </c>
      <c r="B634" s="143" t="s">
        <v>25</v>
      </c>
      <c r="C634" s="169" t="s">
        <v>2623</v>
      </c>
      <c r="D634" s="85" t="s">
        <v>2624</v>
      </c>
      <c r="E634" s="142">
        <v>45020</v>
      </c>
      <c r="F634" s="143" t="s">
        <v>166</v>
      </c>
      <c r="G634" s="143" t="s">
        <v>29</v>
      </c>
      <c r="H634" s="143" t="s">
        <v>1839</v>
      </c>
      <c r="I634" s="143" t="s">
        <v>82</v>
      </c>
      <c r="J634" s="85" t="s">
        <v>2630</v>
      </c>
      <c r="K634" s="85" t="s">
        <v>2625</v>
      </c>
      <c r="L634" s="85" t="s">
        <v>2626</v>
      </c>
      <c r="M634" s="170" t="s">
        <v>2627</v>
      </c>
      <c r="N634" s="146">
        <v>4</v>
      </c>
      <c r="O634" s="174">
        <v>20</v>
      </c>
      <c r="P634" s="171">
        <v>45049</v>
      </c>
      <c r="Q634" s="171">
        <v>45382</v>
      </c>
      <c r="R634" s="201">
        <f t="shared" si="32"/>
        <v>83.25</v>
      </c>
      <c r="S634" s="143" t="s">
        <v>2640</v>
      </c>
      <c r="T634" s="346"/>
      <c r="U634" s="347"/>
      <c r="V634" s="347"/>
      <c r="W634" s="347"/>
      <c r="X634" s="347"/>
      <c r="Y634" s="143" t="s">
        <v>2758</v>
      </c>
      <c r="Z634" s="206">
        <v>1</v>
      </c>
      <c r="AA634" s="207">
        <v>45090</v>
      </c>
      <c r="AB634" s="204">
        <f t="shared" si="29"/>
        <v>0.25</v>
      </c>
      <c r="AC634" s="205">
        <f t="shared" si="30"/>
        <v>5</v>
      </c>
      <c r="AD634" s="339"/>
      <c r="AE634" s="340"/>
    </row>
    <row r="635" spans="1:31" ht="285">
      <c r="A635" s="155">
        <v>683</v>
      </c>
      <c r="B635" s="143" t="s">
        <v>25</v>
      </c>
      <c r="C635" s="169" t="s">
        <v>2623</v>
      </c>
      <c r="D635" s="85" t="s">
        <v>2628</v>
      </c>
      <c r="E635" s="142">
        <v>45020</v>
      </c>
      <c r="F635" s="143" t="s">
        <v>166</v>
      </c>
      <c r="G635" s="143" t="s">
        <v>29</v>
      </c>
      <c r="H635" s="143" t="s">
        <v>1850</v>
      </c>
      <c r="I635" s="143" t="s">
        <v>1515</v>
      </c>
      <c r="J635" s="85" t="s">
        <v>2629</v>
      </c>
      <c r="K635" s="85" t="s">
        <v>2632</v>
      </c>
      <c r="L635" s="143" t="s">
        <v>2631</v>
      </c>
      <c r="M635" s="170" t="s">
        <v>2633</v>
      </c>
      <c r="N635" s="146">
        <v>1</v>
      </c>
      <c r="O635" s="174">
        <v>20</v>
      </c>
      <c r="P635" s="171">
        <v>45049</v>
      </c>
      <c r="Q635" s="171">
        <v>45077</v>
      </c>
      <c r="R635" s="201">
        <f t="shared" ref="R635:R662" si="33">(Q635-P635)/4</f>
        <v>7</v>
      </c>
      <c r="S635" s="143" t="s">
        <v>2641</v>
      </c>
      <c r="T635" s="346"/>
      <c r="U635" s="347"/>
      <c r="V635" s="347"/>
      <c r="W635" s="347"/>
      <c r="X635" s="347"/>
      <c r="Y635" s="143" t="s">
        <v>2757</v>
      </c>
      <c r="Z635" s="202">
        <v>1</v>
      </c>
      <c r="AA635" s="203">
        <v>45098</v>
      </c>
      <c r="AB635" s="204">
        <f t="shared" si="29"/>
        <v>1</v>
      </c>
      <c r="AC635" s="205">
        <f t="shared" si="30"/>
        <v>20</v>
      </c>
      <c r="AD635" s="339"/>
      <c r="AE635" s="340"/>
    </row>
    <row r="636" spans="1:31" ht="204.75" customHeight="1">
      <c r="A636" s="155">
        <v>696</v>
      </c>
      <c r="B636" s="143" t="s">
        <v>25</v>
      </c>
      <c r="C636" s="169" t="s">
        <v>2623</v>
      </c>
      <c r="D636" s="85" t="s">
        <v>2634</v>
      </c>
      <c r="E636" s="142">
        <v>45049</v>
      </c>
      <c r="F636" s="143" t="s">
        <v>28</v>
      </c>
      <c r="G636" s="143" t="s">
        <v>29</v>
      </c>
      <c r="H636" s="143" t="s">
        <v>1850</v>
      </c>
      <c r="I636" s="143" t="s">
        <v>2635</v>
      </c>
      <c r="J636" s="85" t="s">
        <v>2636</v>
      </c>
      <c r="K636" s="85" t="s">
        <v>2637</v>
      </c>
      <c r="L636" s="85" t="s">
        <v>2638</v>
      </c>
      <c r="M636" s="85" t="s">
        <v>2639</v>
      </c>
      <c r="N636" s="146">
        <v>3</v>
      </c>
      <c r="O636" s="174">
        <v>15</v>
      </c>
      <c r="P636" s="171">
        <v>45048</v>
      </c>
      <c r="Q636" s="171">
        <v>45260</v>
      </c>
      <c r="R636" s="173">
        <f>(Q636-P636)/4</f>
        <v>53</v>
      </c>
      <c r="S636" s="143" t="s">
        <v>2644</v>
      </c>
      <c r="T636" s="346"/>
      <c r="U636" s="347"/>
      <c r="V636" s="347"/>
      <c r="W636" s="347"/>
      <c r="X636" s="347"/>
      <c r="Y636" s="347"/>
      <c r="Z636" s="337"/>
      <c r="AA636" s="338"/>
      <c r="AB636" s="329">
        <f t="shared" si="29"/>
        <v>0</v>
      </c>
      <c r="AC636" s="330">
        <f t="shared" si="30"/>
        <v>0</v>
      </c>
      <c r="AD636" s="339"/>
      <c r="AE636" s="340"/>
    </row>
    <row r="637" spans="1:31" ht="300">
      <c r="A637" s="155">
        <v>696</v>
      </c>
      <c r="B637" s="143" t="s">
        <v>25</v>
      </c>
      <c r="C637" s="169" t="s">
        <v>2623</v>
      </c>
      <c r="D637" s="85" t="s">
        <v>2634</v>
      </c>
      <c r="E637" s="142">
        <v>45049</v>
      </c>
      <c r="F637" s="143" t="s">
        <v>28</v>
      </c>
      <c r="G637" s="143" t="s">
        <v>29</v>
      </c>
      <c r="H637" s="143" t="s">
        <v>1850</v>
      </c>
      <c r="I637" s="143" t="s">
        <v>2635</v>
      </c>
      <c r="J637" s="85" t="s">
        <v>2636</v>
      </c>
      <c r="K637" s="85" t="s">
        <v>2637</v>
      </c>
      <c r="L637" s="85" t="s">
        <v>2643</v>
      </c>
      <c r="M637" s="85" t="s">
        <v>2642</v>
      </c>
      <c r="N637" s="146">
        <v>1</v>
      </c>
      <c r="O637" s="174">
        <v>15</v>
      </c>
      <c r="P637" s="171">
        <v>45048</v>
      </c>
      <c r="Q637" s="171">
        <v>45168</v>
      </c>
      <c r="R637" s="172">
        <f t="shared" si="33"/>
        <v>30</v>
      </c>
      <c r="S637" s="143" t="s">
        <v>2644</v>
      </c>
      <c r="T637" s="346"/>
      <c r="U637" s="347"/>
      <c r="V637" s="347"/>
      <c r="W637" s="347"/>
      <c r="X637" s="347"/>
      <c r="Y637" s="347"/>
      <c r="Z637" s="337"/>
      <c r="AA637" s="338"/>
      <c r="AB637" s="329">
        <f t="shared" si="29"/>
        <v>0</v>
      </c>
      <c r="AC637" s="330">
        <f t="shared" si="30"/>
        <v>0</v>
      </c>
      <c r="AD637" s="339"/>
      <c r="AE637" s="340"/>
    </row>
    <row r="638" spans="1:31" ht="300">
      <c r="A638" s="155">
        <v>696</v>
      </c>
      <c r="B638" s="143" t="s">
        <v>25</v>
      </c>
      <c r="C638" s="169" t="s">
        <v>2623</v>
      </c>
      <c r="D638" s="85" t="s">
        <v>2634</v>
      </c>
      <c r="E638" s="142">
        <v>45049</v>
      </c>
      <c r="F638" s="143" t="s">
        <v>28</v>
      </c>
      <c r="G638" s="143" t="s">
        <v>29</v>
      </c>
      <c r="H638" s="143" t="s">
        <v>1850</v>
      </c>
      <c r="I638" s="143" t="s">
        <v>2635</v>
      </c>
      <c r="J638" s="85" t="s">
        <v>2636</v>
      </c>
      <c r="K638" s="85" t="s">
        <v>2637</v>
      </c>
      <c r="L638" s="85" t="s">
        <v>2772</v>
      </c>
      <c r="M638" s="170" t="s">
        <v>2773</v>
      </c>
      <c r="N638" s="146">
        <v>1</v>
      </c>
      <c r="O638" s="174">
        <v>15</v>
      </c>
      <c r="P638" s="171">
        <v>45048</v>
      </c>
      <c r="Q638" s="171">
        <v>45199</v>
      </c>
      <c r="R638" s="172">
        <f t="shared" si="33"/>
        <v>37.75</v>
      </c>
      <c r="S638" s="143" t="s">
        <v>2644</v>
      </c>
      <c r="T638" s="346"/>
      <c r="U638" s="347"/>
      <c r="V638" s="347"/>
      <c r="W638" s="347"/>
      <c r="X638" s="347"/>
      <c r="Y638" s="347"/>
      <c r="Z638" s="337"/>
      <c r="AA638" s="338"/>
      <c r="AB638" s="329">
        <f t="shared" si="29"/>
        <v>0</v>
      </c>
      <c r="AC638" s="330">
        <f t="shared" si="30"/>
        <v>0</v>
      </c>
      <c r="AD638" s="339"/>
      <c r="AE638" s="340"/>
    </row>
    <row r="639" spans="1:31" ht="118.95" customHeight="1">
      <c r="A639" s="155">
        <v>696</v>
      </c>
      <c r="B639" s="143" t="s">
        <v>25</v>
      </c>
      <c r="C639" s="169" t="s">
        <v>2623</v>
      </c>
      <c r="D639" s="85" t="s">
        <v>2634</v>
      </c>
      <c r="E639" s="142">
        <v>45049</v>
      </c>
      <c r="F639" s="143" t="s">
        <v>166</v>
      </c>
      <c r="G639" s="143" t="s">
        <v>29</v>
      </c>
      <c r="H639" s="143" t="s">
        <v>1850</v>
      </c>
      <c r="I639" s="143" t="s">
        <v>2635</v>
      </c>
      <c r="J639" s="85" t="s">
        <v>2646</v>
      </c>
      <c r="K639" s="85" t="s">
        <v>2637</v>
      </c>
      <c r="L639" s="85" t="s">
        <v>2645</v>
      </c>
      <c r="M639" s="85" t="s">
        <v>2774</v>
      </c>
      <c r="N639" s="146">
        <v>1</v>
      </c>
      <c r="O639" s="174">
        <v>15</v>
      </c>
      <c r="P639" s="171">
        <v>45048</v>
      </c>
      <c r="Q639" s="171">
        <v>45275</v>
      </c>
      <c r="R639" s="172">
        <f t="shared" si="33"/>
        <v>56.75</v>
      </c>
      <c r="S639" s="143" t="s">
        <v>2647</v>
      </c>
      <c r="T639" s="346"/>
      <c r="U639" s="347"/>
      <c r="V639" s="347"/>
      <c r="W639" s="347"/>
      <c r="X639" s="347"/>
      <c r="Y639" s="347"/>
      <c r="Z639" s="337"/>
      <c r="AA639" s="338"/>
      <c r="AB639" s="329">
        <f t="shared" si="29"/>
        <v>0</v>
      </c>
      <c r="AC639" s="330">
        <f t="shared" si="30"/>
        <v>0</v>
      </c>
      <c r="AD639" s="339"/>
      <c r="AE639" s="340"/>
    </row>
    <row r="640" spans="1:31" ht="72" customHeight="1">
      <c r="A640" s="37">
        <v>687</v>
      </c>
      <c r="B640" s="143" t="s">
        <v>25</v>
      </c>
      <c r="C640" s="169" t="s">
        <v>2648</v>
      </c>
      <c r="D640" s="8" t="s">
        <v>2701</v>
      </c>
      <c r="E640" s="9">
        <v>45103</v>
      </c>
      <c r="F640" s="155" t="s">
        <v>2707</v>
      </c>
      <c r="G640" s="143" t="s">
        <v>29</v>
      </c>
      <c r="H640" s="143" t="s">
        <v>1850</v>
      </c>
      <c r="I640" s="37" t="s">
        <v>2635</v>
      </c>
      <c r="J640" s="8" t="s">
        <v>2704</v>
      </c>
      <c r="K640" s="8" t="s">
        <v>2709</v>
      </c>
      <c r="L640" s="8" t="s">
        <v>2712</v>
      </c>
      <c r="M640" s="8" t="s">
        <v>2723</v>
      </c>
      <c r="N640" s="37">
        <v>1</v>
      </c>
      <c r="O640" s="184">
        <v>0.09</v>
      </c>
      <c r="P640" s="9">
        <v>45103</v>
      </c>
      <c r="Q640" s="9">
        <v>45275</v>
      </c>
      <c r="R640" s="172">
        <f t="shared" si="33"/>
        <v>43</v>
      </c>
      <c r="S640" s="37" t="s">
        <v>2734</v>
      </c>
      <c r="T640" s="10"/>
      <c r="U640" s="10"/>
      <c r="V640" s="10"/>
      <c r="W640" s="10"/>
      <c r="X640" s="10"/>
      <c r="Y640" s="10"/>
      <c r="Z640" s="10"/>
      <c r="AA640" s="10"/>
      <c r="AB640" s="329">
        <f t="shared" ref="AB640:AB662" si="34">Z640/N640</f>
        <v>0</v>
      </c>
      <c r="AC640" s="330">
        <f t="shared" si="30"/>
        <v>0</v>
      </c>
      <c r="AD640" s="8"/>
    </row>
    <row r="641" spans="1:33" ht="81" customHeight="1">
      <c r="A641" s="37">
        <v>687</v>
      </c>
      <c r="B641" s="143" t="s">
        <v>25</v>
      </c>
      <c r="C641" s="169" t="s">
        <v>2648</v>
      </c>
      <c r="D641" s="8" t="s">
        <v>2701</v>
      </c>
      <c r="E641" s="9">
        <v>45103</v>
      </c>
      <c r="F641" s="155" t="s">
        <v>2707</v>
      </c>
      <c r="G641" s="143" t="s">
        <v>29</v>
      </c>
      <c r="H641" s="143" t="s">
        <v>1839</v>
      </c>
      <c r="I641" s="37" t="s">
        <v>2635</v>
      </c>
      <c r="J641" s="8" t="s">
        <v>2704</v>
      </c>
      <c r="K641" s="8" t="s">
        <v>2709</v>
      </c>
      <c r="L641" s="8" t="s">
        <v>2713</v>
      </c>
      <c r="M641" s="8" t="s">
        <v>2724</v>
      </c>
      <c r="N641" s="37">
        <v>1</v>
      </c>
      <c r="O641" s="184">
        <v>0.1</v>
      </c>
      <c r="P641" s="9">
        <v>45103</v>
      </c>
      <c r="Q641" s="9">
        <v>45275</v>
      </c>
      <c r="R641" s="172">
        <f t="shared" si="33"/>
        <v>43</v>
      </c>
      <c r="S641" s="37" t="s">
        <v>2734</v>
      </c>
      <c r="T641" s="10"/>
      <c r="U641" s="10"/>
      <c r="V641" s="10"/>
      <c r="W641" s="10"/>
      <c r="X641" s="10"/>
      <c r="Y641" s="10"/>
      <c r="Z641" s="10"/>
      <c r="AA641" s="10"/>
      <c r="AB641" s="329">
        <f t="shared" si="34"/>
        <v>0</v>
      </c>
      <c r="AC641" s="330">
        <f t="shared" si="30"/>
        <v>0</v>
      </c>
      <c r="AD641" s="8"/>
    </row>
    <row r="642" spans="1:33" ht="46.95" customHeight="1">
      <c r="A642" s="37">
        <v>689</v>
      </c>
      <c r="B642" s="143" t="s">
        <v>25</v>
      </c>
      <c r="C642" s="169" t="s">
        <v>2648</v>
      </c>
      <c r="D642" s="8" t="s">
        <v>2701</v>
      </c>
      <c r="E642" s="9">
        <v>45103</v>
      </c>
      <c r="F642" s="155" t="s">
        <v>28</v>
      </c>
      <c r="G642" s="143" t="s">
        <v>29</v>
      </c>
      <c r="H642" s="143" t="s">
        <v>1850</v>
      </c>
      <c r="I642" s="37" t="s">
        <v>82</v>
      </c>
      <c r="J642" s="8" t="s">
        <v>2705</v>
      </c>
      <c r="K642" s="8" t="s">
        <v>2709</v>
      </c>
      <c r="L642" s="8" t="s">
        <v>2714</v>
      </c>
      <c r="M642" s="8" t="s">
        <v>2725</v>
      </c>
      <c r="N642" s="37">
        <v>5</v>
      </c>
      <c r="O642" s="184">
        <v>0.09</v>
      </c>
      <c r="P642" s="9">
        <v>45103</v>
      </c>
      <c r="Q642" s="9">
        <v>45199</v>
      </c>
      <c r="R642" s="172">
        <f t="shared" si="33"/>
        <v>24</v>
      </c>
      <c r="S642" s="37" t="s">
        <v>2644</v>
      </c>
      <c r="T642" s="10"/>
      <c r="U642" s="10"/>
      <c r="V642" s="10"/>
      <c r="W642" s="10"/>
      <c r="X642" s="10"/>
      <c r="Y642" s="10"/>
      <c r="Z642" s="10"/>
      <c r="AA642" s="10"/>
      <c r="AB642" s="329">
        <f t="shared" si="34"/>
        <v>0</v>
      </c>
      <c r="AC642" s="330">
        <f t="shared" si="30"/>
        <v>0</v>
      </c>
      <c r="AD642" s="8"/>
    </row>
    <row r="643" spans="1:33" ht="56.7" customHeight="1">
      <c r="A643" s="37">
        <v>688</v>
      </c>
      <c r="B643" s="143" t="s">
        <v>25</v>
      </c>
      <c r="C643" s="169" t="s">
        <v>2648</v>
      </c>
      <c r="D643" s="8" t="s">
        <v>2702</v>
      </c>
      <c r="E643" s="9">
        <v>45103</v>
      </c>
      <c r="F643" s="155" t="s">
        <v>2707</v>
      </c>
      <c r="G643" s="143" t="s">
        <v>29</v>
      </c>
      <c r="H643" s="143" t="s">
        <v>1850</v>
      </c>
      <c r="I643" s="37" t="s">
        <v>2635</v>
      </c>
      <c r="J643" s="8" t="s">
        <v>2704</v>
      </c>
      <c r="K643" s="8" t="s">
        <v>2710</v>
      </c>
      <c r="L643" s="8" t="s">
        <v>2715</v>
      </c>
      <c r="M643" s="8" t="s">
        <v>2726</v>
      </c>
      <c r="N643" s="37">
        <v>1</v>
      </c>
      <c r="O643" s="184">
        <v>0.09</v>
      </c>
      <c r="P643" s="9">
        <v>45103</v>
      </c>
      <c r="Q643" s="9">
        <v>45168</v>
      </c>
      <c r="R643" s="172">
        <f t="shared" si="33"/>
        <v>16.25</v>
      </c>
      <c r="S643" s="37" t="s">
        <v>2734</v>
      </c>
      <c r="T643" s="10"/>
      <c r="U643" s="10"/>
      <c r="V643" s="10"/>
      <c r="W643" s="10"/>
      <c r="X643" s="10"/>
      <c r="Y643" s="10"/>
      <c r="Z643" s="10"/>
      <c r="AA643" s="10"/>
      <c r="AB643" s="329">
        <f t="shared" si="34"/>
        <v>0</v>
      </c>
      <c r="AC643" s="330">
        <f t="shared" si="30"/>
        <v>0</v>
      </c>
      <c r="AD643" s="8"/>
    </row>
    <row r="644" spans="1:33" ht="41.7" customHeight="1">
      <c r="A644" s="37">
        <v>688</v>
      </c>
      <c r="B644" s="143" t="s">
        <v>25</v>
      </c>
      <c r="C644" s="169" t="s">
        <v>2648</v>
      </c>
      <c r="D644" s="8" t="s">
        <v>2702</v>
      </c>
      <c r="E644" s="9">
        <v>45103</v>
      </c>
      <c r="F644" s="155" t="s">
        <v>2707</v>
      </c>
      <c r="G644" s="143" t="s">
        <v>29</v>
      </c>
      <c r="H644" s="143" t="s">
        <v>1839</v>
      </c>
      <c r="I644" s="37" t="s">
        <v>2635</v>
      </c>
      <c r="J644" s="8" t="s">
        <v>2704</v>
      </c>
      <c r="K644" s="8" t="s">
        <v>2710</v>
      </c>
      <c r="L644" s="8" t="s">
        <v>2716</v>
      </c>
      <c r="M644" s="8" t="s">
        <v>2727</v>
      </c>
      <c r="N644" s="37">
        <v>1</v>
      </c>
      <c r="O644" s="184">
        <v>0.09</v>
      </c>
      <c r="P644" s="9">
        <v>45103</v>
      </c>
      <c r="Q644" s="9">
        <v>45168</v>
      </c>
      <c r="R644" s="172">
        <f t="shared" si="33"/>
        <v>16.25</v>
      </c>
      <c r="S644" s="37" t="s">
        <v>2734</v>
      </c>
      <c r="T644" s="10"/>
      <c r="U644" s="10"/>
      <c r="V644" s="10"/>
      <c r="W644" s="10"/>
      <c r="X644" s="10"/>
      <c r="Y644" s="10"/>
      <c r="Z644" s="10"/>
      <c r="AA644" s="10"/>
      <c r="AB644" s="329">
        <f t="shared" si="34"/>
        <v>0</v>
      </c>
      <c r="AC644" s="330">
        <f t="shared" si="30"/>
        <v>0</v>
      </c>
      <c r="AD644" s="8"/>
    </row>
    <row r="645" spans="1:33" ht="41.7" customHeight="1">
      <c r="A645" s="37">
        <v>690</v>
      </c>
      <c r="B645" s="143" t="s">
        <v>25</v>
      </c>
      <c r="C645" s="169" t="s">
        <v>2648</v>
      </c>
      <c r="D645" s="8" t="s">
        <v>2702</v>
      </c>
      <c r="E645" s="9">
        <v>45103</v>
      </c>
      <c r="F645" s="155" t="s">
        <v>28</v>
      </c>
      <c r="G645" s="143" t="s">
        <v>29</v>
      </c>
      <c r="H645" s="143" t="s">
        <v>1850</v>
      </c>
      <c r="I645" s="37" t="s">
        <v>1515</v>
      </c>
      <c r="J645" s="8" t="s">
        <v>2705</v>
      </c>
      <c r="K645" s="8" t="s">
        <v>2710</v>
      </c>
      <c r="L645" s="8" t="s">
        <v>2717</v>
      </c>
      <c r="M645" s="8" t="s">
        <v>2728</v>
      </c>
      <c r="N645" s="37">
        <v>2</v>
      </c>
      <c r="O645" s="184">
        <v>0.09</v>
      </c>
      <c r="P645" s="9">
        <v>45103</v>
      </c>
      <c r="Q645" s="9">
        <v>45122</v>
      </c>
      <c r="R645" s="172">
        <f t="shared" si="33"/>
        <v>4.75</v>
      </c>
      <c r="S645" s="37" t="s">
        <v>2644</v>
      </c>
      <c r="T645" s="10"/>
      <c r="U645" s="10"/>
      <c r="V645" s="10"/>
      <c r="W645" s="10"/>
      <c r="X645" s="10"/>
      <c r="Y645" s="10"/>
      <c r="Z645" s="10"/>
      <c r="AA645" s="10"/>
      <c r="AB645" s="329">
        <f t="shared" si="34"/>
        <v>0</v>
      </c>
      <c r="AC645" s="330">
        <f t="shared" si="30"/>
        <v>0</v>
      </c>
      <c r="AD645" s="8"/>
    </row>
    <row r="646" spans="1:33" ht="41.7" customHeight="1">
      <c r="A646" s="37">
        <v>690</v>
      </c>
      <c r="B646" s="143" t="s">
        <v>25</v>
      </c>
      <c r="C646" s="169" t="s">
        <v>2648</v>
      </c>
      <c r="D646" s="8" t="s">
        <v>2702</v>
      </c>
      <c r="E646" s="9">
        <v>45103</v>
      </c>
      <c r="F646" s="155" t="s">
        <v>28</v>
      </c>
      <c r="G646" s="143" t="s">
        <v>29</v>
      </c>
      <c r="H646" s="143" t="s">
        <v>1850</v>
      </c>
      <c r="I646" s="37" t="s">
        <v>1515</v>
      </c>
      <c r="J646" s="8" t="s">
        <v>2705</v>
      </c>
      <c r="K646" s="8" t="s">
        <v>2710</v>
      </c>
      <c r="L646" s="8" t="s">
        <v>2718</v>
      </c>
      <c r="M646" s="8" t="s">
        <v>2729</v>
      </c>
      <c r="N646" s="37">
        <v>10</v>
      </c>
      <c r="O646" s="184">
        <v>0.09</v>
      </c>
      <c r="P646" s="9">
        <v>45103</v>
      </c>
      <c r="Q646" s="9">
        <v>45230</v>
      </c>
      <c r="R646" s="172">
        <f t="shared" si="33"/>
        <v>31.75</v>
      </c>
      <c r="S646" s="37" t="s">
        <v>2644</v>
      </c>
      <c r="T646" s="10"/>
      <c r="U646" s="10"/>
      <c r="V646" s="10"/>
      <c r="W646" s="10"/>
      <c r="X646" s="10"/>
      <c r="Y646" s="10"/>
      <c r="Z646" s="10"/>
      <c r="AA646" s="10"/>
      <c r="AB646" s="329">
        <f t="shared" si="34"/>
        <v>0</v>
      </c>
      <c r="AC646" s="330">
        <f t="shared" si="30"/>
        <v>0</v>
      </c>
      <c r="AD646" s="8"/>
    </row>
    <row r="647" spans="1:33" ht="58.95" customHeight="1">
      <c r="A647" s="37">
        <v>694</v>
      </c>
      <c r="B647" s="143" t="s">
        <v>25</v>
      </c>
      <c r="C647" s="169" t="s">
        <v>2648</v>
      </c>
      <c r="D647" s="8" t="s">
        <v>2702</v>
      </c>
      <c r="E647" s="9">
        <v>45103</v>
      </c>
      <c r="F647" s="155" t="s">
        <v>166</v>
      </c>
      <c r="G647" s="143" t="s">
        <v>29</v>
      </c>
      <c r="H647" s="143" t="s">
        <v>1850</v>
      </c>
      <c r="I647" s="37" t="s">
        <v>1515</v>
      </c>
      <c r="J647" s="8" t="s">
        <v>2706</v>
      </c>
      <c r="K647" s="8" t="s">
        <v>2710</v>
      </c>
      <c r="L647" s="8" t="s">
        <v>2719</v>
      </c>
      <c r="M647" s="8" t="s">
        <v>2730</v>
      </c>
      <c r="N647" s="37">
        <v>4</v>
      </c>
      <c r="O647" s="184">
        <v>0.09</v>
      </c>
      <c r="P647" s="9">
        <v>45103</v>
      </c>
      <c r="Q647" s="9">
        <v>45245</v>
      </c>
      <c r="R647" s="172">
        <f t="shared" si="33"/>
        <v>35.5</v>
      </c>
      <c r="S647" s="37" t="s">
        <v>2568</v>
      </c>
      <c r="T647" s="10"/>
      <c r="U647" s="10"/>
      <c r="V647" s="10"/>
      <c r="W647" s="10"/>
      <c r="X647" s="10"/>
      <c r="Y647" s="10"/>
      <c r="Z647" s="10"/>
      <c r="AA647" s="10"/>
      <c r="AB647" s="329">
        <f t="shared" si="34"/>
        <v>0</v>
      </c>
      <c r="AC647" s="330">
        <f t="shared" si="30"/>
        <v>0</v>
      </c>
      <c r="AD647" s="8"/>
    </row>
    <row r="648" spans="1:33" ht="65.7" customHeight="1">
      <c r="A648" s="37">
        <v>691</v>
      </c>
      <c r="B648" s="143" t="s">
        <v>25</v>
      </c>
      <c r="C648" s="169" t="s">
        <v>2648</v>
      </c>
      <c r="D648" s="8" t="s">
        <v>2703</v>
      </c>
      <c r="E648" s="9">
        <v>45103</v>
      </c>
      <c r="F648" s="155" t="s">
        <v>99</v>
      </c>
      <c r="G648" s="143" t="s">
        <v>29</v>
      </c>
      <c r="H648" s="143" t="s">
        <v>1850</v>
      </c>
      <c r="I648" s="37" t="s">
        <v>274</v>
      </c>
      <c r="J648" s="8" t="s">
        <v>2704</v>
      </c>
      <c r="K648" s="8" t="s">
        <v>2711</v>
      </c>
      <c r="L648" s="8" t="s">
        <v>2720</v>
      </c>
      <c r="M648" s="8" t="s">
        <v>2731</v>
      </c>
      <c r="N648" s="37">
        <v>1</v>
      </c>
      <c r="O648" s="184">
        <v>0.09</v>
      </c>
      <c r="P648" s="9">
        <v>45103</v>
      </c>
      <c r="Q648" s="349">
        <v>45137</v>
      </c>
      <c r="R648" s="172">
        <f t="shared" si="33"/>
        <v>8.5</v>
      </c>
      <c r="S648" s="37" t="s">
        <v>1888</v>
      </c>
      <c r="T648" s="10"/>
      <c r="U648" s="10"/>
      <c r="V648" s="10"/>
      <c r="W648" s="10"/>
      <c r="X648" s="10"/>
      <c r="Y648" s="10"/>
      <c r="Z648" s="10"/>
      <c r="AA648" s="10"/>
      <c r="AB648" s="329">
        <f t="shared" si="34"/>
        <v>0</v>
      </c>
      <c r="AC648" s="330">
        <f t="shared" si="30"/>
        <v>0</v>
      </c>
      <c r="AD648" s="8"/>
    </row>
    <row r="649" spans="1:33" ht="65.7" customHeight="1">
      <c r="A649" s="37">
        <v>691</v>
      </c>
      <c r="B649" s="143" t="s">
        <v>25</v>
      </c>
      <c r="C649" s="169" t="s">
        <v>2648</v>
      </c>
      <c r="D649" s="8" t="s">
        <v>2703</v>
      </c>
      <c r="E649" s="9">
        <v>45103</v>
      </c>
      <c r="F649" s="155" t="s">
        <v>99</v>
      </c>
      <c r="G649" s="143" t="s">
        <v>29</v>
      </c>
      <c r="H649" s="143" t="s">
        <v>1850</v>
      </c>
      <c r="I649" s="37" t="s">
        <v>274</v>
      </c>
      <c r="J649" s="8" t="s">
        <v>2704</v>
      </c>
      <c r="K649" s="8" t="s">
        <v>2711</v>
      </c>
      <c r="L649" s="8" t="s">
        <v>2721</v>
      </c>
      <c r="M649" s="8" t="s">
        <v>2732</v>
      </c>
      <c r="N649" s="37">
        <v>5</v>
      </c>
      <c r="O649" s="184">
        <v>0.09</v>
      </c>
      <c r="P649" s="9">
        <v>45103</v>
      </c>
      <c r="Q649" s="9">
        <v>45275</v>
      </c>
      <c r="R649" s="172">
        <f t="shared" si="33"/>
        <v>43</v>
      </c>
      <c r="S649" s="37" t="s">
        <v>1888</v>
      </c>
      <c r="T649" s="10"/>
      <c r="U649" s="10"/>
      <c r="V649" s="10"/>
      <c r="W649" s="10"/>
      <c r="X649" s="10"/>
      <c r="Y649" s="10"/>
      <c r="Z649" s="10"/>
      <c r="AA649" s="10"/>
      <c r="AB649" s="329">
        <f t="shared" si="34"/>
        <v>0</v>
      </c>
      <c r="AC649" s="330">
        <f t="shared" si="30"/>
        <v>0</v>
      </c>
      <c r="AD649" s="8"/>
    </row>
    <row r="650" spans="1:33" ht="65.7" customHeight="1">
      <c r="A650" s="37">
        <v>694</v>
      </c>
      <c r="B650" s="143" t="s">
        <v>25</v>
      </c>
      <c r="C650" s="169" t="s">
        <v>2648</v>
      </c>
      <c r="D650" s="8" t="s">
        <v>2703</v>
      </c>
      <c r="E650" s="9">
        <v>45103</v>
      </c>
      <c r="F650" s="155" t="s">
        <v>99</v>
      </c>
      <c r="G650" s="143" t="s">
        <v>29</v>
      </c>
      <c r="H650" s="143" t="s">
        <v>1850</v>
      </c>
      <c r="I650" s="37" t="s">
        <v>274</v>
      </c>
      <c r="J650" s="8" t="s">
        <v>2708</v>
      </c>
      <c r="K650" s="8" t="s">
        <v>2711</v>
      </c>
      <c r="L650" s="8" t="s">
        <v>2722</v>
      </c>
      <c r="M650" s="8" t="s">
        <v>2733</v>
      </c>
      <c r="N650" s="37">
        <v>1</v>
      </c>
      <c r="O650" s="184">
        <v>0.09</v>
      </c>
      <c r="P650" s="9">
        <v>45103</v>
      </c>
      <c r="Q650" s="9">
        <v>45275</v>
      </c>
      <c r="R650" s="172">
        <f t="shared" si="33"/>
        <v>43</v>
      </c>
      <c r="S650" s="37" t="s">
        <v>2568</v>
      </c>
      <c r="T650" s="10"/>
      <c r="U650" s="10"/>
      <c r="V650" s="10"/>
      <c r="W650" s="10"/>
      <c r="X650" s="10"/>
      <c r="Y650" s="10"/>
      <c r="Z650" s="10"/>
      <c r="AA650" s="10"/>
      <c r="AB650" s="329">
        <f t="shared" si="34"/>
        <v>0</v>
      </c>
      <c r="AC650" s="330">
        <f t="shared" si="30"/>
        <v>0</v>
      </c>
      <c r="AD650" s="8"/>
    </row>
    <row r="651" spans="1:33" ht="187.2">
      <c r="A651" s="24">
        <v>678</v>
      </c>
      <c r="B651" s="24" t="s">
        <v>1952</v>
      </c>
      <c r="C651" s="24" t="s">
        <v>2649</v>
      </c>
      <c r="D651" s="24" t="s">
        <v>2675</v>
      </c>
      <c r="E651" s="65">
        <v>45077.68472222222</v>
      </c>
      <c r="F651" s="24" t="s">
        <v>2676</v>
      </c>
      <c r="G651" s="24"/>
      <c r="H651" s="24" t="s">
        <v>1815</v>
      </c>
      <c r="I651" s="24" t="s">
        <v>237</v>
      </c>
      <c r="J651" s="24" t="s">
        <v>1888</v>
      </c>
      <c r="K651" s="24" t="s">
        <v>2677</v>
      </c>
      <c r="L651" s="24" t="s">
        <v>2678</v>
      </c>
      <c r="M651" s="24" t="s">
        <v>2679</v>
      </c>
      <c r="N651" s="24">
        <v>1</v>
      </c>
      <c r="O651" s="24">
        <v>12.5</v>
      </c>
      <c r="P651" s="23">
        <v>45078</v>
      </c>
      <c r="Q651" s="23">
        <v>45169</v>
      </c>
      <c r="R651" s="24">
        <v>2</v>
      </c>
      <c r="S651" s="24" t="s">
        <v>1888</v>
      </c>
      <c r="T651" s="24"/>
      <c r="U651" s="24"/>
      <c r="V651" s="24"/>
      <c r="W651" s="24"/>
      <c r="X651" s="24"/>
      <c r="Y651" s="24" t="s">
        <v>2767</v>
      </c>
      <c r="Z651" s="24"/>
      <c r="AA651" s="10"/>
      <c r="AB651" s="329">
        <f t="shared" si="34"/>
        <v>0</v>
      </c>
      <c r="AC651" s="330">
        <f t="shared" ref="AC651:AC662" si="35">AB651*O651</f>
        <v>0</v>
      </c>
      <c r="AD651" s="8"/>
      <c r="AG651" s="42" t="s">
        <v>2565</v>
      </c>
    </row>
    <row r="652" spans="1:33" ht="187.2">
      <c r="A652" s="24">
        <v>678</v>
      </c>
      <c r="B652" s="24" t="s">
        <v>1952</v>
      </c>
      <c r="C652" s="24" t="s">
        <v>2649</v>
      </c>
      <c r="D652" s="24" t="s">
        <v>2675</v>
      </c>
      <c r="E652" s="65">
        <v>45077.68472222222</v>
      </c>
      <c r="F652" s="24" t="s">
        <v>2676</v>
      </c>
      <c r="G652" s="24"/>
      <c r="H652" s="24" t="s">
        <v>1815</v>
      </c>
      <c r="I652" s="24" t="s">
        <v>237</v>
      </c>
      <c r="J652" s="24" t="s">
        <v>1888</v>
      </c>
      <c r="K652" s="24" t="s">
        <v>2677</v>
      </c>
      <c r="L652" s="24" t="s">
        <v>2680</v>
      </c>
      <c r="M652" s="24" t="s">
        <v>2681</v>
      </c>
      <c r="N652" s="24">
        <v>12</v>
      </c>
      <c r="O652" s="24">
        <v>12.5</v>
      </c>
      <c r="P652" s="23">
        <v>45083</v>
      </c>
      <c r="Q652" s="23">
        <v>45184</v>
      </c>
      <c r="R652" s="24">
        <v>14</v>
      </c>
      <c r="S652" s="24" t="s">
        <v>1888</v>
      </c>
      <c r="T652" s="24"/>
      <c r="U652" s="24"/>
      <c r="V652" s="24"/>
      <c r="W652" s="24"/>
      <c r="X652" s="24"/>
      <c r="Y652" s="24"/>
      <c r="Z652" s="24"/>
      <c r="AA652" s="10"/>
      <c r="AB652" s="329">
        <f t="shared" si="34"/>
        <v>0</v>
      </c>
      <c r="AC652" s="330">
        <f t="shared" si="35"/>
        <v>0</v>
      </c>
      <c r="AD652" s="8"/>
      <c r="AG652" s="42" t="s">
        <v>2565</v>
      </c>
    </row>
    <row r="653" spans="1:33" ht="187.2">
      <c r="A653" s="24">
        <v>679</v>
      </c>
      <c r="B653" s="24" t="s">
        <v>1952</v>
      </c>
      <c r="C653" s="24" t="s">
        <v>2649</v>
      </c>
      <c r="D653" s="24" t="s">
        <v>2682</v>
      </c>
      <c r="E653" s="65">
        <v>45077.685416666667</v>
      </c>
      <c r="F653" s="24" t="s">
        <v>2676</v>
      </c>
      <c r="G653" s="24"/>
      <c r="H653" s="24" t="s">
        <v>1815</v>
      </c>
      <c r="I653" s="24" t="s">
        <v>237</v>
      </c>
      <c r="J653" s="24" t="s">
        <v>1888</v>
      </c>
      <c r="K653" s="24" t="s">
        <v>2683</v>
      </c>
      <c r="L653" s="24" t="s">
        <v>2684</v>
      </c>
      <c r="M653" s="24" t="s">
        <v>2685</v>
      </c>
      <c r="N653" s="24">
        <v>1</v>
      </c>
      <c r="O653" s="24">
        <v>12.5</v>
      </c>
      <c r="P653" s="23">
        <v>45083</v>
      </c>
      <c r="Q653" s="23">
        <v>45092</v>
      </c>
      <c r="R653" s="24">
        <v>1</v>
      </c>
      <c r="S653" s="24" t="s">
        <v>1888</v>
      </c>
      <c r="T653" s="24"/>
      <c r="U653" s="24"/>
      <c r="V653" s="24"/>
      <c r="W653" s="24"/>
      <c r="X653" s="24"/>
      <c r="Y653" s="24" t="s">
        <v>2696</v>
      </c>
      <c r="Z653" s="24">
        <v>1</v>
      </c>
      <c r="AA653" s="311">
        <v>45085</v>
      </c>
      <c r="AB653" s="329">
        <f t="shared" si="34"/>
        <v>1</v>
      </c>
      <c r="AC653" s="330">
        <f t="shared" si="35"/>
        <v>12.5</v>
      </c>
      <c r="AD653" s="8"/>
      <c r="AG653" s="42" t="s">
        <v>2565</v>
      </c>
    </row>
    <row r="654" spans="1:33" ht="187.2">
      <c r="A654" s="24">
        <v>679</v>
      </c>
      <c r="B654" s="24" t="s">
        <v>1952</v>
      </c>
      <c r="C654" s="24" t="s">
        <v>2649</v>
      </c>
      <c r="D654" s="24" t="s">
        <v>2682</v>
      </c>
      <c r="E654" s="65">
        <v>45077.685416666667</v>
      </c>
      <c r="F654" s="24" t="s">
        <v>2676</v>
      </c>
      <c r="G654" s="24"/>
      <c r="H654" s="24" t="s">
        <v>1815</v>
      </c>
      <c r="I654" s="24" t="s">
        <v>237</v>
      </c>
      <c r="J654" s="24" t="s">
        <v>1888</v>
      </c>
      <c r="K654" s="24" t="s">
        <v>2683</v>
      </c>
      <c r="L654" s="24" t="s">
        <v>2686</v>
      </c>
      <c r="M654" s="24" t="s">
        <v>2679</v>
      </c>
      <c r="N654" s="24">
        <v>1</v>
      </c>
      <c r="O654" s="24">
        <v>12.5</v>
      </c>
      <c r="P654" s="23">
        <v>45083</v>
      </c>
      <c r="Q654" s="23">
        <v>45169</v>
      </c>
      <c r="R654" s="24">
        <v>1</v>
      </c>
      <c r="S654" s="24" t="s">
        <v>1888</v>
      </c>
      <c r="T654" s="24"/>
      <c r="U654" s="24"/>
      <c r="V654" s="24"/>
      <c r="W654" s="24"/>
      <c r="X654" s="24"/>
      <c r="Y654" s="24" t="s">
        <v>2767</v>
      </c>
      <c r="Z654" s="24"/>
      <c r="AA654" s="10"/>
      <c r="AB654" s="329">
        <f t="shared" ref="AB654:AB658" si="36">Z654/N654</f>
        <v>0</v>
      </c>
      <c r="AC654" s="330">
        <f t="shared" ref="AC654:AC658" si="37">AB654*O654</f>
        <v>0</v>
      </c>
      <c r="AD654" s="8"/>
      <c r="AG654" s="42" t="s">
        <v>2565</v>
      </c>
    </row>
    <row r="655" spans="1:33" ht="316.8">
      <c r="A655" s="24">
        <v>680</v>
      </c>
      <c r="B655" s="24" t="s">
        <v>1952</v>
      </c>
      <c r="C655" s="24" t="s">
        <v>2649</v>
      </c>
      <c r="D655" s="24" t="s">
        <v>2687</v>
      </c>
      <c r="E655" s="65">
        <v>45077.685416666667</v>
      </c>
      <c r="F655" s="24" t="s">
        <v>2676</v>
      </c>
      <c r="G655" s="24"/>
      <c r="H655" s="24" t="s">
        <v>1815</v>
      </c>
      <c r="I655" s="24" t="s">
        <v>392</v>
      </c>
      <c r="J655" s="24" t="s">
        <v>1888</v>
      </c>
      <c r="K655" s="24" t="s">
        <v>2688</v>
      </c>
      <c r="L655" s="24" t="s">
        <v>2689</v>
      </c>
      <c r="M655" s="24" t="s">
        <v>2690</v>
      </c>
      <c r="N655" s="24">
        <v>2</v>
      </c>
      <c r="O655" s="24">
        <v>12.5</v>
      </c>
      <c r="P655" s="23">
        <v>45083</v>
      </c>
      <c r="Q655" s="23">
        <v>45153</v>
      </c>
      <c r="R655" s="24">
        <v>10</v>
      </c>
      <c r="S655" s="24" t="s">
        <v>1888</v>
      </c>
      <c r="T655" s="24"/>
      <c r="U655" s="24"/>
      <c r="V655" s="24"/>
      <c r="W655" s="24"/>
      <c r="X655" s="24"/>
      <c r="Y655" s="24"/>
      <c r="Z655" s="24"/>
      <c r="AA655" s="10"/>
      <c r="AB655" s="329">
        <f t="shared" ref="AB655:AB656" si="38">Z655/N655</f>
        <v>0</v>
      </c>
      <c r="AC655" s="330">
        <f t="shared" ref="AC655:AC656" si="39">AB655*O655</f>
        <v>0</v>
      </c>
      <c r="AD655" s="8"/>
      <c r="AG655" s="42" t="s">
        <v>2565</v>
      </c>
    </row>
    <row r="656" spans="1:33" ht="316.8">
      <c r="A656" s="24">
        <v>680</v>
      </c>
      <c r="B656" s="24" t="s">
        <v>1952</v>
      </c>
      <c r="C656" s="24" t="s">
        <v>2649</v>
      </c>
      <c r="D656" s="24" t="s">
        <v>2687</v>
      </c>
      <c r="E656" s="65">
        <v>45077.685416666667</v>
      </c>
      <c r="F656" s="24" t="s">
        <v>2676</v>
      </c>
      <c r="G656" s="24"/>
      <c r="H656" s="24" t="s">
        <v>1815</v>
      </c>
      <c r="I656" s="24" t="s">
        <v>392</v>
      </c>
      <c r="J656" s="24" t="s">
        <v>1888</v>
      </c>
      <c r="K656" s="24" t="s">
        <v>2688</v>
      </c>
      <c r="L656" s="24" t="s">
        <v>2691</v>
      </c>
      <c r="M656" s="24" t="s">
        <v>2685</v>
      </c>
      <c r="N656" s="24">
        <v>2</v>
      </c>
      <c r="O656" s="24">
        <v>12.5</v>
      </c>
      <c r="P656" s="23">
        <v>45083</v>
      </c>
      <c r="Q656" s="23">
        <v>45092</v>
      </c>
      <c r="R656" s="24">
        <v>1</v>
      </c>
      <c r="S656" s="24" t="s">
        <v>1888</v>
      </c>
      <c r="T656" s="24"/>
      <c r="U656" s="24"/>
      <c r="V656" s="24"/>
      <c r="W656" s="24"/>
      <c r="X656" s="24"/>
      <c r="Y656" s="24" t="s">
        <v>2697</v>
      </c>
      <c r="Z656" s="24">
        <v>2</v>
      </c>
      <c r="AA656" s="311">
        <v>45085</v>
      </c>
      <c r="AB656" s="329">
        <f t="shared" si="38"/>
        <v>1</v>
      </c>
      <c r="AC656" s="330">
        <f t="shared" si="39"/>
        <v>12.5</v>
      </c>
      <c r="AD656" s="8"/>
      <c r="AG656" s="42" t="s">
        <v>2565</v>
      </c>
    </row>
    <row r="657" spans="1:33" ht="316.8">
      <c r="A657" s="24">
        <v>680</v>
      </c>
      <c r="B657" s="24" t="s">
        <v>1952</v>
      </c>
      <c r="C657" s="24" t="s">
        <v>2649</v>
      </c>
      <c r="D657" s="24" t="s">
        <v>2687</v>
      </c>
      <c r="E657" s="65">
        <v>45077.685416666667</v>
      </c>
      <c r="F657" s="24" t="s">
        <v>2676</v>
      </c>
      <c r="G657" s="24"/>
      <c r="H657" s="24" t="s">
        <v>1815</v>
      </c>
      <c r="I657" s="24" t="s">
        <v>392</v>
      </c>
      <c r="J657" s="24" t="s">
        <v>1888</v>
      </c>
      <c r="K657" s="24" t="s">
        <v>2688</v>
      </c>
      <c r="L657" s="24" t="s">
        <v>2692</v>
      </c>
      <c r="M657" s="24" t="s">
        <v>2693</v>
      </c>
      <c r="N657" s="24">
        <v>1</v>
      </c>
      <c r="O657" s="24">
        <v>12.5</v>
      </c>
      <c r="P657" s="23">
        <v>45083</v>
      </c>
      <c r="Q657" s="23">
        <v>45137</v>
      </c>
      <c r="R657" s="24">
        <v>7</v>
      </c>
      <c r="S657" s="24" t="s">
        <v>1888</v>
      </c>
      <c r="T657" s="24"/>
      <c r="U657" s="24"/>
      <c r="V657" s="24"/>
      <c r="W657" s="24"/>
      <c r="X657" s="24"/>
      <c r="Y657" s="24"/>
      <c r="Z657" s="24"/>
      <c r="AA657" s="10"/>
      <c r="AB657" s="329">
        <f t="shared" si="36"/>
        <v>0</v>
      </c>
      <c r="AC657" s="330">
        <f t="shared" si="37"/>
        <v>0</v>
      </c>
      <c r="AD657" s="8"/>
      <c r="AG657" s="42" t="s">
        <v>2565</v>
      </c>
    </row>
    <row r="658" spans="1:33" ht="316.8">
      <c r="A658" s="24">
        <v>680</v>
      </c>
      <c r="B658" s="24" t="s">
        <v>1952</v>
      </c>
      <c r="C658" s="24" t="s">
        <v>2649</v>
      </c>
      <c r="D658" s="24" t="s">
        <v>2687</v>
      </c>
      <c r="E658" s="65">
        <v>45077.685416666667</v>
      </c>
      <c r="F658" s="24" t="s">
        <v>2676</v>
      </c>
      <c r="G658" s="24"/>
      <c r="H658" s="24" t="s">
        <v>1815</v>
      </c>
      <c r="I658" s="24" t="s">
        <v>392</v>
      </c>
      <c r="J658" s="24" t="s">
        <v>1888</v>
      </c>
      <c r="K658" s="24" t="s">
        <v>2688</v>
      </c>
      <c r="L658" s="24" t="s">
        <v>2694</v>
      </c>
      <c r="M658" s="24" t="s">
        <v>2695</v>
      </c>
      <c r="N658" s="24">
        <v>2</v>
      </c>
      <c r="O658" s="24">
        <v>12.5</v>
      </c>
      <c r="P658" s="23">
        <v>45083</v>
      </c>
      <c r="Q658" s="23">
        <v>45137</v>
      </c>
      <c r="R658" s="24">
        <v>7</v>
      </c>
      <c r="S658" s="24" t="s">
        <v>1888</v>
      </c>
      <c r="T658" s="24"/>
      <c r="U658" s="24"/>
      <c r="V658" s="24"/>
      <c r="W658" s="24"/>
      <c r="X658" s="24"/>
      <c r="Y658" s="24"/>
      <c r="Z658" s="24"/>
      <c r="AA658" s="10"/>
      <c r="AB658" s="329">
        <f t="shared" si="36"/>
        <v>0</v>
      </c>
      <c r="AC658" s="330">
        <f t="shared" si="37"/>
        <v>0</v>
      </c>
      <c r="AD658" s="8"/>
      <c r="AG658" s="42" t="s">
        <v>2565</v>
      </c>
    </row>
    <row r="659" spans="1:33" ht="163.19999999999999" customHeight="1">
      <c r="A659" s="10">
        <v>677</v>
      </c>
      <c r="B659" s="143" t="s">
        <v>25</v>
      </c>
      <c r="C659" s="169" t="s">
        <v>2650</v>
      </c>
      <c r="D659" s="8" t="s">
        <v>2651</v>
      </c>
      <c r="E659" s="16">
        <v>45069</v>
      </c>
      <c r="F659" s="143" t="s">
        <v>28</v>
      </c>
      <c r="G659" s="143" t="s">
        <v>29</v>
      </c>
      <c r="H659" s="10" t="s">
        <v>1839</v>
      </c>
      <c r="I659" s="37" t="s">
        <v>108</v>
      </c>
      <c r="J659" s="10" t="s">
        <v>2653</v>
      </c>
      <c r="K659" s="8" t="s">
        <v>2654</v>
      </c>
      <c r="L659" s="8" t="s">
        <v>2656</v>
      </c>
      <c r="M659" s="8" t="s">
        <v>2660</v>
      </c>
      <c r="N659" s="10">
        <v>1</v>
      </c>
      <c r="O659" s="10">
        <v>25</v>
      </c>
      <c r="P659" s="16">
        <v>45075</v>
      </c>
      <c r="Q659" s="16">
        <v>45138</v>
      </c>
      <c r="R659" s="172">
        <f t="shared" si="33"/>
        <v>15.75</v>
      </c>
      <c r="S659" s="10" t="s">
        <v>140</v>
      </c>
      <c r="T659" s="10"/>
      <c r="U659" s="10"/>
      <c r="V659" s="10"/>
      <c r="W659" s="10"/>
      <c r="X659" s="10"/>
      <c r="Y659" s="10" t="s">
        <v>2769</v>
      </c>
      <c r="Z659" s="10">
        <v>1</v>
      </c>
      <c r="AA659" s="16">
        <v>45115</v>
      </c>
      <c r="AB659" s="329">
        <f t="shared" si="34"/>
        <v>1</v>
      </c>
      <c r="AC659" s="330">
        <f t="shared" si="35"/>
        <v>25</v>
      </c>
      <c r="AD659" s="8"/>
    </row>
    <row r="660" spans="1:33" ht="165" customHeight="1">
      <c r="A660" s="10">
        <v>677</v>
      </c>
      <c r="B660" s="143" t="s">
        <v>25</v>
      </c>
      <c r="C660" s="169" t="s">
        <v>2650</v>
      </c>
      <c r="D660" s="8" t="s">
        <v>2651</v>
      </c>
      <c r="E660" s="16">
        <v>45069</v>
      </c>
      <c r="F660" s="143" t="s">
        <v>28</v>
      </c>
      <c r="G660" s="143" t="s">
        <v>29</v>
      </c>
      <c r="H660" s="10" t="s">
        <v>1839</v>
      </c>
      <c r="I660" s="37" t="s">
        <v>2652</v>
      </c>
      <c r="J660" s="10" t="s">
        <v>2653</v>
      </c>
      <c r="K660" s="8" t="s">
        <v>2654</v>
      </c>
      <c r="L660" s="8" t="s">
        <v>2657</v>
      </c>
      <c r="M660" s="8" t="s">
        <v>2661</v>
      </c>
      <c r="N660" s="10">
        <v>4</v>
      </c>
      <c r="O660" s="10">
        <v>25</v>
      </c>
      <c r="P660" s="16">
        <v>45075</v>
      </c>
      <c r="Q660" s="16">
        <v>45138</v>
      </c>
      <c r="R660" s="172">
        <f t="shared" si="33"/>
        <v>15.75</v>
      </c>
      <c r="S660" s="10" t="s">
        <v>140</v>
      </c>
      <c r="T660" s="10"/>
      <c r="U660" s="10"/>
      <c r="V660" s="10"/>
      <c r="W660" s="10"/>
      <c r="X660" s="10"/>
      <c r="Y660" s="10"/>
      <c r="Z660" s="10"/>
      <c r="AA660" s="10"/>
      <c r="AB660" s="329">
        <f t="shared" si="34"/>
        <v>0</v>
      </c>
      <c r="AC660" s="330">
        <f t="shared" si="35"/>
        <v>0</v>
      </c>
      <c r="AD660" s="8"/>
    </row>
    <row r="661" spans="1:33" ht="113.4" customHeight="1">
      <c r="A661" s="10">
        <v>676</v>
      </c>
      <c r="B661" s="143" t="s">
        <v>25</v>
      </c>
      <c r="C661" s="169" t="s">
        <v>2650</v>
      </c>
      <c r="D661" s="8" t="s">
        <v>2664</v>
      </c>
      <c r="E661" s="16">
        <v>45069</v>
      </c>
      <c r="F661" s="143" t="s">
        <v>28</v>
      </c>
      <c r="G661" s="143" t="s">
        <v>29</v>
      </c>
      <c r="H661" s="10" t="s">
        <v>1850</v>
      </c>
      <c r="I661" s="37" t="s">
        <v>223</v>
      </c>
      <c r="J661" s="10" t="s">
        <v>2653</v>
      </c>
      <c r="K661" s="8" t="s">
        <v>2655</v>
      </c>
      <c r="L661" s="8" t="s">
        <v>2658</v>
      </c>
      <c r="M661" s="8" t="s">
        <v>2662</v>
      </c>
      <c r="N661" s="10">
        <v>2</v>
      </c>
      <c r="O661" s="10">
        <v>25</v>
      </c>
      <c r="P661" s="16">
        <v>45075</v>
      </c>
      <c r="Q661" s="16">
        <v>45107</v>
      </c>
      <c r="R661" s="172">
        <f t="shared" si="33"/>
        <v>8</v>
      </c>
      <c r="S661" s="10" t="s">
        <v>140</v>
      </c>
      <c r="T661" s="10"/>
      <c r="U661" s="10"/>
      <c r="V661" s="10"/>
      <c r="W661" s="10"/>
      <c r="X661" s="10"/>
      <c r="Y661" s="200" t="s">
        <v>2751</v>
      </c>
      <c r="Z661" s="10">
        <v>2</v>
      </c>
      <c r="AA661" s="350">
        <v>45107</v>
      </c>
      <c r="AB661" s="329">
        <f t="shared" si="34"/>
        <v>1</v>
      </c>
      <c r="AC661" s="330">
        <f t="shared" si="35"/>
        <v>25</v>
      </c>
      <c r="AD661" s="8"/>
    </row>
    <row r="662" spans="1:33" ht="111.6" customHeight="1">
      <c r="A662" s="10">
        <v>676</v>
      </c>
      <c r="B662" s="143" t="s">
        <v>25</v>
      </c>
      <c r="C662" s="169" t="s">
        <v>2650</v>
      </c>
      <c r="D662" s="8" t="s">
        <v>2664</v>
      </c>
      <c r="E662" s="16">
        <v>45069</v>
      </c>
      <c r="F662" s="143" t="s">
        <v>28</v>
      </c>
      <c r="G662" s="143" t="s">
        <v>29</v>
      </c>
      <c r="H662" s="10" t="s">
        <v>1850</v>
      </c>
      <c r="I662" s="37" t="s">
        <v>31</v>
      </c>
      <c r="J662" s="10" t="s">
        <v>2653</v>
      </c>
      <c r="K662" s="8" t="s">
        <v>2655</v>
      </c>
      <c r="L662" s="8" t="s">
        <v>2659</v>
      </c>
      <c r="M662" s="8" t="s">
        <v>2663</v>
      </c>
      <c r="N662" s="10">
        <v>1</v>
      </c>
      <c r="O662" s="10">
        <v>25</v>
      </c>
      <c r="P662" s="16">
        <v>45075</v>
      </c>
      <c r="Q662" s="350">
        <v>45137</v>
      </c>
      <c r="R662" s="172">
        <f t="shared" si="33"/>
        <v>15.5</v>
      </c>
      <c r="S662" s="10" t="s">
        <v>140</v>
      </c>
      <c r="T662" s="10"/>
      <c r="U662" s="10"/>
      <c r="V662" s="10"/>
      <c r="W662" s="10"/>
      <c r="X662" s="10"/>
      <c r="Y662" s="200" t="s">
        <v>2752</v>
      </c>
      <c r="Z662" s="10">
        <v>1</v>
      </c>
      <c r="AA662" s="350">
        <v>45107</v>
      </c>
      <c r="AB662" s="329">
        <f t="shared" si="34"/>
        <v>1</v>
      </c>
      <c r="AC662" s="330">
        <f t="shared" si="35"/>
        <v>25</v>
      </c>
      <c r="AD662" s="8"/>
    </row>
    <row r="1123" spans="26:26"/>
  </sheetData>
  <autoFilter ref="A1:AD662" xr:uid="{00000000-0001-0000-0000-000000000000}"/>
  <phoneticPr fontId="80" type="noConversion"/>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20461-ECF8-4E69-B81A-0BBEEF79BE7E}">
  <dimension ref="A1:B65"/>
  <sheetViews>
    <sheetView topLeftCell="A43" workbookViewId="0">
      <selection activeCell="A56" sqref="A56"/>
    </sheetView>
  </sheetViews>
  <sheetFormatPr baseColWidth="10" defaultRowHeight="14.4"/>
  <cols>
    <col min="1" max="1" width="37.33203125" bestFit="1" customWidth="1"/>
    <col min="2" max="2" width="23" bestFit="1" customWidth="1"/>
  </cols>
  <sheetData>
    <row r="1" spans="1:2">
      <c r="A1" s="351" t="s">
        <v>5</v>
      </c>
      <c r="B1" t="s">
        <v>2777</v>
      </c>
    </row>
    <row r="3" spans="1:2">
      <c r="A3" s="351" t="s">
        <v>2775</v>
      </c>
      <c r="B3" t="s">
        <v>2778</v>
      </c>
    </row>
    <row r="4" spans="1:2">
      <c r="A4" s="352" t="s">
        <v>2650</v>
      </c>
      <c r="B4" s="357">
        <v>75</v>
      </c>
    </row>
    <row r="5" spans="1:2">
      <c r="A5" s="352" t="s">
        <v>469</v>
      </c>
      <c r="B5" s="357">
        <v>100</v>
      </c>
    </row>
    <row r="6" spans="1:2">
      <c r="A6" s="352" t="s">
        <v>462</v>
      </c>
      <c r="B6" s="357">
        <v>100</v>
      </c>
    </row>
    <row r="7" spans="1:2">
      <c r="A7" s="352" t="s">
        <v>902</v>
      </c>
      <c r="B7" s="357">
        <v>100</v>
      </c>
    </row>
    <row r="8" spans="1:2">
      <c r="A8" s="352" t="s">
        <v>433</v>
      </c>
      <c r="B8" s="357">
        <v>100</v>
      </c>
    </row>
    <row r="9" spans="1:2">
      <c r="A9" s="352" t="s">
        <v>418</v>
      </c>
      <c r="B9" s="357">
        <v>100</v>
      </c>
    </row>
    <row r="10" spans="1:2">
      <c r="A10" s="352" t="s">
        <v>97</v>
      </c>
      <c r="B10" s="357">
        <v>100</v>
      </c>
    </row>
    <row r="11" spans="1:2">
      <c r="A11" s="352" t="s">
        <v>1097</v>
      </c>
      <c r="B11" s="357">
        <v>100</v>
      </c>
    </row>
    <row r="12" spans="1:2">
      <c r="A12" s="352" t="s">
        <v>91</v>
      </c>
      <c r="B12" s="357">
        <v>97</v>
      </c>
    </row>
    <row r="13" spans="1:2">
      <c r="A13" s="352" t="s">
        <v>221</v>
      </c>
      <c r="B13" s="357">
        <v>100</v>
      </c>
    </row>
    <row r="14" spans="1:2">
      <c r="A14" s="352" t="s">
        <v>341</v>
      </c>
      <c r="B14" s="357">
        <v>100</v>
      </c>
    </row>
    <row r="15" spans="1:2">
      <c r="A15" s="352" t="s">
        <v>26</v>
      </c>
      <c r="B15" s="357">
        <v>100</v>
      </c>
    </row>
    <row r="16" spans="1:2">
      <c r="A16" s="352" t="s">
        <v>80</v>
      </c>
      <c r="B16" s="357">
        <v>100</v>
      </c>
    </row>
    <row r="17" spans="1:2">
      <c r="A17" s="352" t="s">
        <v>272</v>
      </c>
      <c r="B17" s="357">
        <v>100</v>
      </c>
    </row>
    <row r="18" spans="1:2">
      <c r="A18" s="352" t="s">
        <v>806</v>
      </c>
      <c r="B18" s="357">
        <v>100</v>
      </c>
    </row>
    <row r="19" spans="1:2">
      <c r="A19" s="352" t="s">
        <v>445</v>
      </c>
      <c r="B19" s="357">
        <v>100</v>
      </c>
    </row>
    <row r="20" spans="1:2">
      <c r="A20" s="352" t="s">
        <v>363</v>
      </c>
      <c r="B20" s="357">
        <v>100</v>
      </c>
    </row>
    <row r="21" spans="1:2">
      <c r="A21" s="352" t="s">
        <v>371</v>
      </c>
      <c r="B21" s="357">
        <v>100</v>
      </c>
    </row>
    <row r="22" spans="1:2">
      <c r="A22" s="352" t="s">
        <v>251</v>
      </c>
      <c r="B22" s="357">
        <v>100</v>
      </c>
    </row>
    <row r="23" spans="1:2">
      <c r="A23" s="352" t="s">
        <v>507</v>
      </c>
      <c r="B23" s="357">
        <v>100</v>
      </c>
    </row>
    <row r="24" spans="1:2">
      <c r="A24" s="352" t="s">
        <v>235</v>
      </c>
      <c r="B24" s="357">
        <v>100</v>
      </c>
    </row>
    <row r="25" spans="1:2">
      <c r="A25" s="352" t="s">
        <v>1175</v>
      </c>
      <c r="B25" s="357">
        <v>100</v>
      </c>
    </row>
    <row r="26" spans="1:2">
      <c r="A26" s="352" t="s">
        <v>1255</v>
      </c>
      <c r="B26" s="357">
        <v>100</v>
      </c>
    </row>
    <row r="27" spans="1:2">
      <c r="A27" s="352" t="s">
        <v>1281</v>
      </c>
      <c r="B27" s="357">
        <v>100</v>
      </c>
    </row>
    <row r="28" spans="1:2">
      <c r="A28" s="352" t="s">
        <v>1316</v>
      </c>
      <c r="B28" s="357">
        <v>100</v>
      </c>
    </row>
    <row r="29" spans="1:2">
      <c r="A29" s="352" t="s">
        <v>1365</v>
      </c>
      <c r="B29" s="357">
        <v>100</v>
      </c>
    </row>
    <row r="30" spans="1:2">
      <c r="A30" s="352" t="s">
        <v>1428</v>
      </c>
      <c r="B30" s="357">
        <v>100</v>
      </c>
    </row>
    <row r="31" spans="1:2">
      <c r="A31" s="352" t="s">
        <v>1441</v>
      </c>
      <c r="B31" s="357">
        <v>100</v>
      </c>
    </row>
    <row r="32" spans="1:2">
      <c r="A32" s="352" t="s">
        <v>1486</v>
      </c>
      <c r="B32" s="357">
        <v>100</v>
      </c>
    </row>
    <row r="33" spans="1:2">
      <c r="A33" s="352" t="s">
        <v>1513</v>
      </c>
      <c r="B33" s="357">
        <v>100</v>
      </c>
    </row>
    <row r="34" spans="1:2">
      <c r="A34" s="352" t="s">
        <v>1549</v>
      </c>
      <c r="B34" s="357">
        <v>100</v>
      </c>
    </row>
    <row r="35" spans="1:2">
      <c r="A35" s="352" t="s">
        <v>1579</v>
      </c>
      <c r="B35" s="357">
        <v>100</v>
      </c>
    </row>
    <row r="36" spans="1:2">
      <c r="A36" s="352" t="s">
        <v>1598</v>
      </c>
      <c r="B36" s="357">
        <v>100</v>
      </c>
    </row>
    <row r="37" spans="1:2">
      <c r="A37" s="352" t="s">
        <v>1619</v>
      </c>
      <c r="B37" s="357">
        <v>100</v>
      </c>
    </row>
    <row r="38" spans="1:2">
      <c r="A38" s="352" t="s">
        <v>1640</v>
      </c>
      <c r="B38" s="357">
        <v>100</v>
      </c>
    </row>
    <row r="39" spans="1:2">
      <c r="A39" s="352" t="s">
        <v>1656</v>
      </c>
      <c r="B39" s="357">
        <v>100</v>
      </c>
    </row>
    <row r="40" spans="1:2">
      <c r="A40" s="352" t="s">
        <v>1690</v>
      </c>
      <c r="B40" s="357">
        <v>100</v>
      </c>
    </row>
    <row r="41" spans="1:2">
      <c r="A41" s="352" t="s">
        <v>1770</v>
      </c>
      <c r="B41" s="357">
        <v>100</v>
      </c>
    </row>
    <row r="42" spans="1:2">
      <c r="A42" s="352" t="s">
        <v>1771</v>
      </c>
      <c r="B42" s="357">
        <v>100</v>
      </c>
    </row>
    <row r="43" spans="1:2">
      <c r="A43" s="352" t="s">
        <v>1764</v>
      </c>
      <c r="B43" s="357">
        <v>100</v>
      </c>
    </row>
    <row r="44" spans="1:2">
      <c r="A44" s="352" t="s">
        <v>1765</v>
      </c>
      <c r="B44" s="357">
        <v>100</v>
      </c>
    </row>
    <row r="45" spans="1:2">
      <c r="A45" s="352" t="s">
        <v>1769</v>
      </c>
      <c r="B45" s="357">
        <v>100</v>
      </c>
    </row>
    <row r="46" spans="1:2">
      <c r="A46" s="352" t="s">
        <v>1974</v>
      </c>
      <c r="B46" s="357">
        <v>100</v>
      </c>
    </row>
    <row r="47" spans="1:2">
      <c r="A47" s="352" t="s">
        <v>1953</v>
      </c>
      <c r="B47" s="357">
        <v>100</v>
      </c>
    </row>
    <row r="48" spans="1:2">
      <c r="A48" s="352" t="s">
        <v>2010</v>
      </c>
      <c r="B48" s="357">
        <v>100</v>
      </c>
    </row>
    <row r="49" spans="1:2">
      <c r="A49" s="352" t="s">
        <v>2197</v>
      </c>
      <c r="B49" s="357">
        <v>40</v>
      </c>
    </row>
    <row r="50" spans="1:2">
      <c r="A50" s="352" t="s">
        <v>2133</v>
      </c>
      <c r="B50" s="357">
        <v>92</v>
      </c>
    </row>
    <row r="51" spans="1:2">
      <c r="A51" s="352" t="s">
        <v>2118</v>
      </c>
      <c r="B51" s="357">
        <v>100</v>
      </c>
    </row>
    <row r="52" spans="1:2">
      <c r="A52" s="352" t="s">
        <v>2292</v>
      </c>
      <c r="B52" s="357">
        <v>100</v>
      </c>
    </row>
    <row r="53" spans="1:2">
      <c r="A53" s="352" t="s">
        <v>2383</v>
      </c>
      <c r="B53" s="357">
        <v>18</v>
      </c>
    </row>
    <row r="54" spans="1:2">
      <c r="A54" s="352" t="s">
        <v>2268</v>
      </c>
      <c r="B54" s="357">
        <v>50</v>
      </c>
    </row>
    <row r="55" spans="1:2">
      <c r="A55" s="352" t="s">
        <v>2330</v>
      </c>
      <c r="B55" s="357">
        <v>95</v>
      </c>
    </row>
    <row r="56" spans="1:2">
      <c r="A56" s="352" t="s">
        <v>2411</v>
      </c>
      <c r="B56" s="357">
        <v>37</v>
      </c>
    </row>
    <row r="57" spans="1:2">
      <c r="A57" s="352" t="s">
        <v>2533</v>
      </c>
      <c r="B57" s="353">
        <v>99.99</v>
      </c>
    </row>
    <row r="58" spans="1:2">
      <c r="A58" s="352" t="s">
        <v>2472</v>
      </c>
      <c r="B58" s="353">
        <v>76.92307692307692</v>
      </c>
    </row>
    <row r="59" spans="1:2">
      <c r="A59" s="352" t="s">
        <v>2455</v>
      </c>
      <c r="B59" s="357">
        <v>100</v>
      </c>
    </row>
    <row r="60" spans="1:2">
      <c r="A60" s="352" t="s">
        <v>2622</v>
      </c>
      <c r="B60" s="357">
        <v>50</v>
      </c>
    </row>
    <row r="61" spans="1:2">
      <c r="A61" s="352" t="s">
        <v>2620</v>
      </c>
      <c r="B61" s="357">
        <v>0</v>
      </c>
    </row>
    <row r="62" spans="1:2">
      <c r="A62" s="352" t="s">
        <v>2623</v>
      </c>
      <c r="B62" s="357">
        <v>25</v>
      </c>
    </row>
    <row r="63" spans="1:2">
      <c r="A63" s="352" t="s">
        <v>2648</v>
      </c>
      <c r="B63" s="357">
        <v>0</v>
      </c>
    </row>
    <row r="64" spans="1:2">
      <c r="A64" s="352" t="s">
        <v>2649</v>
      </c>
      <c r="B64" s="357">
        <v>25</v>
      </c>
    </row>
    <row r="65" spans="1:2" hidden="1">
      <c r="A65" s="352" t="s">
        <v>2776</v>
      </c>
      <c r="B65" s="357">
        <v>5380.9130769230769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36510-4E21-48FB-904B-94A037C92558}">
  <dimension ref="A1:B678"/>
  <sheetViews>
    <sheetView topLeftCell="A632" zoomScaleNormal="100" workbookViewId="0">
      <selection activeCell="A600" sqref="A600"/>
    </sheetView>
  </sheetViews>
  <sheetFormatPr baseColWidth="10" defaultRowHeight="14.4"/>
  <cols>
    <col min="1" max="1" width="255.77734375" bestFit="1" customWidth="1"/>
    <col min="2" max="2" width="23" bestFit="1" customWidth="1"/>
  </cols>
  <sheetData>
    <row r="1" spans="1:2">
      <c r="A1" s="351" t="s">
        <v>5</v>
      </c>
      <c r="B1" t="s">
        <v>2777</v>
      </c>
    </row>
    <row r="2" spans="1:2">
      <c r="A2" s="351" t="s">
        <v>18</v>
      </c>
      <c r="B2" t="s">
        <v>2777</v>
      </c>
    </row>
    <row r="3" spans="1:2">
      <c r="A3" s="351" t="s">
        <v>9</v>
      </c>
      <c r="B3" t="s">
        <v>2777</v>
      </c>
    </row>
    <row r="5" spans="1:2">
      <c r="A5" s="351" t="s">
        <v>2775</v>
      </c>
      <c r="B5" t="s">
        <v>2778</v>
      </c>
    </row>
    <row r="6" spans="1:2">
      <c r="A6" s="352" t="s">
        <v>2650</v>
      </c>
      <c r="B6" s="353">
        <v>75</v>
      </c>
    </row>
    <row r="7" spans="1:2">
      <c r="A7" s="354" t="s">
        <v>2659</v>
      </c>
      <c r="B7" s="353">
        <v>25</v>
      </c>
    </row>
    <row r="8" spans="1:2">
      <c r="A8" s="354" t="s">
        <v>2657</v>
      </c>
      <c r="B8" s="353">
        <v>0</v>
      </c>
    </row>
    <row r="9" spans="1:2">
      <c r="A9" s="354" t="s">
        <v>2656</v>
      </c>
      <c r="B9" s="353">
        <v>25</v>
      </c>
    </row>
    <row r="10" spans="1:2">
      <c r="A10" s="354" t="s">
        <v>2658</v>
      </c>
      <c r="B10" s="353">
        <v>25</v>
      </c>
    </row>
    <row r="11" spans="1:2">
      <c r="A11" s="352" t="s">
        <v>469</v>
      </c>
      <c r="B11" s="353">
        <v>100</v>
      </c>
    </row>
    <row r="12" spans="1:2">
      <c r="A12" s="354" t="s">
        <v>473</v>
      </c>
      <c r="B12" s="353">
        <v>15</v>
      </c>
    </row>
    <row r="13" spans="1:2">
      <c r="A13" s="354" t="s">
        <v>480</v>
      </c>
      <c r="B13" s="353">
        <v>14</v>
      </c>
    </row>
    <row r="14" spans="1:2">
      <c r="A14" s="354" t="s">
        <v>483</v>
      </c>
      <c r="B14" s="353">
        <v>14</v>
      </c>
    </row>
    <row r="15" spans="1:2">
      <c r="A15" s="354" t="s">
        <v>487</v>
      </c>
      <c r="B15" s="353">
        <v>14</v>
      </c>
    </row>
    <row r="16" spans="1:2">
      <c r="A16" s="354" t="s">
        <v>470</v>
      </c>
      <c r="B16" s="353">
        <v>15</v>
      </c>
    </row>
    <row r="17" spans="1:2">
      <c r="A17" s="354" t="s">
        <v>476</v>
      </c>
      <c r="B17" s="353">
        <v>14</v>
      </c>
    </row>
    <row r="18" spans="1:2">
      <c r="A18" s="354" t="s">
        <v>485</v>
      </c>
      <c r="B18" s="353">
        <v>14</v>
      </c>
    </row>
    <row r="19" spans="1:2">
      <c r="A19" s="352" t="s">
        <v>462</v>
      </c>
      <c r="B19" s="353">
        <v>100</v>
      </c>
    </row>
    <row r="20" spans="1:2">
      <c r="A20" s="354" t="s">
        <v>465</v>
      </c>
      <c r="B20" s="353">
        <v>100</v>
      </c>
    </row>
    <row r="21" spans="1:2">
      <c r="A21" s="352" t="s">
        <v>902</v>
      </c>
      <c r="B21" s="353">
        <v>100</v>
      </c>
    </row>
    <row r="22" spans="1:2">
      <c r="A22" s="354" t="s">
        <v>907</v>
      </c>
      <c r="B22" s="353">
        <v>13</v>
      </c>
    </row>
    <row r="23" spans="1:2">
      <c r="A23" s="354" t="s">
        <v>924</v>
      </c>
      <c r="B23" s="353">
        <v>12</v>
      </c>
    </row>
    <row r="24" spans="1:2">
      <c r="A24" s="354" t="s">
        <v>931</v>
      </c>
      <c r="B24" s="353">
        <v>12</v>
      </c>
    </row>
    <row r="25" spans="1:2">
      <c r="A25" s="354" t="s">
        <v>916</v>
      </c>
      <c r="B25" s="353">
        <v>13</v>
      </c>
    </row>
    <row r="26" spans="1:2">
      <c r="A26" s="354" t="s">
        <v>913</v>
      </c>
      <c r="B26" s="353">
        <v>13</v>
      </c>
    </row>
    <row r="27" spans="1:2">
      <c r="A27" s="354" t="s">
        <v>911</v>
      </c>
      <c r="B27" s="353">
        <v>13</v>
      </c>
    </row>
    <row r="28" spans="1:2">
      <c r="A28" s="354" t="s">
        <v>921</v>
      </c>
      <c r="B28" s="353">
        <v>12</v>
      </c>
    </row>
    <row r="29" spans="1:2">
      <c r="A29" s="354" t="s">
        <v>928</v>
      </c>
      <c r="B29" s="353">
        <v>12</v>
      </c>
    </row>
    <row r="30" spans="1:2">
      <c r="A30" s="352" t="s">
        <v>433</v>
      </c>
      <c r="B30" s="353">
        <v>100</v>
      </c>
    </row>
    <row r="31" spans="1:2">
      <c r="A31" s="354" t="s">
        <v>1094</v>
      </c>
      <c r="B31" s="353">
        <v>2</v>
      </c>
    </row>
    <row r="32" spans="1:2">
      <c r="A32" s="354" t="s">
        <v>571</v>
      </c>
      <c r="B32" s="353">
        <v>6</v>
      </c>
    </row>
    <row r="33" spans="1:2">
      <c r="A33" s="354" t="s">
        <v>576</v>
      </c>
      <c r="B33" s="353">
        <v>3</v>
      </c>
    </row>
    <row r="34" spans="1:2">
      <c r="A34" s="354" t="s">
        <v>1165</v>
      </c>
      <c r="B34" s="353">
        <v>3</v>
      </c>
    </row>
    <row r="35" spans="1:2">
      <c r="A35" s="354" t="s">
        <v>536</v>
      </c>
      <c r="B35" s="353">
        <v>3</v>
      </c>
    </row>
    <row r="36" spans="1:2">
      <c r="A36" s="354" t="s">
        <v>528</v>
      </c>
      <c r="B36" s="353">
        <v>3</v>
      </c>
    </row>
    <row r="37" spans="1:2">
      <c r="A37" s="354" t="s">
        <v>608</v>
      </c>
      <c r="B37" s="353">
        <v>3</v>
      </c>
    </row>
    <row r="38" spans="1:2">
      <c r="A38" s="354" t="s">
        <v>521</v>
      </c>
      <c r="B38" s="353">
        <v>3</v>
      </c>
    </row>
    <row r="39" spans="1:2">
      <c r="A39" s="354" t="s">
        <v>590</v>
      </c>
      <c r="B39" s="353">
        <v>3</v>
      </c>
    </row>
    <row r="40" spans="1:2">
      <c r="A40" s="354" t="s">
        <v>539</v>
      </c>
      <c r="B40" s="353">
        <v>3</v>
      </c>
    </row>
    <row r="41" spans="1:2">
      <c r="A41" s="354" t="s">
        <v>559</v>
      </c>
      <c r="B41" s="353">
        <v>3</v>
      </c>
    </row>
    <row r="42" spans="1:2">
      <c r="A42" s="354" t="s">
        <v>585</v>
      </c>
      <c r="B42" s="353">
        <v>2</v>
      </c>
    </row>
    <row r="43" spans="1:2">
      <c r="A43" s="354" t="s">
        <v>982</v>
      </c>
      <c r="B43" s="353">
        <v>3</v>
      </c>
    </row>
    <row r="44" spans="1:2">
      <c r="A44" s="354" t="s">
        <v>612</v>
      </c>
      <c r="B44" s="353">
        <v>3</v>
      </c>
    </row>
    <row r="45" spans="1:2">
      <c r="A45" s="354" t="s">
        <v>533</v>
      </c>
      <c r="B45" s="353">
        <v>3</v>
      </c>
    </row>
    <row r="46" spans="1:2">
      <c r="A46" s="354" t="s">
        <v>545</v>
      </c>
      <c r="B46" s="353">
        <v>3</v>
      </c>
    </row>
    <row r="47" spans="1:2">
      <c r="A47" s="354" t="s">
        <v>604</v>
      </c>
      <c r="B47" s="353">
        <v>3</v>
      </c>
    </row>
    <row r="48" spans="1:2">
      <c r="A48" s="354" t="s">
        <v>556</v>
      </c>
      <c r="B48" s="353">
        <v>3</v>
      </c>
    </row>
    <row r="49" spans="1:2">
      <c r="A49" s="354" t="s">
        <v>442</v>
      </c>
      <c r="B49" s="353">
        <v>3</v>
      </c>
    </row>
    <row r="50" spans="1:2">
      <c r="A50" s="354" t="s">
        <v>436</v>
      </c>
      <c r="B50" s="353">
        <v>3</v>
      </c>
    </row>
    <row r="51" spans="1:2">
      <c r="A51" s="354" t="s">
        <v>525</v>
      </c>
      <c r="B51" s="353">
        <v>3</v>
      </c>
    </row>
    <row r="52" spans="1:2">
      <c r="A52" s="354" t="s">
        <v>581</v>
      </c>
      <c r="B52" s="353">
        <v>3</v>
      </c>
    </row>
    <row r="53" spans="1:2">
      <c r="A53" s="354" t="s">
        <v>600</v>
      </c>
      <c r="B53" s="353">
        <v>3</v>
      </c>
    </row>
    <row r="54" spans="1:2">
      <c r="A54" s="354" t="s">
        <v>595</v>
      </c>
      <c r="B54" s="353">
        <v>3</v>
      </c>
    </row>
    <row r="55" spans="1:2">
      <c r="A55" s="354" t="s">
        <v>516</v>
      </c>
      <c r="B55" s="353">
        <v>6</v>
      </c>
    </row>
    <row r="56" spans="1:2">
      <c r="A56" s="354" t="s">
        <v>553</v>
      </c>
      <c r="B56" s="353">
        <v>3</v>
      </c>
    </row>
    <row r="57" spans="1:2">
      <c r="A57" s="354" t="s">
        <v>542</v>
      </c>
      <c r="B57" s="353">
        <v>3</v>
      </c>
    </row>
    <row r="58" spans="1:2">
      <c r="A58" s="354" t="s">
        <v>547</v>
      </c>
      <c r="B58" s="353">
        <v>3</v>
      </c>
    </row>
    <row r="59" spans="1:2">
      <c r="A59" s="354" t="s">
        <v>561</v>
      </c>
      <c r="B59" s="353">
        <v>3</v>
      </c>
    </row>
    <row r="60" spans="1:2">
      <c r="A60" s="354" t="s">
        <v>566</v>
      </c>
      <c r="B60" s="353">
        <v>3</v>
      </c>
    </row>
    <row r="61" spans="1:2">
      <c r="A61" s="354" t="s">
        <v>550</v>
      </c>
      <c r="B61" s="353">
        <v>6</v>
      </c>
    </row>
    <row r="62" spans="1:2">
      <c r="A62" s="352" t="s">
        <v>418</v>
      </c>
      <c r="B62" s="353">
        <v>100</v>
      </c>
    </row>
    <row r="63" spans="1:2">
      <c r="A63" s="354" t="s">
        <v>882</v>
      </c>
      <c r="B63" s="353">
        <v>7</v>
      </c>
    </row>
    <row r="64" spans="1:2">
      <c r="A64" s="354" t="s">
        <v>430</v>
      </c>
      <c r="B64" s="353">
        <v>14</v>
      </c>
    </row>
    <row r="65" spans="1:2" hidden="1">
      <c r="A65" s="354" t="s">
        <v>852</v>
      </c>
      <c r="B65" s="353">
        <v>7</v>
      </c>
    </row>
    <row r="66" spans="1:2">
      <c r="A66" s="354" t="s">
        <v>874</v>
      </c>
      <c r="B66" s="353">
        <v>7</v>
      </c>
    </row>
    <row r="67" spans="1:2">
      <c r="A67" s="354" t="s">
        <v>866</v>
      </c>
      <c r="B67" s="353">
        <v>7</v>
      </c>
    </row>
    <row r="68" spans="1:2">
      <c r="A68" s="354" t="s">
        <v>855</v>
      </c>
      <c r="B68" s="353">
        <v>7</v>
      </c>
    </row>
    <row r="69" spans="1:2">
      <c r="A69" s="354" t="s">
        <v>421</v>
      </c>
      <c r="B69" s="353">
        <v>4</v>
      </c>
    </row>
    <row r="70" spans="1:2">
      <c r="A70" s="354" t="s">
        <v>877</v>
      </c>
      <c r="B70" s="353">
        <v>7</v>
      </c>
    </row>
    <row r="71" spans="1:2">
      <c r="A71" s="354" t="s">
        <v>858</v>
      </c>
      <c r="B71" s="353">
        <v>4</v>
      </c>
    </row>
    <row r="72" spans="1:2">
      <c r="A72" s="354" t="s">
        <v>425</v>
      </c>
      <c r="B72" s="353">
        <v>4</v>
      </c>
    </row>
    <row r="73" spans="1:2">
      <c r="A73" s="354" t="s">
        <v>888</v>
      </c>
      <c r="B73" s="353">
        <v>14</v>
      </c>
    </row>
    <row r="74" spans="1:2">
      <c r="A74" s="354" t="s">
        <v>869</v>
      </c>
      <c r="B74" s="353">
        <v>7</v>
      </c>
    </row>
    <row r="75" spans="1:2">
      <c r="A75" s="354" t="s">
        <v>885</v>
      </c>
      <c r="B75" s="353">
        <v>7</v>
      </c>
    </row>
    <row r="76" spans="1:2">
      <c r="A76" s="354" t="s">
        <v>861</v>
      </c>
      <c r="B76" s="353">
        <v>4</v>
      </c>
    </row>
    <row r="77" spans="1:2">
      <c r="A77" s="352" t="s">
        <v>97</v>
      </c>
      <c r="B77" s="353">
        <v>100</v>
      </c>
    </row>
    <row r="78" spans="1:2">
      <c r="A78" s="354" t="s">
        <v>992</v>
      </c>
      <c r="B78" s="353">
        <v>16</v>
      </c>
    </row>
    <row r="79" spans="1:2">
      <c r="A79" s="354" t="s">
        <v>995</v>
      </c>
      <c r="B79" s="353">
        <v>16</v>
      </c>
    </row>
    <row r="80" spans="1:2">
      <c r="A80" s="354" t="s">
        <v>1000</v>
      </c>
      <c r="B80" s="353">
        <v>10</v>
      </c>
    </row>
    <row r="81" spans="1:2">
      <c r="A81" s="354" t="s">
        <v>735</v>
      </c>
      <c r="B81" s="353">
        <v>15</v>
      </c>
    </row>
    <row r="82" spans="1:2">
      <c r="A82" s="354" t="s">
        <v>738</v>
      </c>
      <c r="B82" s="353">
        <v>10</v>
      </c>
    </row>
    <row r="83" spans="1:2">
      <c r="A83" s="354" t="s">
        <v>1010</v>
      </c>
      <c r="B83" s="353">
        <v>7</v>
      </c>
    </row>
    <row r="84" spans="1:2">
      <c r="A84" s="354" t="s">
        <v>988</v>
      </c>
      <c r="B84" s="353">
        <v>16</v>
      </c>
    </row>
    <row r="85" spans="1:2">
      <c r="A85" s="354" t="s">
        <v>103</v>
      </c>
      <c r="B85" s="353">
        <v>10</v>
      </c>
    </row>
    <row r="86" spans="1:2">
      <c r="A86" s="352" t="s">
        <v>1097</v>
      </c>
      <c r="B86" s="353">
        <v>100</v>
      </c>
    </row>
    <row r="87" spans="1:2">
      <c r="A87" s="354" t="s">
        <v>1154</v>
      </c>
      <c r="B87" s="353">
        <v>8</v>
      </c>
    </row>
    <row r="88" spans="1:2">
      <c r="A88" s="354" t="s">
        <v>1121</v>
      </c>
      <c r="B88" s="353">
        <v>7</v>
      </c>
    </row>
    <row r="89" spans="1:2">
      <c r="A89" s="354" t="s">
        <v>1117</v>
      </c>
      <c r="B89" s="353">
        <v>7</v>
      </c>
    </row>
    <row r="90" spans="1:2">
      <c r="A90" s="354" t="s">
        <v>1124</v>
      </c>
      <c r="B90" s="353">
        <v>7</v>
      </c>
    </row>
    <row r="91" spans="1:2">
      <c r="A91" s="354" t="s">
        <v>1105</v>
      </c>
      <c r="B91" s="353">
        <v>7</v>
      </c>
    </row>
    <row r="92" spans="1:2">
      <c r="A92" s="354" t="s">
        <v>1141</v>
      </c>
      <c r="B92" s="353">
        <v>7</v>
      </c>
    </row>
    <row r="93" spans="1:2">
      <c r="A93" s="354" t="s">
        <v>1113</v>
      </c>
      <c r="B93" s="353">
        <v>7</v>
      </c>
    </row>
    <row r="94" spans="1:2">
      <c r="A94" s="354" t="s">
        <v>1133</v>
      </c>
      <c r="B94" s="353">
        <v>7</v>
      </c>
    </row>
    <row r="95" spans="1:2">
      <c r="A95" s="354" t="s">
        <v>1101</v>
      </c>
      <c r="B95" s="353">
        <v>7</v>
      </c>
    </row>
    <row r="96" spans="1:2">
      <c r="A96" s="354" t="s">
        <v>1137</v>
      </c>
      <c r="B96" s="353">
        <v>7</v>
      </c>
    </row>
    <row r="97" spans="1:2">
      <c r="A97" s="354" t="s">
        <v>1146</v>
      </c>
      <c r="B97" s="353">
        <v>7</v>
      </c>
    </row>
    <row r="98" spans="1:2">
      <c r="A98" s="354" t="s">
        <v>1151</v>
      </c>
      <c r="B98" s="353">
        <v>8</v>
      </c>
    </row>
    <row r="99" spans="1:2">
      <c r="A99" s="354" t="s">
        <v>1128</v>
      </c>
      <c r="B99" s="353">
        <v>7</v>
      </c>
    </row>
    <row r="100" spans="1:2">
      <c r="A100" s="354" t="s">
        <v>1110</v>
      </c>
      <c r="B100" s="353">
        <v>7</v>
      </c>
    </row>
    <row r="101" spans="1:2">
      <c r="A101" s="352" t="s">
        <v>91</v>
      </c>
      <c r="B101" s="353">
        <v>97</v>
      </c>
    </row>
    <row r="102" spans="1:2">
      <c r="A102" s="354" t="s">
        <v>94</v>
      </c>
      <c r="B102" s="353">
        <v>3</v>
      </c>
    </row>
    <row r="103" spans="1:2">
      <c r="A103" s="354" t="s">
        <v>195</v>
      </c>
      <c r="B103" s="353">
        <v>8</v>
      </c>
    </row>
    <row r="104" spans="1:2">
      <c r="A104" s="354" t="s">
        <v>1163</v>
      </c>
      <c r="B104" s="353">
        <v>4</v>
      </c>
    </row>
    <row r="105" spans="1:2">
      <c r="A105" s="354" t="s">
        <v>168</v>
      </c>
      <c r="B105" s="353">
        <v>3</v>
      </c>
    </row>
    <row r="106" spans="1:2">
      <c r="A106" s="354" t="s">
        <v>218</v>
      </c>
      <c r="B106" s="353">
        <v>3</v>
      </c>
    </row>
    <row r="107" spans="1:2">
      <c r="A107" s="354" t="s">
        <v>173</v>
      </c>
      <c r="B107" s="353">
        <v>3</v>
      </c>
    </row>
    <row r="108" spans="1:2">
      <c r="A108" s="354" t="s">
        <v>209</v>
      </c>
      <c r="B108" s="353">
        <v>3</v>
      </c>
    </row>
    <row r="109" spans="1:2">
      <c r="A109" s="354" t="s">
        <v>198</v>
      </c>
      <c r="B109" s="353">
        <v>6</v>
      </c>
    </row>
    <row r="110" spans="1:2">
      <c r="A110" s="354" t="s">
        <v>190</v>
      </c>
      <c r="B110" s="353">
        <v>4</v>
      </c>
    </row>
    <row r="111" spans="1:2">
      <c r="A111" s="354" t="s">
        <v>127</v>
      </c>
      <c r="B111" s="353">
        <v>0</v>
      </c>
    </row>
    <row r="112" spans="1:2">
      <c r="A112" s="354" t="s">
        <v>157</v>
      </c>
      <c r="B112" s="353">
        <v>4</v>
      </c>
    </row>
    <row r="113" spans="1:2">
      <c r="A113" s="354" t="s">
        <v>153</v>
      </c>
      <c r="B113" s="353">
        <v>4</v>
      </c>
    </row>
    <row r="114" spans="1:2">
      <c r="A114" s="354" t="s">
        <v>146</v>
      </c>
      <c r="B114" s="353">
        <v>4</v>
      </c>
    </row>
    <row r="115" spans="1:2">
      <c r="A115" s="354" t="s">
        <v>204</v>
      </c>
      <c r="B115" s="353">
        <v>3</v>
      </c>
    </row>
    <row r="116" spans="1:2">
      <c r="A116" s="354" t="s">
        <v>182</v>
      </c>
      <c r="B116" s="353">
        <v>4</v>
      </c>
    </row>
    <row r="117" spans="1:2">
      <c r="A117" s="354" t="s">
        <v>135</v>
      </c>
      <c r="B117" s="353">
        <v>4</v>
      </c>
    </row>
    <row r="118" spans="1:2">
      <c r="A118" s="354" t="s">
        <v>178</v>
      </c>
      <c r="B118" s="353">
        <v>3</v>
      </c>
    </row>
    <row r="119" spans="1:2">
      <c r="A119" s="354" t="s">
        <v>162</v>
      </c>
      <c r="B119" s="353">
        <v>4</v>
      </c>
    </row>
    <row r="120" spans="1:2">
      <c r="A120" s="354" t="s">
        <v>215</v>
      </c>
      <c r="B120" s="353">
        <v>3</v>
      </c>
    </row>
    <row r="121" spans="1:2">
      <c r="A121" s="354" t="s">
        <v>130</v>
      </c>
      <c r="B121" s="353">
        <v>4</v>
      </c>
    </row>
    <row r="122" spans="1:2">
      <c r="A122" s="354" t="s">
        <v>211</v>
      </c>
      <c r="B122" s="353">
        <v>3</v>
      </c>
    </row>
    <row r="123" spans="1:2">
      <c r="A123" s="354" t="s">
        <v>111</v>
      </c>
      <c r="B123" s="353">
        <v>4</v>
      </c>
    </row>
    <row r="124" spans="1:2">
      <c r="A124" s="354" t="s">
        <v>141</v>
      </c>
      <c r="B124" s="353">
        <v>4</v>
      </c>
    </row>
    <row r="125" spans="1:2">
      <c r="A125" s="354" t="s">
        <v>186</v>
      </c>
      <c r="B125" s="353">
        <v>4</v>
      </c>
    </row>
    <row r="126" spans="1:2">
      <c r="A126" s="354" t="s">
        <v>121</v>
      </c>
      <c r="B126" s="353">
        <v>4</v>
      </c>
    </row>
    <row r="127" spans="1:2">
      <c r="A127" s="354" t="s">
        <v>117</v>
      </c>
      <c r="B127" s="353">
        <v>4</v>
      </c>
    </row>
    <row r="128" spans="1:2">
      <c r="A128" s="352" t="s">
        <v>221</v>
      </c>
      <c r="B128" s="353">
        <v>100</v>
      </c>
    </row>
    <row r="129" spans="1:2">
      <c r="A129" s="354" t="s">
        <v>85</v>
      </c>
      <c r="B129" s="353">
        <v>4</v>
      </c>
    </row>
    <row r="130" spans="1:2">
      <c r="A130" s="354" t="s">
        <v>1172</v>
      </c>
      <c r="B130" s="353">
        <v>4</v>
      </c>
    </row>
    <row r="131" spans="1:2">
      <c r="A131" s="354" t="s">
        <v>978</v>
      </c>
      <c r="B131" s="353">
        <v>5</v>
      </c>
    </row>
    <row r="132" spans="1:2">
      <c r="A132" s="354" t="s">
        <v>393</v>
      </c>
      <c r="B132" s="353">
        <v>4</v>
      </c>
    </row>
    <row r="133" spans="1:2">
      <c r="A133" s="354" t="s">
        <v>657</v>
      </c>
      <c r="B133" s="353">
        <v>4</v>
      </c>
    </row>
    <row r="134" spans="1:2">
      <c r="A134" s="354" t="s">
        <v>896</v>
      </c>
      <c r="B134" s="353">
        <v>3</v>
      </c>
    </row>
    <row r="135" spans="1:2">
      <c r="A135" s="354" t="s">
        <v>1072</v>
      </c>
      <c r="B135" s="353">
        <v>6</v>
      </c>
    </row>
    <row r="136" spans="1:2">
      <c r="A136" s="354" t="s">
        <v>499</v>
      </c>
      <c r="B136" s="353">
        <v>4</v>
      </c>
    </row>
    <row r="137" spans="1:2">
      <c r="A137" s="354" t="s">
        <v>1168</v>
      </c>
      <c r="B137" s="353">
        <v>4</v>
      </c>
    </row>
    <row r="138" spans="1:2">
      <c r="A138" s="354" t="s">
        <v>661</v>
      </c>
      <c r="B138" s="353">
        <v>4</v>
      </c>
    </row>
    <row r="139" spans="1:2">
      <c r="A139" s="354" t="s">
        <v>404</v>
      </c>
      <c r="B139" s="353">
        <v>4</v>
      </c>
    </row>
    <row r="140" spans="1:2">
      <c r="A140" s="354" t="s">
        <v>652</v>
      </c>
      <c r="B140" s="353">
        <v>4</v>
      </c>
    </row>
    <row r="141" spans="1:2">
      <c r="A141" s="354" t="s">
        <v>504</v>
      </c>
      <c r="B141" s="353">
        <v>4</v>
      </c>
    </row>
    <row r="142" spans="1:2">
      <c r="A142" s="354" t="s">
        <v>1081</v>
      </c>
      <c r="B142" s="353">
        <v>4</v>
      </c>
    </row>
    <row r="143" spans="1:2">
      <c r="A143" s="354" t="s">
        <v>1087</v>
      </c>
      <c r="B143" s="353">
        <v>4</v>
      </c>
    </row>
    <row r="144" spans="1:2">
      <c r="A144" s="354" t="s">
        <v>412</v>
      </c>
      <c r="B144" s="353">
        <v>4</v>
      </c>
    </row>
    <row r="145" spans="1:2">
      <c r="A145" s="354" t="s">
        <v>893</v>
      </c>
      <c r="B145" s="353">
        <v>3</v>
      </c>
    </row>
    <row r="146" spans="1:2">
      <c r="A146" s="354" t="s">
        <v>226</v>
      </c>
      <c r="B146" s="353">
        <v>3</v>
      </c>
    </row>
    <row r="147" spans="1:2">
      <c r="A147" s="354" t="s">
        <v>233</v>
      </c>
      <c r="B147" s="353">
        <v>3</v>
      </c>
    </row>
    <row r="148" spans="1:2">
      <c r="A148" s="354" t="s">
        <v>416</v>
      </c>
      <c r="B148" s="353">
        <v>4</v>
      </c>
    </row>
    <row r="149" spans="1:2">
      <c r="A149" s="354" t="s">
        <v>664</v>
      </c>
      <c r="B149" s="353">
        <v>3</v>
      </c>
    </row>
    <row r="150" spans="1:2">
      <c r="A150" s="354" t="s">
        <v>899</v>
      </c>
      <c r="B150" s="353">
        <v>3</v>
      </c>
    </row>
    <row r="151" spans="1:2">
      <c r="A151" s="354" t="s">
        <v>407</v>
      </c>
      <c r="B151" s="353">
        <v>4</v>
      </c>
    </row>
    <row r="152" spans="1:2">
      <c r="A152" s="354" t="s">
        <v>1084</v>
      </c>
      <c r="B152" s="353">
        <v>3</v>
      </c>
    </row>
    <row r="153" spans="1:2">
      <c r="A153" s="354" t="s">
        <v>975</v>
      </c>
      <c r="B153" s="353">
        <v>4</v>
      </c>
    </row>
    <row r="154" spans="1:2">
      <c r="A154" s="354" t="s">
        <v>1077</v>
      </c>
      <c r="B154" s="353">
        <v>4</v>
      </c>
    </row>
    <row r="155" spans="1:2">
      <c r="A155" s="352" t="s">
        <v>341</v>
      </c>
      <c r="B155" s="353">
        <v>100</v>
      </c>
    </row>
    <row r="156" spans="1:2">
      <c r="A156" s="354" t="s">
        <v>773</v>
      </c>
      <c r="B156" s="353">
        <v>7</v>
      </c>
    </row>
    <row r="157" spans="1:2">
      <c r="A157" s="354" t="s">
        <v>758</v>
      </c>
      <c r="B157" s="353">
        <v>7</v>
      </c>
    </row>
    <row r="158" spans="1:2">
      <c r="A158" s="354" t="s">
        <v>763</v>
      </c>
      <c r="B158" s="353">
        <v>9</v>
      </c>
    </row>
    <row r="159" spans="1:2">
      <c r="A159" s="354" t="s">
        <v>753</v>
      </c>
      <c r="B159" s="353">
        <v>7</v>
      </c>
    </row>
    <row r="160" spans="1:2">
      <c r="A160" s="354" t="s">
        <v>344</v>
      </c>
      <c r="B160" s="353">
        <v>7</v>
      </c>
    </row>
    <row r="161" spans="1:2">
      <c r="A161" s="354" t="s">
        <v>400</v>
      </c>
      <c r="B161" s="353">
        <v>7</v>
      </c>
    </row>
    <row r="162" spans="1:2">
      <c r="A162" s="354" t="s">
        <v>747</v>
      </c>
      <c r="B162" s="353">
        <v>7</v>
      </c>
    </row>
    <row r="163" spans="1:2">
      <c r="A163" s="354" t="s">
        <v>768</v>
      </c>
      <c r="B163" s="353">
        <v>7</v>
      </c>
    </row>
    <row r="164" spans="1:2">
      <c r="A164" s="354" t="s">
        <v>650</v>
      </c>
      <c r="B164" s="353">
        <v>7</v>
      </c>
    </row>
    <row r="165" spans="1:2">
      <c r="A165" s="354" t="s">
        <v>642</v>
      </c>
      <c r="B165" s="353">
        <v>35</v>
      </c>
    </row>
    <row r="166" spans="1:2">
      <c r="A166" s="352" t="s">
        <v>26</v>
      </c>
      <c r="B166" s="353">
        <v>100</v>
      </c>
    </row>
    <row r="167" spans="1:2">
      <c r="A167" s="354" t="s">
        <v>44</v>
      </c>
      <c r="B167" s="353">
        <v>9</v>
      </c>
    </row>
    <row r="168" spans="1:2">
      <c r="A168" s="354" t="s">
        <v>47</v>
      </c>
      <c r="B168" s="353">
        <v>9</v>
      </c>
    </row>
    <row r="169" spans="1:2">
      <c r="A169" s="354" t="s">
        <v>39</v>
      </c>
      <c r="B169" s="353">
        <v>9</v>
      </c>
    </row>
    <row r="170" spans="1:2">
      <c r="A170" s="354" t="s">
        <v>70</v>
      </c>
      <c r="B170" s="353">
        <v>9</v>
      </c>
    </row>
    <row r="171" spans="1:2">
      <c r="A171" s="354" t="s">
        <v>57</v>
      </c>
      <c r="B171" s="353">
        <v>10</v>
      </c>
    </row>
    <row r="172" spans="1:2">
      <c r="A172" s="354" t="s">
        <v>77</v>
      </c>
      <c r="B172" s="353">
        <v>9</v>
      </c>
    </row>
    <row r="173" spans="1:2">
      <c r="A173" s="354" t="s">
        <v>34</v>
      </c>
      <c r="B173" s="353">
        <v>9</v>
      </c>
    </row>
    <row r="174" spans="1:2">
      <c r="A174" s="354" t="s">
        <v>61</v>
      </c>
      <c r="B174" s="353">
        <v>9</v>
      </c>
    </row>
    <row r="175" spans="1:2">
      <c r="A175" s="354" t="s">
        <v>66</v>
      </c>
      <c r="B175" s="353">
        <v>9</v>
      </c>
    </row>
    <row r="176" spans="1:2">
      <c r="A176" s="354" t="s">
        <v>71</v>
      </c>
      <c r="B176" s="353">
        <v>9</v>
      </c>
    </row>
    <row r="177" spans="1:2">
      <c r="A177" s="354" t="s">
        <v>52</v>
      </c>
      <c r="B177" s="353">
        <v>9</v>
      </c>
    </row>
    <row r="178" spans="1:2">
      <c r="A178" s="352" t="s">
        <v>80</v>
      </c>
      <c r="B178" s="353">
        <v>100</v>
      </c>
    </row>
    <row r="179" spans="1:2">
      <c r="A179" s="354" t="s">
        <v>332</v>
      </c>
      <c r="B179" s="353">
        <v>5</v>
      </c>
    </row>
    <row r="180" spans="1:2">
      <c r="A180" s="354" t="s">
        <v>697</v>
      </c>
      <c r="B180" s="353">
        <v>4</v>
      </c>
    </row>
    <row r="181" spans="1:2">
      <c r="A181" s="354" t="s">
        <v>85</v>
      </c>
      <c r="B181" s="353">
        <v>4</v>
      </c>
    </row>
    <row r="182" spans="1:2">
      <c r="A182" s="354" t="s">
        <v>706</v>
      </c>
      <c r="B182" s="353">
        <v>4</v>
      </c>
    </row>
    <row r="183" spans="1:2">
      <c r="A183" s="354" t="s">
        <v>306</v>
      </c>
      <c r="B183" s="353">
        <v>5</v>
      </c>
    </row>
    <row r="184" spans="1:2">
      <c r="A184" s="354" t="s">
        <v>670</v>
      </c>
      <c r="B184" s="353">
        <v>5</v>
      </c>
    </row>
    <row r="185" spans="1:2">
      <c r="A185" s="354" t="s">
        <v>324</v>
      </c>
      <c r="B185" s="353">
        <v>5</v>
      </c>
    </row>
    <row r="186" spans="1:2">
      <c r="A186" s="354" t="s">
        <v>315</v>
      </c>
      <c r="B186" s="353">
        <v>5</v>
      </c>
    </row>
    <row r="187" spans="1:2">
      <c r="A187" s="354" t="s">
        <v>694</v>
      </c>
      <c r="B187" s="353">
        <v>4</v>
      </c>
    </row>
    <row r="188" spans="1:2">
      <c r="A188" s="354" t="s">
        <v>674</v>
      </c>
      <c r="B188" s="353">
        <v>5</v>
      </c>
    </row>
    <row r="189" spans="1:2">
      <c r="A189" s="354" t="s">
        <v>1157</v>
      </c>
      <c r="B189" s="353">
        <v>5</v>
      </c>
    </row>
    <row r="190" spans="1:2">
      <c r="A190" s="354" t="s">
        <v>683</v>
      </c>
      <c r="B190" s="353">
        <v>4</v>
      </c>
    </row>
    <row r="191" spans="1:2">
      <c r="A191" s="354" t="s">
        <v>742</v>
      </c>
      <c r="B191" s="353">
        <v>4</v>
      </c>
    </row>
    <row r="192" spans="1:2">
      <c r="A192" s="354" t="s">
        <v>337</v>
      </c>
      <c r="B192" s="353">
        <v>5</v>
      </c>
    </row>
    <row r="193" spans="1:2">
      <c r="A193" s="354" t="s">
        <v>327</v>
      </c>
      <c r="B193" s="353">
        <v>5</v>
      </c>
    </row>
    <row r="194" spans="1:2">
      <c r="A194" s="354" t="s">
        <v>310</v>
      </c>
      <c r="B194" s="353">
        <v>5</v>
      </c>
    </row>
    <row r="195" spans="1:2">
      <c r="A195" s="354" t="s">
        <v>691</v>
      </c>
      <c r="B195" s="353">
        <v>4</v>
      </c>
    </row>
    <row r="196" spans="1:2">
      <c r="A196" s="354" t="s">
        <v>88</v>
      </c>
      <c r="B196" s="353">
        <v>4</v>
      </c>
    </row>
    <row r="197" spans="1:2">
      <c r="A197" s="354" t="s">
        <v>679</v>
      </c>
      <c r="B197" s="353">
        <v>5</v>
      </c>
    </row>
    <row r="198" spans="1:2">
      <c r="A198" s="354" t="s">
        <v>700</v>
      </c>
      <c r="B198" s="353">
        <v>4</v>
      </c>
    </row>
    <row r="199" spans="1:2">
      <c r="A199" s="354" t="s">
        <v>319</v>
      </c>
      <c r="B199" s="353">
        <v>5</v>
      </c>
    </row>
    <row r="200" spans="1:2">
      <c r="A200" s="354" t="s">
        <v>686</v>
      </c>
      <c r="B200" s="353">
        <v>4</v>
      </c>
    </row>
    <row r="201" spans="1:2">
      <c r="A201" s="352" t="s">
        <v>272</v>
      </c>
      <c r="B201" s="353">
        <v>100</v>
      </c>
    </row>
    <row r="202" spans="1:2">
      <c r="A202" s="354" t="s">
        <v>85</v>
      </c>
      <c r="B202" s="353">
        <v>5</v>
      </c>
    </row>
    <row r="203" spans="1:2">
      <c r="A203" s="354" t="s">
        <v>966</v>
      </c>
      <c r="B203" s="353">
        <v>9</v>
      </c>
    </row>
    <row r="204" spans="1:2">
      <c r="A204" s="354" t="s">
        <v>971</v>
      </c>
      <c r="B204" s="353">
        <v>9</v>
      </c>
    </row>
    <row r="205" spans="1:2">
      <c r="A205" s="354" t="s">
        <v>277</v>
      </c>
      <c r="B205" s="353">
        <v>3</v>
      </c>
    </row>
    <row r="206" spans="1:2">
      <c r="A206" s="354" t="s">
        <v>281</v>
      </c>
      <c r="B206" s="353">
        <v>3</v>
      </c>
    </row>
    <row r="207" spans="1:2">
      <c r="A207" s="354" t="s">
        <v>961</v>
      </c>
      <c r="B207" s="353">
        <v>4</v>
      </c>
    </row>
    <row r="208" spans="1:2">
      <c r="A208" s="354" t="s">
        <v>953</v>
      </c>
      <c r="B208" s="353">
        <v>4</v>
      </c>
    </row>
    <row r="209" spans="1:2">
      <c r="A209" s="354" t="s">
        <v>293</v>
      </c>
      <c r="B209" s="353">
        <v>3</v>
      </c>
    </row>
    <row r="210" spans="1:2">
      <c r="A210" s="354" t="s">
        <v>958</v>
      </c>
      <c r="B210" s="353">
        <v>5</v>
      </c>
    </row>
    <row r="211" spans="1:2">
      <c r="A211" s="354" t="s">
        <v>1068</v>
      </c>
      <c r="B211" s="353">
        <v>3</v>
      </c>
    </row>
    <row r="212" spans="1:2">
      <c r="A212" s="354" t="s">
        <v>296</v>
      </c>
      <c r="B212" s="353">
        <v>3</v>
      </c>
    </row>
    <row r="213" spans="1:2">
      <c r="A213" s="354" t="s">
        <v>1065</v>
      </c>
      <c r="B213" s="353">
        <v>5</v>
      </c>
    </row>
    <row r="214" spans="1:2">
      <c r="A214" s="354" t="s">
        <v>88</v>
      </c>
      <c r="B214" s="353">
        <v>5</v>
      </c>
    </row>
    <row r="215" spans="1:2">
      <c r="A215" s="354" t="s">
        <v>846</v>
      </c>
      <c r="B215" s="353">
        <v>9</v>
      </c>
    </row>
    <row r="216" spans="1:2">
      <c r="A216" s="354" t="s">
        <v>288</v>
      </c>
      <c r="B216" s="353">
        <v>9</v>
      </c>
    </row>
    <row r="217" spans="1:2">
      <c r="A217" s="354" t="s">
        <v>1062</v>
      </c>
      <c r="B217" s="353">
        <v>5</v>
      </c>
    </row>
    <row r="218" spans="1:2">
      <c r="A218" s="354" t="s">
        <v>285</v>
      </c>
      <c r="B218" s="353">
        <v>4</v>
      </c>
    </row>
    <row r="219" spans="1:2">
      <c r="A219" s="354" t="s">
        <v>301</v>
      </c>
      <c r="B219" s="353">
        <v>5</v>
      </c>
    </row>
    <row r="220" spans="1:2">
      <c r="A220" s="354" t="s">
        <v>950</v>
      </c>
      <c r="B220" s="353">
        <v>4</v>
      </c>
    </row>
    <row r="221" spans="1:2">
      <c r="A221" s="354" t="s">
        <v>841</v>
      </c>
      <c r="B221" s="353">
        <v>3</v>
      </c>
    </row>
    <row r="222" spans="1:2">
      <c r="A222" s="352" t="s">
        <v>806</v>
      </c>
      <c r="B222" s="353">
        <v>100</v>
      </c>
    </row>
    <row r="223" spans="1:2">
      <c r="A223" s="354" t="s">
        <v>808</v>
      </c>
      <c r="B223" s="353">
        <v>10</v>
      </c>
    </row>
    <row r="224" spans="1:2">
      <c r="A224" s="354" t="s">
        <v>822</v>
      </c>
      <c r="B224" s="353">
        <v>10</v>
      </c>
    </row>
    <row r="225" spans="1:2">
      <c r="A225" s="354" t="s">
        <v>826</v>
      </c>
      <c r="B225" s="353">
        <v>20</v>
      </c>
    </row>
    <row r="226" spans="1:2">
      <c r="A226" s="354" t="s">
        <v>819</v>
      </c>
      <c r="B226" s="353">
        <v>20</v>
      </c>
    </row>
    <row r="227" spans="1:2">
      <c r="A227" s="354" t="s">
        <v>88</v>
      </c>
      <c r="B227" s="353">
        <v>10</v>
      </c>
    </row>
    <row r="228" spans="1:2">
      <c r="A228" s="354" t="s">
        <v>834</v>
      </c>
      <c r="B228" s="353">
        <v>10</v>
      </c>
    </row>
    <row r="229" spans="1:2">
      <c r="A229" s="354" t="s">
        <v>838</v>
      </c>
      <c r="B229" s="353">
        <v>10</v>
      </c>
    </row>
    <row r="230" spans="1:2">
      <c r="A230" s="354" t="s">
        <v>814</v>
      </c>
      <c r="B230" s="353">
        <v>10</v>
      </c>
    </row>
    <row r="231" spans="1:2">
      <c r="A231" s="352" t="s">
        <v>445</v>
      </c>
      <c r="B231" s="353">
        <v>100</v>
      </c>
    </row>
    <row r="232" spans="1:2">
      <c r="A232" s="354" t="s">
        <v>785</v>
      </c>
      <c r="B232" s="353">
        <v>15</v>
      </c>
    </row>
    <row r="233" spans="1:2">
      <c r="A233" s="354" t="s">
        <v>782</v>
      </c>
      <c r="B233" s="353">
        <v>15</v>
      </c>
    </row>
    <row r="234" spans="1:2">
      <c r="A234" s="354" t="s">
        <v>788</v>
      </c>
      <c r="B234" s="353">
        <v>10</v>
      </c>
    </row>
    <row r="235" spans="1:2">
      <c r="A235" s="354" t="s">
        <v>791</v>
      </c>
      <c r="B235" s="353">
        <v>10</v>
      </c>
    </row>
    <row r="236" spans="1:2">
      <c r="A236" s="354" t="s">
        <v>448</v>
      </c>
      <c r="B236" s="353">
        <v>10</v>
      </c>
    </row>
    <row r="237" spans="1:2">
      <c r="A237" s="354" t="s">
        <v>456</v>
      </c>
      <c r="B237" s="353">
        <v>5</v>
      </c>
    </row>
    <row r="238" spans="1:2">
      <c r="A238" s="354" t="s">
        <v>803</v>
      </c>
      <c r="B238" s="353">
        <v>5</v>
      </c>
    </row>
    <row r="239" spans="1:2">
      <c r="A239" s="354" t="s">
        <v>1057</v>
      </c>
      <c r="B239" s="353">
        <v>5</v>
      </c>
    </row>
    <row r="240" spans="1:2">
      <c r="A240" s="354" t="s">
        <v>453</v>
      </c>
      <c r="B240" s="353">
        <v>5</v>
      </c>
    </row>
    <row r="241" spans="1:2">
      <c r="A241" s="354" t="s">
        <v>459</v>
      </c>
      <c r="B241" s="353">
        <v>5</v>
      </c>
    </row>
    <row r="242" spans="1:2">
      <c r="A242" s="354" t="s">
        <v>492</v>
      </c>
      <c r="B242" s="353">
        <v>5</v>
      </c>
    </row>
    <row r="243" spans="1:2">
      <c r="A243" s="354" t="s">
        <v>800</v>
      </c>
      <c r="B243" s="353">
        <v>5</v>
      </c>
    </row>
    <row r="244" spans="1:2">
      <c r="A244" s="354" t="s">
        <v>796</v>
      </c>
      <c r="B244" s="353">
        <v>5</v>
      </c>
    </row>
    <row r="245" spans="1:2">
      <c r="A245" s="352" t="s">
        <v>363</v>
      </c>
      <c r="B245" s="353">
        <v>100</v>
      </c>
    </row>
    <row r="246" spans="1:2">
      <c r="A246" s="354" t="s">
        <v>633</v>
      </c>
      <c r="B246" s="353">
        <v>17</v>
      </c>
    </row>
    <row r="247" spans="1:2">
      <c r="A247" s="354" t="s">
        <v>366</v>
      </c>
      <c r="B247" s="353">
        <v>6</v>
      </c>
    </row>
    <row r="248" spans="1:2">
      <c r="A248" s="354" t="s">
        <v>628</v>
      </c>
      <c r="B248" s="353">
        <v>17</v>
      </c>
    </row>
    <row r="249" spans="1:2">
      <c r="A249" s="354" t="s">
        <v>614</v>
      </c>
      <c r="B249" s="353">
        <v>6</v>
      </c>
    </row>
    <row r="250" spans="1:2">
      <c r="A250" s="354" t="s">
        <v>637</v>
      </c>
      <c r="B250" s="353">
        <v>15</v>
      </c>
    </row>
    <row r="251" spans="1:2">
      <c r="A251" s="354" t="s">
        <v>622</v>
      </c>
      <c r="B251" s="353">
        <v>17</v>
      </c>
    </row>
    <row r="252" spans="1:2">
      <c r="A252" s="354" t="s">
        <v>942</v>
      </c>
      <c r="B252" s="353">
        <v>8</v>
      </c>
    </row>
    <row r="253" spans="1:2">
      <c r="A253" s="354" t="s">
        <v>617</v>
      </c>
      <c r="B253" s="353">
        <v>6</v>
      </c>
    </row>
    <row r="254" spans="1:2">
      <c r="A254" s="354" t="s">
        <v>945</v>
      </c>
      <c r="B254" s="353">
        <v>8</v>
      </c>
    </row>
    <row r="255" spans="1:2">
      <c r="A255" s="352" t="s">
        <v>371</v>
      </c>
      <c r="B255" s="353">
        <v>100</v>
      </c>
    </row>
    <row r="256" spans="1:2">
      <c r="A256" s="354" t="s">
        <v>1052</v>
      </c>
      <c r="B256" s="353">
        <v>6</v>
      </c>
    </row>
    <row r="257" spans="1:2">
      <c r="A257" s="354" t="s">
        <v>1021</v>
      </c>
      <c r="B257" s="353">
        <v>8</v>
      </c>
    </row>
    <row r="258" spans="1:2">
      <c r="A258" s="354" t="s">
        <v>384</v>
      </c>
      <c r="B258" s="353">
        <v>5</v>
      </c>
    </row>
    <row r="259" spans="1:2">
      <c r="A259" s="354" t="s">
        <v>1025</v>
      </c>
      <c r="B259" s="353">
        <v>5</v>
      </c>
    </row>
    <row r="260" spans="1:2">
      <c r="A260" s="354" t="s">
        <v>1042</v>
      </c>
      <c r="B260" s="353">
        <v>5</v>
      </c>
    </row>
    <row r="261" spans="1:2">
      <c r="A261" s="354" t="s">
        <v>1045</v>
      </c>
      <c r="B261" s="353">
        <v>5</v>
      </c>
    </row>
    <row r="262" spans="1:2">
      <c r="A262" s="354" t="s">
        <v>379</v>
      </c>
      <c r="B262" s="353">
        <v>5</v>
      </c>
    </row>
    <row r="263" spans="1:2">
      <c r="A263" s="354" t="s">
        <v>374</v>
      </c>
      <c r="B263" s="353">
        <v>15</v>
      </c>
    </row>
    <row r="264" spans="1:2">
      <c r="A264" s="354" t="s">
        <v>1034</v>
      </c>
      <c r="B264" s="353">
        <v>5</v>
      </c>
    </row>
    <row r="265" spans="1:2">
      <c r="A265" s="354" t="s">
        <v>1028</v>
      </c>
      <c r="B265" s="353">
        <v>5</v>
      </c>
    </row>
    <row r="266" spans="1:2">
      <c r="A266" s="354" t="s">
        <v>1048</v>
      </c>
      <c r="B266" s="353">
        <v>8</v>
      </c>
    </row>
    <row r="267" spans="1:2">
      <c r="A267" s="354" t="s">
        <v>1015</v>
      </c>
      <c r="B267" s="353">
        <v>8</v>
      </c>
    </row>
    <row r="268" spans="1:2">
      <c r="A268" s="354" t="s">
        <v>1039</v>
      </c>
      <c r="B268" s="353">
        <v>5</v>
      </c>
    </row>
    <row r="269" spans="1:2">
      <c r="A269" s="354" t="s">
        <v>1031</v>
      </c>
      <c r="B269" s="353">
        <v>10</v>
      </c>
    </row>
    <row r="270" spans="1:2">
      <c r="A270" s="354" t="s">
        <v>1018</v>
      </c>
      <c r="B270" s="353">
        <v>5</v>
      </c>
    </row>
    <row r="271" spans="1:2">
      <c r="A271" s="352" t="s">
        <v>251</v>
      </c>
      <c r="B271" s="353">
        <v>100</v>
      </c>
    </row>
    <row r="272" spans="1:2">
      <c r="A272" s="354" t="s">
        <v>264</v>
      </c>
      <c r="B272" s="353">
        <v>25</v>
      </c>
    </row>
    <row r="273" spans="1:2">
      <c r="A273" s="354" t="s">
        <v>259</v>
      </c>
      <c r="B273" s="353">
        <v>25</v>
      </c>
    </row>
    <row r="274" spans="1:2">
      <c r="A274" s="354" t="s">
        <v>269</v>
      </c>
      <c r="B274" s="353">
        <v>25</v>
      </c>
    </row>
    <row r="275" spans="1:2">
      <c r="A275" s="354" t="s">
        <v>254</v>
      </c>
      <c r="B275" s="353">
        <v>25</v>
      </c>
    </row>
    <row r="276" spans="1:2">
      <c r="A276" s="352" t="s">
        <v>507</v>
      </c>
      <c r="B276" s="353">
        <v>100</v>
      </c>
    </row>
    <row r="277" spans="1:2">
      <c r="A277" s="354" t="s">
        <v>936</v>
      </c>
      <c r="B277" s="353">
        <v>40</v>
      </c>
    </row>
    <row r="278" spans="1:2">
      <c r="A278" s="354" t="s">
        <v>777</v>
      </c>
      <c r="B278" s="353">
        <v>30</v>
      </c>
    </row>
    <row r="279" spans="1:2">
      <c r="A279" s="354" t="s">
        <v>510</v>
      </c>
      <c r="B279" s="353">
        <v>30</v>
      </c>
    </row>
    <row r="280" spans="1:2">
      <c r="A280" s="352" t="s">
        <v>235</v>
      </c>
      <c r="B280" s="353">
        <v>100</v>
      </c>
    </row>
    <row r="281" spans="1:2">
      <c r="A281" s="354" t="s">
        <v>716</v>
      </c>
      <c r="B281" s="353">
        <v>4</v>
      </c>
    </row>
    <row r="282" spans="1:2">
      <c r="A282" s="354" t="s">
        <v>723</v>
      </c>
      <c r="B282" s="353">
        <v>17</v>
      </c>
    </row>
    <row r="283" spans="1:2">
      <c r="A283" s="354" t="s">
        <v>728</v>
      </c>
      <c r="B283" s="353">
        <v>17</v>
      </c>
    </row>
    <row r="284" spans="1:2">
      <c r="A284" s="354" t="s">
        <v>352</v>
      </c>
      <c r="B284" s="353">
        <v>4</v>
      </c>
    </row>
    <row r="285" spans="1:2">
      <c r="A285" s="354" t="s">
        <v>240</v>
      </c>
      <c r="B285" s="353">
        <v>4</v>
      </c>
    </row>
    <row r="286" spans="1:2">
      <c r="A286" s="354" t="s">
        <v>731</v>
      </c>
      <c r="B286" s="353">
        <v>8</v>
      </c>
    </row>
    <row r="287" spans="1:2">
      <c r="A287" s="354" t="s">
        <v>360</v>
      </c>
      <c r="B287" s="353">
        <v>4</v>
      </c>
    </row>
    <row r="288" spans="1:2">
      <c r="A288" s="354" t="s">
        <v>713</v>
      </c>
      <c r="B288" s="353">
        <v>4</v>
      </c>
    </row>
    <row r="289" spans="1:2">
      <c r="A289" s="354" t="s">
        <v>233</v>
      </c>
      <c r="B289" s="353">
        <v>17</v>
      </c>
    </row>
    <row r="290" spans="1:2">
      <c r="A290" s="354" t="s">
        <v>709</v>
      </c>
      <c r="B290" s="353">
        <v>9</v>
      </c>
    </row>
    <row r="291" spans="1:2">
      <c r="A291" s="354" t="s">
        <v>357</v>
      </c>
      <c r="B291" s="353">
        <v>4</v>
      </c>
    </row>
    <row r="292" spans="1:2">
      <c r="A292" s="354" t="s">
        <v>248</v>
      </c>
      <c r="B292" s="353">
        <v>8</v>
      </c>
    </row>
    <row r="293" spans="1:2">
      <c r="A293" s="352" t="s">
        <v>1175</v>
      </c>
      <c r="B293" s="353">
        <v>100</v>
      </c>
    </row>
    <row r="294" spans="1:2">
      <c r="A294" s="354" t="s">
        <v>1246</v>
      </c>
      <c r="B294" s="353">
        <v>4</v>
      </c>
    </row>
    <row r="295" spans="1:2">
      <c r="A295" s="354" t="s">
        <v>1192</v>
      </c>
      <c r="B295" s="353">
        <v>6</v>
      </c>
    </row>
    <row r="296" spans="1:2">
      <c r="A296" s="354" t="s">
        <v>1252</v>
      </c>
      <c r="B296" s="353">
        <v>4</v>
      </c>
    </row>
    <row r="297" spans="1:2">
      <c r="A297" s="354" t="s">
        <v>1249</v>
      </c>
      <c r="B297" s="353">
        <v>4</v>
      </c>
    </row>
    <row r="298" spans="1:2">
      <c r="A298" s="354" t="s">
        <v>1209</v>
      </c>
      <c r="B298" s="353">
        <v>6</v>
      </c>
    </row>
    <row r="299" spans="1:2">
      <c r="A299" s="354" t="s">
        <v>1217</v>
      </c>
      <c r="B299" s="353">
        <v>6</v>
      </c>
    </row>
    <row r="300" spans="1:2">
      <c r="A300" s="354" t="s">
        <v>1222</v>
      </c>
      <c r="B300" s="353">
        <v>4</v>
      </c>
    </row>
    <row r="301" spans="1:2">
      <c r="A301" s="354" t="s">
        <v>1239</v>
      </c>
      <c r="B301" s="353">
        <v>4</v>
      </c>
    </row>
    <row r="302" spans="1:2">
      <c r="A302" s="354" t="s">
        <v>1234</v>
      </c>
      <c r="B302" s="353">
        <v>4</v>
      </c>
    </row>
    <row r="303" spans="1:2">
      <c r="A303" s="354" t="s">
        <v>1203</v>
      </c>
      <c r="B303" s="353">
        <v>6</v>
      </c>
    </row>
    <row r="304" spans="1:2">
      <c r="A304" s="354" t="s">
        <v>1196</v>
      </c>
      <c r="B304" s="353">
        <v>8</v>
      </c>
    </row>
    <row r="305" spans="1:2">
      <c r="A305" s="354" t="s">
        <v>1205</v>
      </c>
      <c r="B305" s="353">
        <v>4</v>
      </c>
    </row>
    <row r="306" spans="1:2">
      <c r="A306" s="354" t="s">
        <v>1231</v>
      </c>
      <c r="B306" s="353">
        <v>6</v>
      </c>
    </row>
    <row r="307" spans="1:2">
      <c r="A307" s="354" t="s">
        <v>1198</v>
      </c>
      <c r="B307" s="353">
        <v>6</v>
      </c>
    </row>
    <row r="308" spans="1:2">
      <c r="A308" s="354" t="s">
        <v>1226</v>
      </c>
      <c r="B308" s="353">
        <v>6</v>
      </c>
    </row>
    <row r="309" spans="1:2">
      <c r="A309" s="354" t="s">
        <v>1241</v>
      </c>
      <c r="B309" s="353">
        <v>6</v>
      </c>
    </row>
    <row r="310" spans="1:2">
      <c r="A310" s="354" t="s">
        <v>1214</v>
      </c>
      <c r="B310" s="353">
        <v>4</v>
      </c>
    </row>
    <row r="311" spans="1:2">
      <c r="A311" s="354" t="s">
        <v>1182</v>
      </c>
      <c r="B311" s="353">
        <v>2</v>
      </c>
    </row>
    <row r="312" spans="1:2">
      <c r="A312" s="354" t="s">
        <v>1187</v>
      </c>
      <c r="B312" s="353">
        <v>6</v>
      </c>
    </row>
    <row r="313" spans="1:2">
      <c r="A313" s="354" t="s">
        <v>1178</v>
      </c>
      <c r="B313" s="353">
        <v>4</v>
      </c>
    </row>
    <row r="314" spans="1:2">
      <c r="A314" s="352" t="s">
        <v>1255</v>
      </c>
      <c r="B314" s="353">
        <v>100</v>
      </c>
    </row>
    <row r="315" spans="1:2">
      <c r="A315" s="354" t="s">
        <v>1274</v>
      </c>
      <c r="B315" s="353">
        <v>10</v>
      </c>
    </row>
    <row r="316" spans="1:2">
      <c r="A316" s="354" t="s">
        <v>1262</v>
      </c>
      <c r="B316" s="353">
        <v>15</v>
      </c>
    </row>
    <row r="317" spans="1:2">
      <c r="A317" s="354" t="s">
        <v>1278</v>
      </c>
      <c r="B317" s="353">
        <v>20</v>
      </c>
    </row>
    <row r="318" spans="1:2">
      <c r="A318" s="354" t="s">
        <v>1265</v>
      </c>
      <c r="B318" s="353">
        <v>15</v>
      </c>
    </row>
    <row r="319" spans="1:2">
      <c r="A319" s="354" t="s">
        <v>1259</v>
      </c>
      <c r="B319" s="353">
        <v>15</v>
      </c>
    </row>
    <row r="320" spans="1:2">
      <c r="A320" s="354" t="s">
        <v>1272</v>
      </c>
      <c r="B320" s="353">
        <v>10</v>
      </c>
    </row>
    <row r="321" spans="1:2">
      <c r="A321" s="354" t="s">
        <v>1268</v>
      </c>
      <c r="B321" s="353">
        <v>15</v>
      </c>
    </row>
    <row r="322" spans="1:2">
      <c r="A322" s="352" t="s">
        <v>1281</v>
      </c>
      <c r="B322" s="353">
        <v>100</v>
      </c>
    </row>
    <row r="323" spans="1:2">
      <c r="A323" s="354" t="s">
        <v>1300</v>
      </c>
      <c r="B323" s="353">
        <v>10</v>
      </c>
    </row>
    <row r="324" spans="1:2">
      <c r="A324" s="354" t="s">
        <v>1295</v>
      </c>
      <c r="B324" s="353">
        <v>10</v>
      </c>
    </row>
    <row r="325" spans="1:2">
      <c r="A325" s="354" t="s">
        <v>1313</v>
      </c>
      <c r="B325" s="353">
        <v>10</v>
      </c>
    </row>
    <row r="326" spans="1:2">
      <c r="A326" s="354" t="s">
        <v>1310</v>
      </c>
      <c r="B326" s="353">
        <v>10</v>
      </c>
    </row>
    <row r="327" spans="1:2">
      <c r="A327" s="354" t="s">
        <v>1287</v>
      </c>
      <c r="B327" s="353">
        <v>20</v>
      </c>
    </row>
    <row r="328" spans="1:2">
      <c r="A328" s="354" t="s">
        <v>1305</v>
      </c>
      <c r="B328" s="353">
        <v>10</v>
      </c>
    </row>
    <row r="329" spans="1:2">
      <c r="A329" s="354" t="s">
        <v>1297</v>
      </c>
      <c r="B329" s="353">
        <v>10</v>
      </c>
    </row>
    <row r="330" spans="1:2">
      <c r="A330" s="354" t="s">
        <v>1292</v>
      </c>
      <c r="B330" s="353">
        <v>10</v>
      </c>
    </row>
    <row r="331" spans="1:2">
      <c r="A331" s="354" t="s">
        <v>1284</v>
      </c>
      <c r="B331" s="353">
        <v>10</v>
      </c>
    </row>
    <row r="332" spans="1:2">
      <c r="A332" s="352" t="s">
        <v>1316</v>
      </c>
      <c r="B332" s="353">
        <v>100</v>
      </c>
    </row>
    <row r="333" spans="1:2">
      <c r="A333" s="354" t="s">
        <v>1350</v>
      </c>
      <c r="B333" s="353">
        <v>6</v>
      </c>
    </row>
    <row r="334" spans="1:2">
      <c r="A334" s="354" t="s">
        <v>1359</v>
      </c>
      <c r="B334" s="353">
        <v>6</v>
      </c>
    </row>
    <row r="335" spans="1:2">
      <c r="A335" s="354" t="s">
        <v>1340</v>
      </c>
      <c r="B335" s="353">
        <v>24</v>
      </c>
    </row>
    <row r="336" spans="1:2">
      <c r="A336" s="354" t="s">
        <v>1332</v>
      </c>
      <c r="B336" s="353">
        <v>8</v>
      </c>
    </row>
    <row r="337" spans="1:2">
      <c r="A337" s="354" t="s">
        <v>1344</v>
      </c>
      <c r="B337" s="353">
        <v>8</v>
      </c>
    </row>
    <row r="338" spans="1:2">
      <c r="A338" s="354" t="s">
        <v>1328</v>
      </c>
      <c r="B338" s="353">
        <v>6</v>
      </c>
    </row>
    <row r="339" spans="1:2">
      <c r="A339" s="354" t="s">
        <v>1320</v>
      </c>
      <c r="B339" s="353">
        <v>18</v>
      </c>
    </row>
    <row r="340" spans="1:2">
      <c r="A340" s="354" t="s">
        <v>1364</v>
      </c>
      <c r="B340" s="353">
        <v>6</v>
      </c>
    </row>
    <row r="341" spans="1:2">
      <c r="A341" s="354" t="s">
        <v>1355</v>
      </c>
      <c r="B341" s="353">
        <v>6</v>
      </c>
    </row>
    <row r="342" spans="1:2">
      <c r="A342" s="354" t="s">
        <v>1348</v>
      </c>
      <c r="B342" s="353">
        <v>6</v>
      </c>
    </row>
    <row r="343" spans="1:2">
      <c r="A343" s="354" t="s">
        <v>1337</v>
      </c>
      <c r="B343" s="353">
        <v>6</v>
      </c>
    </row>
    <row r="344" spans="1:2">
      <c r="A344" s="352" t="s">
        <v>1365</v>
      </c>
      <c r="B344" s="353">
        <v>100</v>
      </c>
    </row>
    <row r="345" spans="1:2">
      <c r="A345" s="354" t="s">
        <v>1422</v>
      </c>
      <c r="B345" s="353">
        <v>7</v>
      </c>
    </row>
    <row r="346" spans="1:2">
      <c r="A346" s="354" t="s">
        <v>1425</v>
      </c>
      <c r="B346" s="353">
        <v>7</v>
      </c>
    </row>
    <row r="347" spans="1:2">
      <c r="A347" s="354" t="s">
        <v>1398</v>
      </c>
      <c r="B347" s="353">
        <v>5</v>
      </c>
    </row>
    <row r="348" spans="1:2">
      <c r="A348" s="354" t="s">
        <v>1417</v>
      </c>
      <c r="B348" s="353">
        <v>14</v>
      </c>
    </row>
    <row r="349" spans="1:2">
      <c r="A349" s="354" t="s">
        <v>1381</v>
      </c>
      <c r="B349" s="353">
        <v>7</v>
      </c>
    </row>
    <row r="350" spans="1:2">
      <c r="A350" s="354" t="s">
        <v>1389</v>
      </c>
      <c r="B350" s="353">
        <v>7</v>
      </c>
    </row>
    <row r="351" spans="1:2">
      <c r="A351" s="354" t="s">
        <v>1394</v>
      </c>
      <c r="B351" s="353">
        <v>5</v>
      </c>
    </row>
    <row r="352" spans="1:2">
      <c r="A352" s="354" t="s">
        <v>1377</v>
      </c>
      <c r="B352" s="353">
        <v>7</v>
      </c>
    </row>
    <row r="353" spans="1:2">
      <c r="A353" s="354" t="s">
        <v>1401</v>
      </c>
      <c r="B353" s="353">
        <v>5</v>
      </c>
    </row>
    <row r="354" spans="1:2">
      <c r="A354" s="354" t="s">
        <v>1409</v>
      </c>
      <c r="B354" s="353">
        <v>5</v>
      </c>
    </row>
    <row r="355" spans="1:2">
      <c r="A355" s="354" t="s">
        <v>1369</v>
      </c>
      <c r="B355" s="353">
        <v>7</v>
      </c>
    </row>
    <row r="356" spans="1:2">
      <c r="A356" s="354" t="s">
        <v>1372</v>
      </c>
      <c r="B356" s="353">
        <v>7</v>
      </c>
    </row>
    <row r="357" spans="1:2">
      <c r="A357" s="354" t="s">
        <v>1406</v>
      </c>
      <c r="B357" s="353">
        <v>5</v>
      </c>
    </row>
    <row r="358" spans="1:2">
      <c r="A358" s="354" t="s">
        <v>1387</v>
      </c>
      <c r="B358" s="353">
        <v>7</v>
      </c>
    </row>
    <row r="359" spans="1:2">
      <c r="A359" s="354" t="s">
        <v>1412</v>
      </c>
      <c r="B359" s="353">
        <v>5</v>
      </c>
    </row>
    <row r="360" spans="1:2">
      <c r="A360" s="352" t="s">
        <v>1428</v>
      </c>
      <c r="B360" s="353">
        <v>100</v>
      </c>
    </row>
    <row r="361" spans="1:2">
      <c r="A361" s="354" t="s">
        <v>1438</v>
      </c>
      <c r="B361" s="353">
        <v>40</v>
      </c>
    </row>
    <row r="362" spans="1:2">
      <c r="A362" s="354" t="s">
        <v>1435</v>
      </c>
      <c r="B362" s="353">
        <v>30</v>
      </c>
    </row>
    <row r="363" spans="1:2">
      <c r="A363" s="354" t="s">
        <v>1431</v>
      </c>
      <c r="B363" s="353">
        <v>30</v>
      </c>
    </row>
    <row r="364" spans="1:2">
      <c r="A364" s="352" t="s">
        <v>1441</v>
      </c>
      <c r="B364" s="353">
        <v>100</v>
      </c>
    </row>
    <row r="365" spans="1:2">
      <c r="A365" s="354" t="s">
        <v>2779</v>
      </c>
      <c r="B365" s="353">
        <v>8</v>
      </c>
    </row>
    <row r="366" spans="1:2">
      <c r="A366" s="354" t="s">
        <v>1447</v>
      </c>
      <c r="B366" s="353">
        <v>5</v>
      </c>
    </row>
    <row r="367" spans="1:2">
      <c r="A367" s="354" t="s">
        <v>1476</v>
      </c>
      <c r="B367" s="353">
        <v>4</v>
      </c>
    </row>
    <row r="368" spans="1:2">
      <c r="A368" s="354" t="s">
        <v>1484</v>
      </c>
      <c r="B368" s="353">
        <v>4</v>
      </c>
    </row>
    <row r="369" spans="1:2">
      <c r="A369" s="354" t="s">
        <v>1480</v>
      </c>
      <c r="B369" s="353">
        <v>4</v>
      </c>
    </row>
    <row r="370" spans="1:2">
      <c r="A370" s="354" t="s">
        <v>1458</v>
      </c>
      <c r="B370" s="353">
        <v>4</v>
      </c>
    </row>
    <row r="371" spans="1:2">
      <c r="A371" s="354" t="s">
        <v>1473</v>
      </c>
      <c r="B371" s="353">
        <v>4</v>
      </c>
    </row>
    <row r="372" spans="1:2">
      <c r="A372" s="354" t="s">
        <v>1464</v>
      </c>
      <c r="B372" s="353">
        <v>4</v>
      </c>
    </row>
    <row r="373" spans="1:2">
      <c r="A373" s="354" t="s">
        <v>1456</v>
      </c>
      <c r="B373" s="353">
        <v>5</v>
      </c>
    </row>
    <row r="374" spans="1:2">
      <c r="A374" s="354" t="s">
        <v>2188</v>
      </c>
      <c r="B374" s="353">
        <v>8</v>
      </c>
    </row>
    <row r="375" spans="1:2">
      <c r="A375" s="354" t="s">
        <v>2193</v>
      </c>
      <c r="B375" s="353">
        <v>8</v>
      </c>
    </row>
    <row r="376" spans="1:2">
      <c r="A376" s="354" t="s">
        <v>1444</v>
      </c>
      <c r="B376" s="353">
        <v>5</v>
      </c>
    </row>
    <row r="377" spans="1:2">
      <c r="A377" s="354" t="s">
        <v>1465</v>
      </c>
      <c r="B377" s="353">
        <v>8</v>
      </c>
    </row>
    <row r="378" spans="1:2">
      <c r="A378" s="354" t="s">
        <v>1451</v>
      </c>
      <c r="B378" s="353">
        <v>4</v>
      </c>
    </row>
    <row r="379" spans="1:2">
      <c r="A379" s="354" t="s">
        <v>1472</v>
      </c>
      <c r="B379" s="353">
        <v>4</v>
      </c>
    </row>
    <row r="380" spans="1:2">
      <c r="A380" s="354" t="s">
        <v>1470</v>
      </c>
      <c r="B380" s="353">
        <v>4</v>
      </c>
    </row>
    <row r="381" spans="1:2">
      <c r="A381" s="354" t="s">
        <v>1466</v>
      </c>
      <c r="B381" s="353">
        <v>17</v>
      </c>
    </row>
    <row r="382" spans="1:2">
      <c r="A382" s="352" t="s">
        <v>1486</v>
      </c>
      <c r="B382" s="353">
        <v>100</v>
      </c>
    </row>
    <row r="383" spans="1:2">
      <c r="A383" s="354" t="s">
        <v>1510</v>
      </c>
      <c r="B383" s="353">
        <v>15</v>
      </c>
    </row>
    <row r="384" spans="1:2">
      <c r="A384" s="354" t="s">
        <v>1489</v>
      </c>
      <c r="B384" s="353">
        <v>40</v>
      </c>
    </row>
    <row r="385" spans="1:2">
      <c r="A385" s="354" t="s">
        <v>1507</v>
      </c>
      <c r="B385" s="353">
        <v>10</v>
      </c>
    </row>
    <row r="386" spans="1:2">
      <c r="A386" s="354" t="s">
        <v>1497</v>
      </c>
      <c r="B386" s="353">
        <v>10</v>
      </c>
    </row>
    <row r="387" spans="1:2">
      <c r="A387" s="354" t="s">
        <v>1502</v>
      </c>
      <c r="B387" s="353">
        <v>25</v>
      </c>
    </row>
    <row r="388" spans="1:2">
      <c r="A388" s="352" t="s">
        <v>1513</v>
      </c>
      <c r="B388" s="353">
        <v>100</v>
      </c>
    </row>
    <row r="389" spans="1:2">
      <c r="A389" s="354" t="s">
        <v>1530</v>
      </c>
      <c r="B389" s="353">
        <v>7</v>
      </c>
    </row>
    <row r="390" spans="1:2">
      <c r="A390" s="354" t="s">
        <v>1538</v>
      </c>
      <c r="B390" s="353">
        <v>20</v>
      </c>
    </row>
    <row r="391" spans="1:2">
      <c r="A391" s="354" t="s">
        <v>1518</v>
      </c>
      <c r="B391" s="353">
        <v>20</v>
      </c>
    </row>
    <row r="392" spans="1:2">
      <c r="A392" s="354" t="s">
        <v>1545</v>
      </c>
      <c r="B392" s="353">
        <v>6</v>
      </c>
    </row>
    <row r="393" spans="1:2">
      <c r="A393" s="354" t="s">
        <v>1542</v>
      </c>
      <c r="B393" s="353">
        <v>7</v>
      </c>
    </row>
    <row r="394" spans="1:2">
      <c r="A394" s="354" t="s">
        <v>1547</v>
      </c>
      <c r="B394" s="353">
        <v>7</v>
      </c>
    </row>
    <row r="395" spans="1:2">
      <c r="A395" s="354" t="s">
        <v>1527</v>
      </c>
      <c r="B395" s="353">
        <v>7</v>
      </c>
    </row>
    <row r="396" spans="1:2">
      <c r="A396" s="354" t="s">
        <v>1533</v>
      </c>
      <c r="B396" s="353">
        <v>6</v>
      </c>
    </row>
    <row r="397" spans="1:2">
      <c r="A397" s="354" t="s">
        <v>1521</v>
      </c>
      <c r="B397" s="353">
        <v>20</v>
      </c>
    </row>
    <row r="398" spans="1:2">
      <c r="A398" s="352" t="s">
        <v>1549</v>
      </c>
      <c r="B398" s="353">
        <v>100</v>
      </c>
    </row>
    <row r="399" spans="1:2">
      <c r="A399" s="354" t="s">
        <v>1577</v>
      </c>
      <c r="B399" s="353">
        <v>11</v>
      </c>
    </row>
    <row r="400" spans="1:2">
      <c r="A400" s="354" t="s">
        <v>1574</v>
      </c>
      <c r="B400" s="353">
        <v>11</v>
      </c>
    </row>
    <row r="401" spans="1:2">
      <c r="A401" s="354" t="s">
        <v>1557</v>
      </c>
      <c r="B401" s="353">
        <v>11</v>
      </c>
    </row>
    <row r="402" spans="1:2">
      <c r="A402" s="354" t="s">
        <v>1555</v>
      </c>
      <c r="B402" s="353">
        <v>12</v>
      </c>
    </row>
    <row r="403" spans="1:2">
      <c r="A403" s="354" t="s">
        <v>1560</v>
      </c>
      <c r="B403" s="353">
        <v>11</v>
      </c>
    </row>
    <row r="404" spans="1:2">
      <c r="A404" s="354" t="s">
        <v>1565</v>
      </c>
      <c r="B404" s="353">
        <v>11</v>
      </c>
    </row>
    <row r="405" spans="1:2">
      <c r="A405" s="354" t="s">
        <v>1552</v>
      </c>
      <c r="B405" s="353">
        <v>11</v>
      </c>
    </row>
    <row r="406" spans="1:2">
      <c r="A406" s="354" t="s">
        <v>1562</v>
      </c>
      <c r="B406" s="353">
        <v>11</v>
      </c>
    </row>
    <row r="407" spans="1:2">
      <c r="A407" s="354" t="s">
        <v>1571</v>
      </c>
      <c r="B407" s="353">
        <v>11</v>
      </c>
    </row>
    <row r="408" spans="1:2">
      <c r="A408" s="352" t="s">
        <v>1579</v>
      </c>
      <c r="B408" s="353">
        <v>100</v>
      </c>
    </row>
    <row r="409" spans="1:2">
      <c r="A409" s="354" t="s">
        <v>1595</v>
      </c>
      <c r="B409" s="353">
        <v>30</v>
      </c>
    </row>
    <row r="410" spans="1:2">
      <c r="A410" s="354" t="s">
        <v>1590</v>
      </c>
      <c r="B410" s="353">
        <v>30</v>
      </c>
    </row>
    <row r="411" spans="1:2">
      <c r="A411" s="354" t="s">
        <v>1584</v>
      </c>
      <c r="B411" s="353">
        <v>40</v>
      </c>
    </row>
    <row r="412" spans="1:2">
      <c r="A412" s="352" t="s">
        <v>1598</v>
      </c>
      <c r="B412" s="353">
        <v>100</v>
      </c>
    </row>
    <row r="413" spans="1:2">
      <c r="A413" s="354" t="s">
        <v>1609</v>
      </c>
      <c r="B413" s="353">
        <v>12</v>
      </c>
    </row>
    <row r="414" spans="1:2">
      <c r="A414" s="354" t="s">
        <v>1603</v>
      </c>
      <c r="B414" s="353">
        <v>25</v>
      </c>
    </row>
    <row r="415" spans="1:2">
      <c r="A415" s="354" t="s">
        <v>1608</v>
      </c>
      <c r="B415" s="353">
        <v>13</v>
      </c>
    </row>
    <row r="416" spans="1:2">
      <c r="A416" s="354" t="s">
        <v>1613</v>
      </c>
      <c r="B416" s="353">
        <v>12</v>
      </c>
    </row>
    <row r="417" spans="1:2">
      <c r="A417" s="354" t="s">
        <v>1601</v>
      </c>
      <c r="B417" s="353">
        <v>26</v>
      </c>
    </row>
    <row r="418" spans="1:2">
      <c r="A418" s="354" t="s">
        <v>1617</v>
      </c>
      <c r="B418" s="353">
        <v>12</v>
      </c>
    </row>
    <row r="419" spans="1:2">
      <c r="A419" s="352" t="s">
        <v>1619</v>
      </c>
      <c r="B419" s="353">
        <v>100</v>
      </c>
    </row>
    <row r="420" spans="1:2">
      <c r="A420" s="354" t="s">
        <v>1634</v>
      </c>
      <c r="B420" s="353">
        <v>15</v>
      </c>
    </row>
    <row r="421" spans="1:2">
      <c r="A421" s="354" t="s">
        <v>1626</v>
      </c>
      <c r="B421" s="353">
        <v>5</v>
      </c>
    </row>
    <row r="422" spans="1:2">
      <c r="A422" s="354" t="s">
        <v>1630</v>
      </c>
      <c r="B422" s="353">
        <v>40</v>
      </c>
    </row>
    <row r="423" spans="1:2">
      <c r="A423" s="354" t="s">
        <v>2044</v>
      </c>
      <c r="B423" s="353">
        <v>5</v>
      </c>
    </row>
    <row r="424" spans="1:2">
      <c r="A424" s="354" t="s">
        <v>1638</v>
      </c>
      <c r="B424" s="353">
        <v>15</v>
      </c>
    </row>
    <row r="425" spans="1:2">
      <c r="A425" s="354" t="s">
        <v>1622</v>
      </c>
      <c r="B425" s="353">
        <v>20</v>
      </c>
    </row>
    <row r="426" spans="1:2">
      <c r="A426" s="352" t="s">
        <v>1640</v>
      </c>
      <c r="B426" s="353">
        <v>100</v>
      </c>
    </row>
    <row r="427" spans="1:2">
      <c r="A427" s="354" t="s">
        <v>1653</v>
      </c>
      <c r="B427" s="353">
        <v>25</v>
      </c>
    </row>
    <row r="428" spans="1:2">
      <c r="A428" s="354" t="s">
        <v>1650</v>
      </c>
      <c r="B428" s="353">
        <v>25</v>
      </c>
    </row>
    <row r="429" spans="1:2">
      <c r="A429" s="354" t="s">
        <v>1643</v>
      </c>
      <c r="B429" s="353">
        <v>25</v>
      </c>
    </row>
    <row r="430" spans="1:2">
      <c r="A430" s="354" t="s">
        <v>1646</v>
      </c>
      <c r="B430" s="353">
        <v>25</v>
      </c>
    </row>
    <row r="431" spans="1:2">
      <c r="A431" s="352" t="s">
        <v>1656</v>
      </c>
      <c r="B431" s="353">
        <v>100</v>
      </c>
    </row>
    <row r="432" spans="1:2">
      <c r="A432" s="354" t="s">
        <v>1659</v>
      </c>
      <c r="B432" s="353">
        <v>14</v>
      </c>
    </row>
    <row r="433" spans="1:2">
      <c r="A433" s="354" t="s">
        <v>1688</v>
      </c>
      <c r="B433" s="353">
        <v>14</v>
      </c>
    </row>
    <row r="434" spans="1:2">
      <c r="A434" s="354" t="s">
        <v>1680</v>
      </c>
      <c r="B434" s="353">
        <v>15</v>
      </c>
    </row>
    <row r="435" spans="1:2">
      <c r="A435" s="354" t="s">
        <v>1663</v>
      </c>
      <c r="B435" s="353">
        <v>29</v>
      </c>
    </row>
    <row r="436" spans="1:2">
      <c r="A436" s="354" t="s">
        <v>1667</v>
      </c>
      <c r="B436" s="353">
        <v>28</v>
      </c>
    </row>
    <row r="437" spans="1:2">
      <c r="A437" s="352" t="s">
        <v>1690</v>
      </c>
      <c r="B437" s="353">
        <v>100</v>
      </c>
    </row>
    <row r="438" spans="1:2">
      <c r="A438" s="354" t="s">
        <v>1918</v>
      </c>
      <c r="B438" s="353">
        <v>3</v>
      </c>
    </row>
    <row r="439" spans="1:2">
      <c r="A439" s="354" t="s">
        <v>1703</v>
      </c>
      <c r="B439" s="353">
        <v>5</v>
      </c>
    </row>
    <row r="440" spans="1:2">
      <c r="A440" s="354" t="s">
        <v>1914</v>
      </c>
      <c r="B440" s="353">
        <v>3</v>
      </c>
    </row>
    <row r="441" spans="1:2">
      <c r="A441" s="354" t="s">
        <v>1699</v>
      </c>
      <c r="B441" s="353">
        <v>9</v>
      </c>
    </row>
    <row r="442" spans="1:2">
      <c r="A442" s="354" t="s">
        <v>1724</v>
      </c>
      <c r="B442" s="353">
        <v>3</v>
      </c>
    </row>
    <row r="443" spans="1:2">
      <c r="A443" s="354" t="s">
        <v>1712</v>
      </c>
      <c r="B443" s="353">
        <v>3</v>
      </c>
    </row>
    <row r="444" spans="1:2">
      <c r="A444" s="354" t="s">
        <v>1702</v>
      </c>
      <c r="B444" s="353">
        <v>8</v>
      </c>
    </row>
    <row r="445" spans="1:2">
      <c r="A445" s="354" t="s">
        <v>1713</v>
      </c>
      <c r="B445" s="353">
        <v>3</v>
      </c>
    </row>
    <row r="446" spans="1:2">
      <c r="A446" s="354" t="s">
        <v>1716</v>
      </c>
      <c r="B446" s="353">
        <v>3</v>
      </c>
    </row>
    <row r="447" spans="1:2">
      <c r="A447" s="354" t="s">
        <v>1693</v>
      </c>
      <c r="B447" s="353">
        <v>5</v>
      </c>
    </row>
    <row r="448" spans="1:2">
      <c r="A448" s="354" t="s">
        <v>1733</v>
      </c>
      <c r="B448" s="353">
        <v>3</v>
      </c>
    </row>
    <row r="449" spans="1:2">
      <c r="A449" s="354" t="s">
        <v>1719</v>
      </c>
      <c r="B449" s="353">
        <v>3</v>
      </c>
    </row>
    <row r="450" spans="1:2">
      <c r="A450" s="354" t="s">
        <v>1912</v>
      </c>
      <c r="B450" s="353">
        <v>3</v>
      </c>
    </row>
    <row r="451" spans="1:2">
      <c r="A451" s="354" t="s">
        <v>1698</v>
      </c>
      <c r="B451" s="353">
        <v>8</v>
      </c>
    </row>
    <row r="452" spans="1:2">
      <c r="A452" s="354" t="s">
        <v>1728</v>
      </c>
      <c r="B452" s="353">
        <v>6</v>
      </c>
    </row>
    <row r="453" spans="1:2">
      <c r="A453" s="354" t="s">
        <v>1738</v>
      </c>
      <c r="B453" s="353">
        <v>3</v>
      </c>
    </row>
    <row r="454" spans="1:2">
      <c r="A454" s="354" t="s">
        <v>1737</v>
      </c>
      <c r="B454" s="353">
        <v>3</v>
      </c>
    </row>
    <row r="455" spans="1:2">
      <c r="A455" s="354" t="s">
        <v>1916</v>
      </c>
      <c r="B455" s="353">
        <v>3</v>
      </c>
    </row>
    <row r="456" spans="1:2">
      <c r="A456" s="354" t="s">
        <v>1731</v>
      </c>
      <c r="B456" s="353">
        <v>3</v>
      </c>
    </row>
    <row r="457" spans="1:2">
      <c r="A457" s="354" t="s">
        <v>1709</v>
      </c>
      <c r="B457" s="353">
        <v>6</v>
      </c>
    </row>
    <row r="458" spans="1:2">
      <c r="A458" s="354" t="s">
        <v>1696</v>
      </c>
      <c r="B458" s="353">
        <v>5</v>
      </c>
    </row>
    <row r="459" spans="1:2">
      <c r="A459" s="354" t="s">
        <v>1700</v>
      </c>
      <c r="B459" s="353">
        <v>9</v>
      </c>
    </row>
    <row r="460" spans="1:2">
      <c r="A460" s="352" t="s">
        <v>1770</v>
      </c>
      <c r="B460" s="353">
        <v>100</v>
      </c>
    </row>
    <row r="461" spans="1:2">
      <c r="A461" s="354" t="s">
        <v>1799</v>
      </c>
      <c r="B461" s="353">
        <v>8</v>
      </c>
    </row>
    <row r="462" spans="1:2">
      <c r="A462" s="354" t="s">
        <v>1791</v>
      </c>
      <c r="B462" s="353">
        <v>9</v>
      </c>
    </row>
    <row r="463" spans="1:2">
      <c r="A463" s="354" t="s">
        <v>2084</v>
      </c>
      <c r="B463" s="353">
        <v>16</v>
      </c>
    </row>
    <row r="464" spans="1:2">
      <c r="A464" s="354" t="s">
        <v>1810</v>
      </c>
      <c r="B464" s="353">
        <v>8</v>
      </c>
    </row>
    <row r="465" spans="1:2">
      <c r="A465" s="354" t="s">
        <v>1786</v>
      </c>
      <c r="B465" s="353">
        <v>9</v>
      </c>
    </row>
    <row r="466" spans="1:2">
      <c r="A466" s="354" t="s">
        <v>2780</v>
      </c>
      <c r="B466" s="353">
        <v>8</v>
      </c>
    </row>
    <row r="467" spans="1:2">
      <c r="A467" s="354" t="s">
        <v>1793</v>
      </c>
      <c r="B467" s="353">
        <v>9</v>
      </c>
    </row>
    <row r="468" spans="1:2">
      <c r="A468" s="354" t="s">
        <v>2085</v>
      </c>
      <c r="B468" s="353">
        <v>16</v>
      </c>
    </row>
    <row r="469" spans="1:2">
      <c r="A469" s="354" t="s">
        <v>1788</v>
      </c>
      <c r="B469" s="353">
        <v>9</v>
      </c>
    </row>
    <row r="470" spans="1:2">
      <c r="A470" s="354" t="s">
        <v>1797</v>
      </c>
      <c r="B470" s="353">
        <v>8</v>
      </c>
    </row>
    <row r="471" spans="1:2">
      <c r="A471" s="352" t="s">
        <v>1771</v>
      </c>
      <c r="B471" s="353">
        <v>100</v>
      </c>
    </row>
    <row r="472" spans="1:2">
      <c r="A472" s="354" t="s">
        <v>1890</v>
      </c>
      <c r="B472" s="353">
        <v>20</v>
      </c>
    </row>
    <row r="473" spans="1:2">
      <c r="A473" s="354" t="s">
        <v>1907</v>
      </c>
      <c r="B473" s="353">
        <v>20</v>
      </c>
    </row>
    <row r="474" spans="1:2">
      <c r="A474" s="354" t="s">
        <v>1899</v>
      </c>
      <c r="B474" s="353">
        <v>20</v>
      </c>
    </row>
    <row r="475" spans="1:2">
      <c r="A475" s="354" t="s">
        <v>1903</v>
      </c>
      <c r="B475" s="353">
        <v>20</v>
      </c>
    </row>
    <row r="476" spans="1:2">
      <c r="A476" s="354" t="s">
        <v>1894</v>
      </c>
      <c r="B476" s="353">
        <v>20</v>
      </c>
    </row>
    <row r="477" spans="1:2">
      <c r="A477" s="352" t="s">
        <v>1764</v>
      </c>
      <c r="B477" s="353">
        <v>100</v>
      </c>
    </row>
    <row r="478" spans="1:2">
      <c r="A478" s="354" t="s">
        <v>1884</v>
      </c>
      <c r="B478" s="353">
        <v>34</v>
      </c>
    </row>
    <row r="479" spans="1:2">
      <c r="A479" s="354" t="s">
        <v>1881</v>
      </c>
      <c r="B479" s="353">
        <v>33</v>
      </c>
    </row>
    <row r="480" spans="1:2">
      <c r="A480" s="354" t="s">
        <v>1879</v>
      </c>
      <c r="B480" s="353">
        <v>33</v>
      </c>
    </row>
    <row r="481" spans="1:2">
      <c r="A481" s="352" t="s">
        <v>1765</v>
      </c>
      <c r="B481" s="353">
        <v>100</v>
      </c>
    </row>
    <row r="482" spans="1:2">
      <c r="A482" s="354" t="s">
        <v>1829</v>
      </c>
      <c r="B482" s="353">
        <v>12.5</v>
      </c>
    </row>
    <row r="483" spans="1:2">
      <c r="A483" s="354" t="s">
        <v>1817</v>
      </c>
      <c r="B483" s="353">
        <v>12.5</v>
      </c>
    </row>
    <row r="484" spans="1:2">
      <c r="A484" s="354" t="s">
        <v>1825</v>
      </c>
      <c r="B484" s="353">
        <v>12.5</v>
      </c>
    </row>
    <row r="485" spans="1:2">
      <c r="A485" s="354" t="s">
        <v>1832</v>
      </c>
      <c r="B485" s="353">
        <v>12.5</v>
      </c>
    </row>
    <row r="486" spans="1:2">
      <c r="A486" s="354" t="s">
        <v>1836</v>
      </c>
      <c r="B486" s="353">
        <v>12.5</v>
      </c>
    </row>
    <row r="487" spans="1:2">
      <c r="A487" s="354" t="s">
        <v>1823</v>
      </c>
      <c r="B487" s="353">
        <v>12.5</v>
      </c>
    </row>
    <row r="488" spans="1:2">
      <c r="A488" s="354" t="s">
        <v>1834</v>
      </c>
      <c r="B488" s="353">
        <v>12.5</v>
      </c>
    </row>
    <row r="489" spans="1:2">
      <c r="A489" s="354" t="s">
        <v>1819</v>
      </c>
      <c r="B489" s="353">
        <v>12.5</v>
      </c>
    </row>
    <row r="490" spans="1:2">
      <c r="A490" s="352" t="s">
        <v>1769</v>
      </c>
      <c r="B490" s="353">
        <v>100</v>
      </c>
    </row>
    <row r="491" spans="1:2">
      <c r="A491" s="354" t="s">
        <v>1853</v>
      </c>
      <c r="B491" s="353">
        <v>8</v>
      </c>
    </row>
    <row r="492" spans="1:2">
      <c r="A492" s="354" t="s">
        <v>1858</v>
      </c>
      <c r="B492" s="353">
        <v>8</v>
      </c>
    </row>
    <row r="493" spans="1:2">
      <c r="A493" s="354" t="s">
        <v>1844</v>
      </c>
      <c r="B493" s="353">
        <v>8</v>
      </c>
    </row>
    <row r="494" spans="1:2">
      <c r="A494" s="354" t="s">
        <v>2086</v>
      </c>
      <c r="B494" s="353">
        <v>8</v>
      </c>
    </row>
    <row r="495" spans="1:2">
      <c r="A495" s="354" t="s">
        <v>1875</v>
      </c>
      <c r="B495" s="353">
        <v>8</v>
      </c>
    </row>
    <row r="496" spans="1:2">
      <c r="A496" s="354" t="s">
        <v>1868</v>
      </c>
      <c r="B496" s="353">
        <v>8</v>
      </c>
    </row>
    <row r="497" spans="1:2">
      <c r="A497" s="354" t="s">
        <v>1873</v>
      </c>
      <c r="B497" s="353">
        <v>8</v>
      </c>
    </row>
    <row r="498" spans="1:2">
      <c r="A498" s="354" t="s">
        <v>1865</v>
      </c>
      <c r="B498" s="353">
        <v>8</v>
      </c>
    </row>
    <row r="499" spans="1:2">
      <c r="A499" s="354" t="s">
        <v>1857</v>
      </c>
      <c r="B499" s="353">
        <v>4</v>
      </c>
    </row>
    <row r="500" spans="1:2">
      <c r="A500" s="354" t="s">
        <v>1860</v>
      </c>
      <c r="B500" s="353">
        <v>4</v>
      </c>
    </row>
    <row r="501" spans="1:2">
      <c r="A501" s="354" t="s">
        <v>1852</v>
      </c>
      <c r="B501" s="353">
        <v>8</v>
      </c>
    </row>
    <row r="502" spans="1:2">
      <c r="A502" s="354" t="s">
        <v>1843</v>
      </c>
      <c r="B502" s="353">
        <v>4</v>
      </c>
    </row>
    <row r="503" spans="1:2">
      <c r="A503" s="354" t="s">
        <v>1863</v>
      </c>
      <c r="B503" s="353">
        <v>8</v>
      </c>
    </row>
    <row r="504" spans="1:2">
      <c r="A504" s="354" t="s">
        <v>1847</v>
      </c>
      <c r="B504" s="353">
        <v>8</v>
      </c>
    </row>
    <row r="505" spans="1:2">
      <c r="A505" s="352" t="s">
        <v>1974</v>
      </c>
      <c r="B505" s="353">
        <v>100</v>
      </c>
    </row>
    <row r="506" spans="1:2">
      <c r="A506" s="354" t="s">
        <v>1997</v>
      </c>
      <c r="B506" s="353">
        <v>16</v>
      </c>
    </row>
    <row r="507" spans="1:2">
      <c r="A507" s="354" t="s">
        <v>1977</v>
      </c>
      <c r="B507" s="353">
        <v>18</v>
      </c>
    </row>
    <row r="508" spans="1:2">
      <c r="A508" s="354" t="s">
        <v>1986</v>
      </c>
      <c r="B508" s="353">
        <v>16</v>
      </c>
    </row>
    <row r="509" spans="1:2">
      <c r="A509" s="354" t="s">
        <v>1990</v>
      </c>
      <c r="B509" s="353">
        <v>16</v>
      </c>
    </row>
    <row r="510" spans="1:2">
      <c r="A510" s="354" t="s">
        <v>1982</v>
      </c>
      <c r="B510" s="353">
        <v>16</v>
      </c>
    </row>
    <row r="511" spans="1:2">
      <c r="A511" s="354" t="s">
        <v>1994</v>
      </c>
      <c r="B511" s="353">
        <v>18</v>
      </c>
    </row>
    <row r="512" spans="1:2">
      <c r="A512" s="352" t="s">
        <v>1953</v>
      </c>
      <c r="B512" s="353">
        <v>100</v>
      </c>
    </row>
    <row r="513" spans="1:2">
      <c r="A513" s="354" t="s">
        <v>1956</v>
      </c>
      <c r="B513" s="353">
        <v>12.5</v>
      </c>
    </row>
    <row r="514" spans="1:2">
      <c r="A514" s="354" t="s">
        <v>1972</v>
      </c>
      <c r="B514" s="353">
        <v>12.5</v>
      </c>
    </row>
    <row r="515" spans="1:2">
      <c r="A515" s="354" t="s">
        <v>1959</v>
      </c>
      <c r="B515" s="353">
        <v>37.5</v>
      </c>
    </row>
    <row r="516" spans="1:2">
      <c r="A516" s="354" t="s">
        <v>1962</v>
      </c>
      <c r="B516" s="353">
        <v>12.5</v>
      </c>
    </row>
    <row r="517" spans="1:2">
      <c r="A517" s="354" t="s">
        <v>1967</v>
      </c>
      <c r="B517" s="353">
        <v>12.5</v>
      </c>
    </row>
    <row r="518" spans="1:2">
      <c r="A518" s="354" t="s">
        <v>1966</v>
      </c>
      <c r="B518" s="353">
        <v>12.5</v>
      </c>
    </row>
    <row r="519" spans="1:2">
      <c r="A519" s="352" t="s">
        <v>2010</v>
      </c>
      <c r="B519" s="353">
        <v>100</v>
      </c>
    </row>
    <row r="520" spans="1:2">
      <c r="A520" s="354" t="s">
        <v>2017</v>
      </c>
      <c r="B520" s="353">
        <v>10</v>
      </c>
    </row>
    <row r="521" spans="1:2">
      <c r="A521" s="354" t="s">
        <v>2023</v>
      </c>
      <c r="B521" s="353">
        <v>15</v>
      </c>
    </row>
    <row r="522" spans="1:2">
      <c r="A522" s="354" t="s">
        <v>2016</v>
      </c>
      <c r="B522" s="353">
        <v>10</v>
      </c>
    </row>
    <row r="523" spans="1:2">
      <c r="A523" s="354" t="s">
        <v>2022</v>
      </c>
      <c r="B523" s="353">
        <v>15</v>
      </c>
    </row>
    <row r="524" spans="1:2">
      <c r="A524" s="354" t="s">
        <v>2030</v>
      </c>
      <c r="B524" s="353">
        <v>15</v>
      </c>
    </row>
    <row r="525" spans="1:2">
      <c r="A525" s="354" t="s">
        <v>2082</v>
      </c>
      <c r="B525" s="353">
        <v>10</v>
      </c>
    </row>
    <row r="526" spans="1:2">
      <c r="A526" s="354" t="s">
        <v>2027</v>
      </c>
      <c r="B526" s="353">
        <v>15</v>
      </c>
    </row>
    <row r="527" spans="1:2">
      <c r="A527" s="354" t="s">
        <v>2083</v>
      </c>
      <c r="B527" s="353">
        <v>10</v>
      </c>
    </row>
    <row r="528" spans="1:2">
      <c r="A528" s="352" t="s">
        <v>2197</v>
      </c>
      <c r="B528" s="353">
        <v>40</v>
      </c>
    </row>
    <row r="529" spans="1:2">
      <c r="A529" s="354" t="s">
        <v>2213</v>
      </c>
      <c r="B529" s="353">
        <v>10</v>
      </c>
    </row>
    <row r="530" spans="1:2">
      <c r="A530" s="354" t="s">
        <v>2212</v>
      </c>
      <c r="B530" s="353">
        <v>0</v>
      </c>
    </row>
    <row r="531" spans="1:2">
      <c r="A531" s="354" t="s">
        <v>2225</v>
      </c>
      <c r="B531" s="353">
        <v>0</v>
      </c>
    </row>
    <row r="532" spans="1:2">
      <c r="A532" s="354" t="s">
        <v>2207</v>
      </c>
      <c r="B532" s="353">
        <v>0</v>
      </c>
    </row>
    <row r="533" spans="1:2">
      <c r="A533" s="354" t="s">
        <v>2203</v>
      </c>
      <c r="B533" s="353">
        <v>0</v>
      </c>
    </row>
    <row r="534" spans="1:2">
      <c r="A534" s="354" t="s">
        <v>2446</v>
      </c>
      <c r="B534" s="353">
        <v>10</v>
      </c>
    </row>
    <row r="535" spans="1:2">
      <c r="A535" s="354" t="s">
        <v>2208</v>
      </c>
      <c r="B535" s="353">
        <v>10</v>
      </c>
    </row>
    <row r="536" spans="1:2">
      <c r="A536" s="354" t="s">
        <v>2219</v>
      </c>
      <c r="B536" s="353">
        <v>10</v>
      </c>
    </row>
    <row r="537" spans="1:2">
      <c r="A537" s="354" t="s">
        <v>2218</v>
      </c>
      <c r="B537" s="353">
        <v>0</v>
      </c>
    </row>
    <row r="538" spans="1:2">
      <c r="A538" s="352" t="s">
        <v>2133</v>
      </c>
      <c r="B538" s="353">
        <v>92</v>
      </c>
    </row>
    <row r="539" spans="1:2">
      <c r="A539" s="354" t="s">
        <v>2153</v>
      </c>
      <c r="B539" s="353">
        <v>8</v>
      </c>
    </row>
    <row r="540" spans="1:2">
      <c r="A540" s="354" t="s">
        <v>2175</v>
      </c>
      <c r="B540" s="353">
        <v>6</v>
      </c>
    </row>
    <row r="541" spans="1:2">
      <c r="A541" s="354" t="s">
        <v>2146</v>
      </c>
      <c r="B541" s="353">
        <v>8</v>
      </c>
    </row>
    <row r="542" spans="1:2">
      <c r="A542" s="354" t="s">
        <v>2144</v>
      </c>
      <c r="B542" s="353">
        <v>0</v>
      </c>
    </row>
    <row r="543" spans="1:2">
      <c r="A543" s="354" t="s">
        <v>2156</v>
      </c>
      <c r="B543" s="353">
        <v>8</v>
      </c>
    </row>
    <row r="544" spans="1:2">
      <c r="A544" s="354" t="s">
        <v>2159</v>
      </c>
      <c r="B544" s="353">
        <v>8</v>
      </c>
    </row>
    <row r="545" spans="1:2">
      <c r="A545" s="354" t="s">
        <v>2149</v>
      </c>
      <c r="B545" s="353">
        <v>8</v>
      </c>
    </row>
    <row r="546" spans="1:2">
      <c r="A546" s="354" t="s">
        <v>2139</v>
      </c>
      <c r="B546" s="353">
        <v>8</v>
      </c>
    </row>
    <row r="547" spans="1:2">
      <c r="A547" s="354" t="s">
        <v>2174</v>
      </c>
      <c r="B547" s="353">
        <v>6</v>
      </c>
    </row>
    <row r="548" spans="1:2">
      <c r="A548" s="354" t="s">
        <v>2167</v>
      </c>
      <c r="B548" s="353">
        <v>8</v>
      </c>
    </row>
    <row r="549" spans="1:2">
      <c r="A549" s="354" t="s">
        <v>2162</v>
      </c>
      <c r="B549" s="353">
        <v>8</v>
      </c>
    </row>
    <row r="550" spans="1:2">
      <c r="A550" s="354" t="s">
        <v>2136</v>
      </c>
      <c r="B550" s="353">
        <v>8</v>
      </c>
    </row>
    <row r="551" spans="1:2">
      <c r="A551" s="354" t="s">
        <v>2171</v>
      </c>
      <c r="B551" s="353">
        <v>8</v>
      </c>
    </row>
    <row r="552" spans="1:2">
      <c r="A552" s="352" t="s">
        <v>2118</v>
      </c>
      <c r="B552" s="353">
        <v>100</v>
      </c>
    </row>
    <row r="553" spans="1:2">
      <c r="A553" s="354" t="s">
        <v>2130</v>
      </c>
      <c r="B553" s="353">
        <v>33.333333333333336</v>
      </c>
    </row>
    <row r="554" spans="1:2">
      <c r="A554" s="354" t="s">
        <v>2126</v>
      </c>
      <c r="B554" s="353">
        <v>33.333333333333336</v>
      </c>
    </row>
    <row r="555" spans="1:2">
      <c r="A555" s="354" t="s">
        <v>2121</v>
      </c>
      <c r="B555" s="353">
        <v>33.333333333333336</v>
      </c>
    </row>
    <row r="556" spans="1:2">
      <c r="A556" s="352" t="s">
        <v>2292</v>
      </c>
      <c r="B556" s="353">
        <v>100</v>
      </c>
    </row>
    <row r="557" spans="1:2">
      <c r="A557" s="354" t="s">
        <v>2276</v>
      </c>
      <c r="B557" s="353">
        <v>10</v>
      </c>
    </row>
    <row r="558" spans="1:2">
      <c r="A558" s="354" t="s">
        <v>2314</v>
      </c>
      <c r="B558" s="353">
        <v>7</v>
      </c>
    </row>
    <row r="559" spans="1:2">
      <c r="A559" s="354" t="s">
        <v>2316</v>
      </c>
      <c r="B559" s="353">
        <v>7</v>
      </c>
    </row>
    <row r="560" spans="1:2">
      <c r="A560" s="354" t="s">
        <v>2286</v>
      </c>
      <c r="B560" s="353">
        <v>7</v>
      </c>
    </row>
    <row r="561" spans="1:2">
      <c r="A561" s="354" t="s">
        <v>2281</v>
      </c>
      <c r="B561" s="353">
        <v>7</v>
      </c>
    </row>
    <row r="562" spans="1:2">
      <c r="A562" s="354" t="s">
        <v>2320</v>
      </c>
      <c r="B562" s="353">
        <v>10</v>
      </c>
    </row>
    <row r="563" spans="1:2">
      <c r="A563" s="354" t="s">
        <v>2300</v>
      </c>
      <c r="B563" s="353">
        <v>10</v>
      </c>
    </row>
    <row r="564" spans="1:2">
      <c r="A564" s="354" t="s">
        <v>2291</v>
      </c>
      <c r="B564" s="353">
        <v>10</v>
      </c>
    </row>
    <row r="565" spans="1:2">
      <c r="A565" s="354" t="s">
        <v>2288</v>
      </c>
      <c r="B565" s="353">
        <v>10</v>
      </c>
    </row>
    <row r="566" spans="1:2">
      <c r="A566" s="354" t="s">
        <v>2312</v>
      </c>
      <c r="B566" s="353">
        <v>7</v>
      </c>
    </row>
    <row r="567" spans="1:2">
      <c r="A567" s="354" t="s">
        <v>2284</v>
      </c>
      <c r="B567" s="353">
        <v>7</v>
      </c>
    </row>
    <row r="568" spans="1:2">
      <c r="A568" s="354" t="s">
        <v>2279</v>
      </c>
      <c r="B568" s="353">
        <v>8</v>
      </c>
    </row>
    <row r="569" spans="1:2">
      <c r="A569" s="352" t="s">
        <v>2383</v>
      </c>
      <c r="B569" s="353">
        <v>18</v>
      </c>
    </row>
    <row r="570" spans="1:2">
      <c r="A570" s="354" t="s">
        <v>2404</v>
      </c>
      <c r="B570" s="353">
        <v>9</v>
      </c>
    </row>
    <row r="571" spans="1:2">
      <c r="A571" s="354" t="s">
        <v>2396</v>
      </c>
      <c r="B571" s="353">
        <v>0</v>
      </c>
    </row>
    <row r="572" spans="1:2">
      <c r="A572" s="354" t="s">
        <v>2403</v>
      </c>
      <c r="B572" s="353">
        <v>0</v>
      </c>
    </row>
    <row r="573" spans="1:2">
      <c r="A573" s="354" t="s">
        <v>2398</v>
      </c>
      <c r="B573" s="353">
        <v>0</v>
      </c>
    </row>
    <row r="574" spans="1:2">
      <c r="A574" s="354" t="s">
        <v>2397</v>
      </c>
      <c r="B574" s="353">
        <v>0</v>
      </c>
    </row>
    <row r="575" spans="1:2">
      <c r="A575" s="354" t="s">
        <v>2390</v>
      </c>
      <c r="B575" s="353">
        <v>0</v>
      </c>
    </row>
    <row r="576" spans="1:2">
      <c r="A576" s="354" t="s">
        <v>2407</v>
      </c>
      <c r="B576" s="353">
        <v>9</v>
      </c>
    </row>
    <row r="577" spans="1:2">
      <c r="A577" s="354" t="s">
        <v>2385</v>
      </c>
      <c r="B577" s="353">
        <v>0</v>
      </c>
    </row>
    <row r="578" spans="1:2">
      <c r="A578" s="354" t="s">
        <v>2386</v>
      </c>
      <c r="B578" s="353">
        <v>0</v>
      </c>
    </row>
    <row r="579" spans="1:2">
      <c r="A579" s="352" t="s">
        <v>2268</v>
      </c>
      <c r="B579" s="353">
        <v>50</v>
      </c>
    </row>
    <row r="580" spans="1:2">
      <c r="A580" s="354" t="s">
        <v>2271</v>
      </c>
      <c r="B580" s="353">
        <v>50</v>
      </c>
    </row>
    <row r="581" spans="1:2">
      <c r="A581" s="354" t="s">
        <v>2273</v>
      </c>
      <c r="B581" s="353">
        <v>0</v>
      </c>
    </row>
    <row r="582" spans="1:2">
      <c r="A582" s="352" t="s">
        <v>2330</v>
      </c>
      <c r="B582" s="353">
        <v>95</v>
      </c>
    </row>
    <row r="583" spans="1:2">
      <c r="A583" s="354" t="s">
        <v>2379</v>
      </c>
      <c r="B583" s="353">
        <v>5</v>
      </c>
    </row>
    <row r="584" spans="1:2">
      <c r="A584" s="354" t="s">
        <v>2359</v>
      </c>
      <c r="B584" s="353">
        <v>0</v>
      </c>
    </row>
    <row r="585" spans="1:2">
      <c r="A585" s="354" t="s">
        <v>2378</v>
      </c>
      <c r="B585" s="353">
        <v>5</v>
      </c>
    </row>
    <row r="586" spans="1:2">
      <c r="A586" s="354" t="s">
        <v>2376</v>
      </c>
      <c r="B586" s="353">
        <v>5</v>
      </c>
    </row>
    <row r="587" spans="1:2">
      <c r="A587" s="354" t="s">
        <v>2348</v>
      </c>
      <c r="B587" s="353">
        <v>10</v>
      </c>
    </row>
    <row r="588" spans="1:2">
      <c r="A588" s="354" t="s">
        <v>2337</v>
      </c>
      <c r="B588" s="353">
        <v>5</v>
      </c>
    </row>
    <row r="589" spans="1:2">
      <c r="A589" s="354" t="s">
        <v>2335</v>
      </c>
      <c r="B589" s="353">
        <v>5</v>
      </c>
    </row>
    <row r="590" spans="1:2">
      <c r="A590" s="354" t="s">
        <v>2350</v>
      </c>
      <c r="B590" s="353">
        <v>10</v>
      </c>
    </row>
    <row r="591" spans="1:2">
      <c r="A591" s="354" t="s">
        <v>2372</v>
      </c>
      <c r="B591" s="353">
        <v>5</v>
      </c>
    </row>
    <row r="592" spans="1:2">
      <c r="A592" s="354" t="s">
        <v>2380</v>
      </c>
      <c r="B592" s="353">
        <v>5</v>
      </c>
    </row>
    <row r="593" spans="1:2">
      <c r="A593" s="354" t="s">
        <v>2365</v>
      </c>
      <c r="B593" s="353">
        <v>5</v>
      </c>
    </row>
    <row r="594" spans="1:2">
      <c r="A594" s="354" t="s">
        <v>2361</v>
      </c>
      <c r="B594" s="353">
        <v>5</v>
      </c>
    </row>
    <row r="595" spans="1:2">
      <c r="A595" s="354" t="s">
        <v>2370</v>
      </c>
      <c r="B595" s="353">
        <v>5</v>
      </c>
    </row>
    <row r="596" spans="1:2">
      <c r="A596" s="354" t="s">
        <v>2333</v>
      </c>
      <c r="B596" s="353">
        <v>5</v>
      </c>
    </row>
    <row r="597" spans="1:2">
      <c r="A597" s="354" t="s">
        <v>2344</v>
      </c>
      <c r="B597" s="353">
        <v>5</v>
      </c>
    </row>
    <row r="598" spans="1:2">
      <c r="A598" s="354" t="s">
        <v>2354</v>
      </c>
      <c r="B598" s="353">
        <v>10</v>
      </c>
    </row>
    <row r="599" spans="1:2">
      <c r="A599" s="354" t="s">
        <v>2368</v>
      </c>
      <c r="B599" s="353">
        <v>5</v>
      </c>
    </row>
    <row r="600" spans="1:2">
      <c r="A600" s="352" t="s">
        <v>2411</v>
      </c>
      <c r="B600" s="353">
        <v>37</v>
      </c>
    </row>
    <row r="601" spans="1:2">
      <c r="A601" s="354" t="s">
        <v>2562</v>
      </c>
      <c r="B601" s="353">
        <v>0</v>
      </c>
    </row>
    <row r="602" spans="1:2">
      <c r="A602" s="354" t="s">
        <v>2431</v>
      </c>
      <c r="B602" s="353">
        <v>8</v>
      </c>
    </row>
    <row r="603" spans="1:2">
      <c r="A603" s="354" t="s">
        <v>2432</v>
      </c>
      <c r="B603" s="353">
        <v>7</v>
      </c>
    </row>
    <row r="604" spans="1:2">
      <c r="A604" s="354" t="s">
        <v>2435</v>
      </c>
      <c r="B604" s="353">
        <v>5</v>
      </c>
    </row>
    <row r="605" spans="1:2">
      <c r="A605" s="354" t="s">
        <v>2436</v>
      </c>
      <c r="B605" s="353">
        <v>5</v>
      </c>
    </row>
    <row r="606" spans="1:2">
      <c r="A606" s="354" t="s">
        <v>2414</v>
      </c>
      <c r="B606" s="353">
        <v>0</v>
      </c>
    </row>
    <row r="607" spans="1:2">
      <c r="A607" s="354" t="s">
        <v>2564</v>
      </c>
      <c r="B607" s="353">
        <v>0</v>
      </c>
    </row>
    <row r="608" spans="1:2">
      <c r="A608" s="354" t="s">
        <v>2434</v>
      </c>
      <c r="B608" s="353">
        <v>5</v>
      </c>
    </row>
    <row r="609" spans="1:2">
      <c r="A609" s="354" t="s">
        <v>2420</v>
      </c>
      <c r="B609" s="353">
        <v>7</v>
      </c>
    </row>
    <row r="610" spans="1:2">
      <c r="A610" s="354" t="s">
        <v>2421</v>
      </c>
      <c r="B610" s="353">
        <v>0</v>
      </c>
    </row>
    <row r="611" spans="1:2">
      <c r="A611" s="352" t="s">
        <v>2533</v>
      </c>
      <c r="B611" s="353">
        <v>99.99</v>
      </c>
    </row>
    <row r="612" spans="1:2">
      <c r="A612" s="354" t="s">
        <v>2538</v>
      </c>
      <c r="B612" s="353">
        <v>33.33</v>
      </c>
    </row>
    <row r="613" spans="1:2">
      <c r="A613" s="354" t="s">
        <v>2545</v>
      </c>
      <c r="B613" s="353">
        <v>33.33</v>
      </c>
    </row>
    <row r="614" spans="1:2">
      <c r="A614" s="354" t="s">
        <v>2541</v>
      </c>
      <c r="B614" s="353">
        <v>33.33</v>
      </c>
    </row>
    <row r="615" spans="1:2">
      <c r="A615" s="352" t="s">
        <v>2472</v>
      </c>
      <c r="B615" s="353">
        <v>76.92307692307692</v>
      </c>
    </row>
    <row r="616" spans="1:2">
      <c r="A616" s="354" t="s">
        <v>2483</v>
      </c>
      <c r="B616" s="353">
        <v>7.6923076923076925</v>
      </c>
    </row>
    <row r="617" spans="1:2">
      <c r="A617" s="354" t="s">
        <v>2502</v>
      </c>
      <c r="B617" s="353">
        <v>7.6923076923076925</v>
      </c>
    </row>
    <row r="618" spans="1:2">
      <c r="A618" s="354" t="s">
        <v>2511</v>
      </c>
      <c r="B618" s="353">
        <v>7.6923076923076925</v>
      </c>
    </row>
    <row r="619" spans="1:2">
      <c r="A619" s="354" t="s">
        <v>2477</v>
      </c>
      <c r="B619" s="353">
        <v>0</v>
      </c>
    </row>
    <row r="620" spans="1:2">
      <c r="A620" s="354" t="s">
        <v>2475</v>
      </c>
      <c r="B620" s="353">
        <v>7.6923076923076925</v>
      </c>
    </row>
    <row r="621" spans="1:2">
      <c r="A621" s="354" t="s">
        <v>2494</v>
      </c>
      <c r="B621" s="353">
        <v>0</v>
      </c>
    </row>
    <row r="622" spans="1:2">
      <c r="A622" s="354" t="s">
        <v>2481</v>
      </c>
      <c r="B622" s="353">
        <v>7.6923076923076925</v>
      </c>
    </row>
    <row r="623" spans="1:2">
      <c r="A623" s="354" t="s">
        <v>2505</v>
      </c>
      <c r="B623" s="353">
        <v>7.6923076923076925</v>
      </c>
    </row>
    <row r="624" spans="1:2">
      <c r="A624" s="354" t="s">
        <v>2487</v>
      </c>
      <c r="B624" s="353">
        <v>7.6923076923076925</v>
      </c>
    </row>
    <row r="625" spans="1:2">
      <c r="A625" s="354" t="s">
        <v>2514</v>
      </c>
      <c r="B625" s="353">
        <v>0</v>
      </c>
    </row>
    <row r="626" spans="1:2">
      <c r="A626" s="354" t="s">
        <v>2491</v>
      </c>
      <c r="B626" s="353">
        <v>7.6923076923076925</v>
      </c>
    </row>
    <row r="627" spans="1:2">
      <c r="A627" s="354" t="s">
        <v>2498</v>
      </c>
      <c r="B627" s="353">
        <v>7.6923076923076925</v>
      </c>
    </row>
    <row r="628" spans="1:2">
      <c r="A628" s="354" t="s">
        <v>2507</v>
      </c>
      <c r="B628" s="353">
        <v>7.6923076923076925</v>
      </c>
    </row>
    <row r="629" spans="1:2">
      <c r="A629" s="352" t="s">
        <v>2455</v>
      </c>
      <c r="B629" s="353">
        <v>100</v>
      </c>
    </row>
    <row r="630" spans="1:2">
      <c r="A630" s="354" t="s">
        <v>2458</v>
      </c>
      <c r="B630" s="353">
        <v>20</v>
      </c>
    </row>
    <row r="631" spans="1:2">
      <c r="A631" s="354" t="s">
        <v>2466</v>
      </c>
      <c r="B631" s="353">
        <v>20</v>
      </c>
    </row>
    <row r="632" spans="1:2">
      <c r="A632" s="354" t="s">
        <v>2552</v>
      </c>
      <c r="B632" s="353">
        <v>20</v>
      </c>
    </row>
    <row r="633" spans="1:2">
      <c r="A633" s="354" t="s">
        <v>2460</v>
      </c>
      <c r="B633" s="353">
        <v>20</v>
      </c>
    </row>
    <row r="634" spans="1:2">
      <c r="A634" s="354" t="s">
        <v>2553</v>
      </c>
      <c r="B634" s="353">
        <v>20</v>
      </c>
    </row>
    <row r="635" spans="1:2">
      <c r="A635" s="352" t="s">
        <v>2622</v>
      </c>
      <c r="B635" s="353">
        <v>50</v>
      </c>
    </row>
    <row r="636" spans="1:2">
      <c r="A636" s="354" t="s">
        <v>2578</v>
      </c>
      <c r="B636" s="353">
        <v>0</v>
      </c>
    </row>
    <row r="637" spans="1:2">
      <c r="A637" s="354" t="s">
        <v>2579</v>
      </c>
      <c r="B637" s="353">
        <v>25</v>
      </c>
    </row>
    <row r="638" spans="1:2">
      <c r="A638" s="354" t="s">
        <v>2577</v>
      </c>
      <c r="B638" s="353">
        <v>25</v>
      </c>
    </row>
    <row r="639" spans="1:2">
      <c r="A639" s="354" t="s">
        <v>2580</v>
      </c>
      <c r="B639" s="353">
        <v>0</v>
      </c>
    </row>
    <row r="640" spans="1:2">
      <c r="A640" s="352" t="s">
        <v>2620</v>
      </c>
      <c r="B640" s="353">
        <v>0</v>
      </c>
    </row>
    <row r="641" spans="1:2">
      <c r="A641" s="354" t="s">
        <v>2602</v>
      </c>
      <c r="B641" s="353">
        <v>0</v>
      </c>
    </row>
    <row r="642" spans="1:2">
      <c r="A642" s="354" t="s">
        <v>2610</v>
      </c>
      <c r="B642" s="353">
        <v>0</v>
      </c>
    </row>
    <row r="643" spans="1:2">
      <c r="A643" s="354" t="s">
        <v>2608</v>
      </c>
      <c r="B643" s="353">
        <v>0</v>
      </c>
    </row>
    <row r="644" spans="1:2">
      <c r="A644" s="354" t="s">
        <v>2588</v>
      </c>
      <c r="B644" s="353">
        <v>0</v>
      </c>
    </row>
    <row r="645" spans="1:2">
      <c r="A645" s="354" t="s">
        <v>2604</v>
      </c>
      <c r="B645" s="353">
        <v>0</v>
      </c>
    </row>
    <row r="646" spans="1:2">
      <c r="A646" s="354" t="s">
        <v>2598</v>
      </c>
      <c r="B646" s="353">
        <v>0</v>
      </c>
    </row>
    <row r="647" spans="1:2">
      <c r="A647" s="354" t="s">
        <v>2589</v>
      </c>
      <c r="B647" s="353">
        <v>0</v>
      </c>
    </row>
    <row r="648" spans="1:2">
      <c r="A648" s="354" t="s">
        <v>2594</v>
      </c>
      <c r="B648" s="353">
        <v>0</v>
      </c>
    </row>
    <row r="649" spans="1:2">
      <c r="A649" s="354" t="s">
        <v>2612</v>
      </c>
      <c r="B649" s="353">
        <v>0</v>
      </c>
    </row>
    <row r="650" spans="1:2">
      <c r="A650" s="352" t="s">
        <v>2623</v>
      </c>
      <c r="B650" s="353">
        <v>25</v>
      </c>
    </row>
    <row r="651" spans="1:2">
      <c r="A651" s="354" t="s">
        <v>2772</v>
      </c>
      <c r="B651" s="353">
        <v>0</v>
      </c>
    </row>
    <row r="652" spans="1:2">
      <c r="A652" s="354" t="s">
        <v>2645</v>
      </c>
      <c r="B652" s="353">
        <v>0</v>
      </c>
    </row>
    <row r="653" spans="1:2">
      <c r="A653" s="354" t="s">
        <v>2643</v>
      </c>
      <c r="B653" s="353">
        <v>0</v>
      </c>
    </row>
    <row r="654" spans="1:2">
      <c r="A654" s="354" t="s">
        <v>2626</v>
      </c>
      <c r="B654" s="353">
        <v>5</v>
      </c>
    </row>
    <row r="655" spans="1:2">
      <c r="A655" s="354" t="s">
        <v>2631</v>
      </c>
      <c r="B655" s="353">
        <v>20</v>
      </c>
    </row>
    <row r="656" spans="1:2">
      <c r="A656" s="354" t="s">
        <v>2638</v>
      </c>
      <c r="B656" s="353">
        <v>0</v>
      </c>
    </row>
    <row r="657" spans="1:2">
      <c r="A657" s="352" t="s">
        <v>2648</v>
      </c>
      <c r="B657" s="353">
        <v>0</v>
      </c>
    </row>
    <row r="658" spans="1:2">
      <c r="A658" s="354" t="s">
        <v>2718</v>
      </c>
      <c r="B658" s="353">
        <v>0</v>
      </c>
    </row>
    <row r="659" spans="1:2">
      <c r="A659" s="354" t="s">
        <v>2713</v>
      </c>
      <c r="B659" s="353">
        <v>0</v>
      </c>
    </row>
    <row r="660" spans="1:2">
      <c r="A660" s="354" t="s">
        <v>2716</v>
      </c>
      <c r="B660" s="353">
        <v>0</v>
      </c>
    </row>
    <row r="661" spans="1:2">
      <c r="A661" s="354" t="s">
        <v>2715</v>
      </c>
      <c r="B661" s="353">
        <v>0</v>
      </c>
    </row>
    <row r="662" spans="1:2">
      <c r="A662" s="354" t="s">
        <v>2712</v>
      </c>
      <c r="B662" s="353">
        <v>0</v>
      </c>
    </row>
    <row r="663" spans="1:2">
      <c r="A663" s="354" t="s">
        <v>2720</v>
      </c>
      <c r="B663" s="353">
        <v>0</v>
      </c>
    </row>
    <row r="664" spans="1:2">
      <c r="A664" s="354" t="s">
        <v>2719</v>
      </c>
      <c r="B664" s="353">
        <v>0</v>
      </c>
    </row>
    <row r="665" spans="1:2">
      <c r="A665" s="354" t="s">
        <v>2722</v>
      </c>
      <c r="B665" s="353">
        <v>0</v>
      </c>
    </row>
    <row r="666" spans="1:2">
      <c r="A666" s="354" t="s">
        <v>2714</v>
      </c>
      <c r="B666" s="353">
        <v>0</v>
      </c>
    </row>
    <row r="667" spans="1:2">
      <c r="A667" s="354" t="s">
        <v>2721</v>
      </c>
      <c r="B667" s="353">
        <v>0</v>
      </c>
    </row>
    <row r="668" spans="1:2">
      <c r="A668" s="354" t="s">
        <v>2717</v>
      </c>
      <c r="B668" s="353">
        <v>0</v>
      </c>
    </row>
    <row r="669" spans="1:2">
      <c r="A669" s="352" t="s">
        <v>2649</v>
      </c>
      <c r="B669" s="353">
        <v>25</v>
      </c>
    </row>
    <row r="670" spans="1:2">
      <c r="A670" s="354" t="s">
        <v>2684</v>
      </c>
      <c r="B670" s="353">
        <v>12.5</v>
      </c>
    </row>
    <row r="671" spans="1:2">
      <c r="A671" s="354" t="s">
        <v>2691</v>
      </c>
      <c r="B671" s="353">
        <v>12.5</v>
      </c>
    </row>
    <row r="672" spans="1:2">
      <c r="A672" s="354" t="s">
        <v>2678</v>
      </c>
      <c r="B672" s="353">
        <v>0</v>
      </c>
    </row>
    <row r="673" spans="1:2">
      <c r="A673" s="354" t="s">
        <v>2686</v>
      </c>
      <c r="B673" s="353">
        <v>0</v>
      </c>
    </row>
    <row r="674" spans="1:2">
      <c r="A674" s="354" t="s">
        <v>2694</v>
      </c>
      <c r="B674" s="353">
        <v>0</v>
      </c>
    </row>
    <row r="675" spans="1:2">
      <c r="A675" s="354" t="s">
        <v>2692</v>
      </c>
      <c r="B675" s="353">
        <v>0</v>
      </c>
    </row>
    <row r="676" spans="1:2">
      <c r="A676" s="354" t="s">
        <v>2680</v>
      </c>
      <c r="B676" s="353">
        <v>0</v>
      </c>
    </row>
    <row r="677" spans="1:2">
      <c r="A677" s="354" t="s">
        <v>2689</v>
      </c>
      <c r="B677" s="353">
        <v>0</v>
      </c>
    </row>
    <row r="678" spans="1:2" hidden="1">
      <c r="A678" s="352" t="s">
        <v>2776</v>
      </c>
      <c r="B678" s="353">
        <v>5380.9130769230751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244C-4B1E-4F5F-9A0D-E47B69304B9A}">
  <dimension ref="A1:H32"/>
  <sheetViews>
    <sheetView tabSelected="1" zoomScale="70" zoomScaleNormal="70" workbookViewId="0">
      <pane ySplit="3" topLeftCell="A14" activePane="bottomLeft" state="frozen"/>
      <selection pane="bottomLeft" activeCell="A16" sqref="A16"/>
    </sheetView>
  </sheetViews>
  <sheetFormatPr baseColWidth="10" defaultRowHeight="14.4"/>
  <cols>
    <col min="1" max="1" width="57" customWidth="1"/>
    <col min="2" max="2" width="15.6640625" customWidth="1"/>
    <col min="3" max="3" width="21.33203125" customWidth="1"/>
    <col min="4" max="4" width="23.44140625" customWidth="1"/>
    <col min="5" max="5" width="25" customWidth="1"/>
    <col min="7" max="7" width="50.6640625" customWidth="1"/>
    <col min="8" max="8" width="66.33203125" customWidth="1"/>
  </cols>
  <sheetData>
    <row r="1" spans="1:8" ht="15" thickBot="1"/>
    <row r="2" spans="1:8" ht="15.6">
      <c r="A2" s="355" t="s">
        <v>2265</v>
      </c>
      <c r="B2" s="355" t="s">
        <v>2264</v>
      </c>
      <c r="C2" s="355" t="s">
        <v>2263</v>
      </c>
      <c r="D2" s="99" t="s">
        <v>2262</v>
      </c>
      <c r="E2" s="99" t="s">
        <v>2261</v>
      </c>
      <c r="F2" s="355" t="s">
        <v>2260</v>
      </c>
      <c r="G2" s="99" t="s">
        <v>2259</v>
      </c>
      <c r="H2" s="355" t="s">
        <v>2258</v>
      </c>
    </row>
    <row r="3" spans="1:8" ht="15.75" customHeight="1" thickBot="1">
      <c r="A3" s="356"/>
      <c r="B3" s="356"/>
      <c r="C3" s="356"/>
      <c r="D3" s="112" t="s">
        <v>2665</v>
      </c>
      <c r="E3" s="112" t="s">
        <v>2666</v>
      </c>
      <c r="F3" s="356"/>
      <c r="G3" s="103" t="s">
        <v>2257</v>
      </c>
      <c r="H3" s="356"/>
    </row>
    <row r="4" spans="1:8" ht="28.8" thickTop="1" thickBot="1">
      <c r="A4" s="102" t="s">
        <v>2256</v>
      </c>
      <c r="B4" s="101">
        <v>19</v>
      </c>
      <c r="C4" s="101">
        <v>26</v>
      </c>
      <c r="D4" s="101">
        <v>25</v>
      </c>
      <c r="E4" s="101">
        <v>1</v>
      </c>
      <c r="F4" s="97">
        <f>+D4/C4</f>
        <v>0.96153846153846156</v>
      </c>
      <c r="G4" s="109" t="s">
        <v>2255</v>
      </c>
      <c r="H4" s="109" t="s">
        <v>2558</v>
      </c>
    </row>
    <row r="5" spans="1:8" ht="28.8" thickTop="1" thickBot="1">
      <c r="A5" s="96" t="s">
        <v>2254</v>
      </c>
      <c r="B5" s="98">
        <v>7</v>
      </c>
      <c r="C5" s="98">
        <v>5</v>
      </c>
      <c r="D5" s="98">
        <v>5</v>
      </c>
      <c r="E5" s="98">
        <v>0</v>
      </c>
      <c r="F5" s="97">
        <f t="shared" ref="F5:F26" si="0">+D5/C5</f>
        <v>1</v>
      </c>
      <c r="G5" s="100" t="s">
        <v>2253</v>
      </c>
      <c r="H5" s="110"/>
    </row>
    <row r="6" spans="1:8" ht="28.8" thickTop="1" thickBot="1">
      <c r="A6" s="96" t="s">
        <v>2252</v>
      </c>
      <c r="B6" s="98">
        <v>7</v>
      </c>
      <c r="C6" s="98">
        <v>22</v>
      </c>
      <c r="D6" s="98">
        <v>22</v>
      </c>
      <c r="E6" s="98">
        <v>0</v>
      </c>
      <c r="F6" s="97">
        <f t="shared" si="0"/>
        <v>1</v>
      </c>
      <c r="G6" s="100" t="s">
        <v>2251</v>
      </c>
      <c r="H6" s="110"/>
    </row>
    <row r="7" spans="1:8" ht="28.8" thickTop="1" thickBot="1">
      <c r="A7" s="96" t="s">
        <v>2250</v>
      </c>
      <c r="B7" s="98">
        <v>8</v>
      </c>
      <c r="C7" s="98">
        <v>10</v>
      </c>
      <c r="D7" s="98">
        <v>10</v>
      </c>
      <c r="E7" s="98">
        <v>0</v>
      </c>
      <c r="F7" s="97">
        <f t="shared" si="0"/>
        <v>1</v>
      </c>
      <c r="G7" s="108" t="s">
        <v>2249</v>
      </c>
      <c r="H7" s="110"/>
    </row>
    <row r="8" spans="1:8" ht="28.8" thickTop="1" thickBot="1">
      <c r="A8" s="96" t="s">
        <v>2248</v>
      </c>
      <c r="B8" s="98">
        <v>4</v>
      </c>
      <c r="C8" s="98">
        <v>5</v>
      </c>
      <c r="D8" s="98">
        <v>5</v>
      </c>
      <c r="E8" s="98">
        <v>0</v>
      </c>
      <c r="F8" s="97">
        <f t="shared" si="0"/>
        <v>1</v>
      </c>
      <c r="G8" s="100" t="s">
        <v>2247</v>
      </c>
      <c r="H8" s="110"/>
    </row>
    <row r="9" spans="1:8" ht="56.4" thickTop="1" thickBot="1">
      <c r="A9" s="96" t="s">
        <v>2246</v>
      </c>
      <c r="B9" s="98">
        <v>3</v>
      </c>
      <c r="C9" s="98">
        <v>3</v>
      </c>
      <c r="D9" s="98">
        <v>3</v>
      </c>
      <c r="E9" s="98">
        <v>0</v>
      </c>
      <c r="F9" s="97">
        <f t="shared" si="0"/>
        <v>1</v>
      </c>
      <c r="G9" s="100" t="s">
        <v>2245</v>
      </c>
      <c r="H9" s="110"/>
    </row>
    <row r="10" spans="1:8" ht="42.6" thickTop="1" thickBot="1">
      <c r="A10" s="96" t="s">
        <v>2244</v>
      </c>
      <c r="B10" s="98">
        <v>4</v>
      </c>
      <c r="C10" s="98">
        <v>8</v>
      </c>
      <c r="D10" s="98">
        <v>8</v>
      </c>
      <c r="E10" s="98">
        <v>0</v>
      </c>
      <c r="F10" s="97">
        <f t="shared" si="0"/>
        <v>1</v>
      </c>
      <c r="G10" s="100" t="s">
        <v>2243</v>
      </c>
      <c r="H10" s="110"/>
    </row>
    <row r="11" spans="1:8" ht="28.8" thickTop="1" thickBot="1">
      <c r="A11" s="96" t="s">
        <v>2242</v>
      </c>
      <c r="B11" s="98">
        <v>6</v>
      </c>
      <c r="C11" s="98">
        <v>14</v>
      </c>
      <c r="D11" s="98">
        <v>14</v>
      </c>
      <c r="E11" s="98">
        <v>0</v>
      </c>
      <c r="F11" s="97">
        <f t="shared" si="0"/>
        <v>1</v>
      </c>
      <c r="G11" s="100" t="s">
        <v>2241</v>
      </c>
      <c r="H11" s="110"/>
    </row>
    <row r="12" spans="1:8" ht="42.6" thickTop="1" thickBot="1">
      <c r="A12" s="107" t="s">
        <v>2240</v>
      </c>
      <c r="B12" s="98">
        <v>6</v>
      </c>
      <c r="C12" s="98">
        <v>6</v>
      </c>
      <c r="D12" s="98">
        <v>6</v>
      </c>
      <c r="E12" s="98">
        <v>0</v>
      </c>
      <c r="F12" s="97">
        <f t="shared" si="0"/>
        <v>1</v>
      </c>
      <c r="G12" s="100" t="s">
        <v>2239</v>
      </c>
      <c r="H12" s="110"/>
    </row>
    <row r="13" spans="1:8" ht="28.8" thickTop="1" thickBot="1">
      <c r="A13" s="96" t="s">
        <v>2238</v>
      </c>
      <c r="B13" s="98">
        <v>4</v>
      </c>
      <c r="C13" s="98">
        <v>8</v>
      </c>
      <c r="D13" s="98">
        <v>8</v>
      </c>
      <c r="E13" s="98">
        <v>0</v>
      </c>
      <c r="F13" s="97">
        <f t="shared" si="0"/>
        <v>1</v>
      </c>
      <c r="G13" s="100" t="s">
        <v>2237</v>
      </c>
      <c r="H13" s="110"/>
    </row>
    <row r="14" spans="1:8" ht="24" thickTop="1" thickBot="1">
      <c r="A14" s="96" t="s">
        <v>2236</v>
      </c>
      <c r="B14" s="98">
        <v>4</v>
      </c>
      <c r="C14" s="98">
        <v>8</v>
      </c>
      <c r="D14" s="98">
        <v>8</v>
      </c>
      <c r="E14" s="98">
        <v>0</v>
      </c>
      <c r="F14" s="97">
        <f t="shared" si="0"/>
        <v>1</v>
      </c>
      <c r="G14" s="100" t="s">
        <v>2235</v>
      </c>
      <c r="H14" s="110"/>
    </row>
    <row r="15" spans="1:8" ht="84" thickTop="1" thickBot="1">
      <c r="A15" s="96" t="s">
        <v>2234</v>
      </c>
      <c r="B15" s="98">
        <v>6</v>
      </c>
      <c r="C15" s="98">
        <v>9</v>
      </c>
      <c r="D15" s="98">
        <v>4</v>
      </c>
      <c r="E15" s="98">
        <v>5</v>
      </c>
      <c r="F15" s="97">
        <f t="shared" si="0"/>
        <v>0.44444444444444442</v>
      </c>
      <c r="G15" s="100" t="s">
        <v>2296</v>
      </c>
      <c r="H15" s="100" t="s">
        <v>2559</v>
      </c>
    </row>
    <row r="16" spans="1:8" ht="181.5" customHeight="1" thickTop="1" thickBot="1">
      <c r="A16" s="99" t="s">
        <v>2233</v>
      </c>
      <c r="B16" s="104">
        <v>4</v>
      </c>
      <c r="C16" s="104">
        <v>13</v>
      </c>
      <c r="D16" s="104">
        <v>12</v>
      </c>
      <c r="E16" s="104">
        <v>1</v>
      </c>
      <c r="F16" s="97">
        <f t="shared" si="0"/>
        <v>0.92307692307692313</v>
      </c>
      <c r="G16" s="100" t="s">
        <v>2669</v>
      </c>
      <c r="H16" s="140" t="s">
        <v>2668</v>
      </c>
    </row>
    <row r="17" spans="1:8" ht="61.2" thickTop="1" thickBot="1">
      <c r="A17" s="107" t="s">
        <v>2232</v>
      </c>
      <c r="B17" s="98">
        <v>2</v>
      </c>
      <c r="C17" s="98">
        <v>3</v>
      </c>
      <c r="D17" s="98">
        <v>3</v>
      </c>
      <c r="E17" s="98">
        <v>0</v>
      </c>
      <c r="F17" s="97">
        <f t="shared" si="0"/>
        <v>1</v>
      </c>
      <c r="G17" s="111" t="s">
        <v>2231</v>
      </c>
      <c r="H17" s="100"/>
    </row>
    <row r="18" spans="1:8" ht="106.2" thickTop="1" thickBot="1">
      <c r="A18" s="107" t="s">
        <v>2267</v>
      </c>
      <c r="B18" s="98">
        <v>7</v>
      </c>
      <c r="C18" s="98">
        <v>12</v>
      </c>
      <c r="D18" s="98">
        <v>12</v>
      </c>
      <c r="E18" s="98">
        <v>0</v>
      </c>
      <c r="F18" s="97">
        <f t="shared" si="0"/>
        <v>1</v>
      </c>
      <c r="G18" s="111" t="s">
        <v>2322</v>
      </c>
      <c r="H18" s="100"/>
    </row>
    <row r="19" spans="1:8" ht="239.25" customHeight="1" thickTop="1" thickBot="1">
      <c r="A19" s="96" t="s">
        <v>2410</v>
      </c>
      <c r="B19" s="98">
        <v>4</v>
      </c>
      <c r="C19" s="98">
        <v>5</v>
      </c>
      <c r="D19" s="98">
        <v>1</v>
      </c>
      <c r="E19" s="98">
        <v>4</v>
      </c>
      <c r="F19" s="97">
        <f t="shared" si="0"/>
        <v>0.2</v>
      </c>
      <c r="G19" s="111" t="s">
        <v>2761</v>
      </c>
      <c r="H19" s="131" t="s">
        <v>2762</v>
      </c>
    </row>
    <row r="20" spans="1:8" ht="78.75" customHeight="1" thickTop="1" thickBot="1">
      <c r="A20" s="113" t="s">
        <v>2293</v>
      </c>
      <c r="B20" s="98">
        <v>1</v>
      </c>
      <c r="C20" s="98">
        <v>2</v>
      </c>
      <c r="D20" s="98">
        <v>1</v>
      </c>
      <c r="E20" s="98">
        <v>1</v>
      </c>
      <c r="F20" s="97">
        <f t="shared" si="0"/>
        <v>0.5</v>
      </c>
      <c r="G20" s="111" t="s">
        <v>2454</v>
      </c>
      <c r="H20" s="131" t="s">
        <v>2453</v>
      </c>
    </row>
    <row r="21" spans="1:8" ht="138.75" customHeight="1" thickTop="1" thickBot="1">
      <c r="A21" s="113" t="s">
        <v>2409</v>
      </c>
      <c r="B21" s="98">
        <v>10</v>
      </c>
      <c r="C21" s="98">
        <v>17</v>
      </c>
      <c r="D21" s="98">
        <v>16</v>
      </c>
      <c r="E21" s="98">
        <v>1</v>
      </c>
      <c r="F21" s="97">
        <f t="shared" si="0"/>
        <v>0.94117647058823528</v>
      </c>
      <c r="G21" s="111" t="s">
        <v>2532</v>
      </c>
      <c r="H21" s="131" t="s">
        <v>2560</v>
      </c>
    </row>
    <row r="22" spans="1:8" ht="93.75" customHeight="1" thickTop="1" thickBot="1">
      <c r="A22" s="113" t="s">
        <v>2411</v>
      </c>
      <c r="B22" s="98">
        <v>7</v>
      </c>
      <c r="C22" s="98">
        <v>11</v>
      </c>
      <c r="D22" s="98">
        <v>6</v>
      </c>
      <c r="E22" s="98">
        <f t="shared" ref="E22:E23" si="1">C22-D22</f>
        <v>5</v>
      </c>
      <c r="F22" s="97">
        <f t="shared" si="0"/>
        <v>0.54545454545454541</v>
      </c>
      <c r="G22" s="111" t="s">
        <v>2783</v>
      </c>
      <c r="H22" s="131" t="s">
        <v>2782</v>
      </c>
    </row>
    <row r="23" spans="1:8" ht="135.75" customHeight="1" thickTop="1" thickBot="1">
      <c r="A23" s="113" t="s">
        <v>2533</v>
      </c>
      <c r="B23" s="98">
        <v>3</v>
      </c>
      <c r="C23" s="98">
        <v>3</v>
      </c>
      <c r="D23" s="98">
        <v>3</v>
      </c>
      <c r="E23" s="98">
        <f t="shared" si="1"/>
        <v>0</v>
      </c>
      <c r="F23" s="97">
        <f>+D23/C23</f>
        <v>1</v>
      </c>
      <c r="G23" s="111" t="s">
        <v>2550</v>
      </c>
      <c r="H23" s="131"/>
    </row>
    <row r="24" spans="1:8" ht="104.7" customHeight="1" thickTop="1" thickBot="1">
      <c r="A24" s="113" t="s">
        <v>2472</v>
      </c>
      <c r="B24" s="98">
        <v>8</v>
      </c>
      <c r="C24" s="98">
        <v>13</v>
      </c>
      <c r="D24" s="98">
        <v>10</v>
      </c>
      <c r="E24" s="98">
        <f>C24-D24</f>
        <v>3</v>
      </c>
      <c r="F24" s="97">
        <f>D24/C24</f>
        <v>0.76923076923076927</v>
      </c>
      <c r="G24" s="111" t="s">
        <v>2764</v>
      </c>
      <c r="H24" s="111" t="s">
        <v>2763</v>
      </c>
    </row>
    <row r="25" spans="1:8" ht="175.5" customHeight="1" thickTop="1" thickBot="1">
      <c r="A25" s="113" t="s">
        <v>2455</v>
      </c>
      <c r="B25" s="98">
        <v>3</v>
      </c>
      <c r="C25" s="98">
        <v>5</v>
      </c>
      <c r="D25" s="98">
        <v>5</v>
      </c>
      <c r="E25" s="98">
        <f>C25-D25</f>
        <v>0</v>
      </c>
      <c r="F25" s="97">
        <f t="shared" si="0"/>
        <v>1</v>
      </c>
      <c r="G25" s="111" t="s">
        <v>2700</v>
      </c>
      <c r="H25" s="139" t="s">
        <v>2699</v>
      </c>
    </row>
    <row r="26" spans="1:8" ht="135.75" customHeight="1" thickTop="1" thickBot="1">
      <c r="A26" s="113" t="s">
        <v>2622</v>
      </c>
      <c r="B26" s="98">
        <v>2</v>
      </c>
      <c r="C26" s="98">
        <v>4</v>
      </c>
      <c r="D26" s="98">
        <v>2</v>
      </c>
      <c r="E26" s="98">
        <f>C26-D26</f>
        <v>2</v>
      </c>
      <c r="F26" s="97">
        <f t="shared" si="0"/>
        <v>0.5</v>
      </c>
      <c r="G26" s="111" t="s">
        <v>2739</v>
      </c>
      <c r="H26" s="139" t="s">
        <v>2738</v>
      </c>
    </row>
    <row r="27" spans="1:8" ht="122.7" customHeight="1" thickTop="1" thickBot="1">
      <c r="A27" s="113" t="s">
        <v>2620</v>
      </c>
      <c r="B27" s="98">
        <v>5</v>
      </c>
      <c r="C27" s="98">
        <v>9</v>
      </c>
      <c r="D27" s="98">
        <v>0</v>
      </c>
      <c r="E27" s="98">
        <f>C27-D27</f>
        <v>9</v>
      </c>
      <c r="F27" s="97">
        <f>D27/C27</f>
        <v>0</v>
      </c>
      <c r="G27" s="111"/>
      <c r="H27" s="111" t="s">
        <v>2621</v>
      </c>
    </row>
    <row r="28" spans="1:8" ht="122.7" customHeight="1" thickTop="1" thickBot="1">
      <c r="A28" s="113" t="s">
        <v>2623</v>
      </c>
      <c r="B28" s="98">
        <v>3</v>
      </c>
      <c r="C28" s="98">
        <v>6</v>
      </c>
      <c r="D28" s="98">
        <v>1</v>
      </c>
      <c r="E28" s="98">
        <f>C28-D28</f>
        <v>5</v>
      </c>
      <c r="F28" s="97">
        <f>D28/C28</f>
        <v>0.16666666666666666</v>
      </c>
      <c r="G28" s="111" t="s">
        <v>2766</v>
      </c>
      <c r="H28" s="111" t="s">
        <v>2765</v>
      </c>
    </row>
    <row r="29" spans="1:8" ht="63" customHeight="1" thickTop="1" thickBot="1">
      <c r="A29" s="113" t="s">
        <v>2648</v>
      </c>
      <c r="B29" s="98">
        <v>3</v>
      </c>
      <c r="C29" s="98">
        <v>11</v>
      </c>
      <c r="D29" s="98">
        <v>0</v>
      </c>
      <c r="E29" s="98">
        <f t="shared" ref="E29:E31" si="2">C29-D29</f>
        <v>11</v>
      </c>
      <c r="F29" s="97">
        <f>D29/C29</f>
        <v>0</v>
      </c>
      <c r="G29" s="111" t="s">
        <v>2735</v>
      </c>
      <c r="H29" s="111" t="s">
        <v>2736</v>
      </c>
    </row>
    <row r="30" spans="1:8" ht="219.6" thickTop="1" thickBot="1">
      <c r="A30" s="113" t="s">
        <v>2649</v>
      </c>
      <c r="B30" s="98">
        <v>3</v>
      </c>
      <c r="C30" s="98">
        <v>8</v>
      </c>
      <c r="D30" s="98">
        <v>2</v>
      </c>
      <c r="E30" s="98">
        <f t="shared" si="2"/>
        <v>6</v>
      </c>
      <c r="F30" s="97">
        <f t="shared" ref="F30:F31" si="3">D30/C30</f>
        <v>0.25</v>
      </c>
      <c r="G30" s="111" t="s">
        <v>2670</v>
      </c>
      <c r="H30" s="111" t="s">
        <v>2667</v>
      </c>
    </row>
    <row r="31" spans="1:8" ht="126" thickTop="1" thickBot="1">
      <c r="A31" s="113" t="s">
        <v>2650</v>
      </c>
      <c r="B31" s="98">
        <v>2</v>
      </c>
      <c r="C31" s="98">
        <v>4</v>
      </c>
      <c r="D31" s="98">
        <v>3</v>
      </c>
      <c r="E31" s="98">
        <f t="shared" si="2"/>
        <v>1</v>
      </c>
      <c r="F31" s="97">
        <f t="shared" si="3"/>
        <v>0.75</v>
      </c>
      <c r="G31" s="111" t="s">
        <v>2771</v>
      </c>
      <c r="H31" s="111" t="s">
        <v>2770</v>
      </c>
    </row>
    <row r="32" spans="1:8" ht="24" thickTop="1" thickBot="1">
      <c r="A32" s="96" t="s">
        <v>2230</v>
      </c>
      <c r="B32" s="106">
        <f>SUM(B4:B31)</f>
        <v>145</v>
      </c>
      <c r="C32" s="106">
        <f>SUM(C4:C31)</f>
        <v>250</v>
      </c>
      <c r="D32" s="106">
        <f>SUM(D4:D31)</f>
        <v>195</v>
      </c>
      <c r="E32" s="106">
        <f>SUM(E4:E31)</f>
        <v>55</v>
      </c>
      <c r="F32" s="105">
        <f>+D32/C32</f>
        <v>0.78</v>
      </c>
      <c r="G32" s="95"/>
      <c r="H32" s="94"/>
    </row>
  </sheetData>
  <autoFilter ref="A3:H32" xr:uid="{3A1A244C-4B1E-4F5F-9A0D-E47B69304B9A}"/>
  <mergeCells count="5">
    <mergeCell ref="H2:H3"/>
    <mergeCell ref="A2:A3"/>
    <mergeCell ref="B2:B3"/>
    <mergeCell ref="C2:C3"/>
    <mergeCell ref="F2:F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81c238-0115-4676-9eac-af3b642ab3a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5AE79D6F62744A90ED38F7A4107209" ma:contentTypeVersion="16" ma:contentTypeDescription="Create a new document." ma:contentTypeScope="" ma:versionID="ceb03df711de5d27971ef532b0b9d579">
  <xsd:schema xmlns:xsd="http://www.w3.org/2001/XMLSchema" xmlns:xs="http://www.w3.org/2001/XMLSchema" xmlns:p="http://schemas.microsoft.com/office/2006/metadata/properties" xmlns:ns3="c5ff2c09-9540-41d2-b59b-a78439859e3e" xmlns:ns4="0381c238-0115-4676-9eac-af3b642ab3a9" targetNamespace="http://schemas.microsoft.com/office/2006/metadata/properties" ma:root="true" ma:fieldsID="f85ed62f8f35249e0e084d795a9671f4" ns3:_="" ns4:_="">
    <xsd:import namespace="c5ff2c09-9540-41d2-b59b-a78439859e3e"/>
    <xsd:import namespace="0381c238-0115-4676-9eac-af3b642ab3a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f2c09-9540-41d2-b59b-a78439859e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1c238-0115-4676-9eac-af3b642ab3a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4EECF7-CC3B-4DB0-84A1-0C1C3D2A81F8}">
  <ds:schemaRefs>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381c238-0115-4676-9eac-af3b642ab3a9"/>
    <ds:schemaRef ds:uri="http://schemas.openxmlformats.org/package/2006/metadata/core-properties"/>
    <ds:schemaRef ds:uri="c5ff2c09-9540-41d2-b59b-a78439859e3e"/>
    <ds:schemaRef ds:uri="http://www.w3.org/XML/1998/namespace"/>
  </ds:schemaRefs>
</ds:datastoreItem>
</file>

<file path=customXml/itemProps2.xml><?xml version="1.0" encoding="utf-8"?>
<ds:datastoreItem xmlns:ds="http://schemas.openxmlformats.org/officeDocument/2006/customXml" ds:itemID="{26BFA96C-DD1E-47FC-AA41-193887192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f2c09-9540-41d2-b59b-a78439859e3e"/>
    <ds:schemaRef ds:uri="0381c238-0115-4676-9eac-af3b642ab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8C2D20-4890-48DE-8264-C8521243E2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PM POR AUDITORÍA</vt:lpstr>
      <vt:lpstr>AVANCE POR PLAN</vt:lpstr>
      <vt:lpstr>AVANCE POR ACCIONES</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Víctor Nicolás Alvárez Rueda</cp:lastModifiedBy>
  <dcterms:created xsi:type="dcterms:W3CDTF">2021-04-15T20:23:31Z</dcterms:created>
  <dcterms:modified xsi:type="dcterms:W3CDTF">2023-07-27T03:59:14Z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0x010100B05AE79D6F62744A90ED38F7A4107209</vt:lpwstr>
  </property>
</Properties>
</file>