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chartsheets/sheet1.xml" ContentType="application/vnd.openxmlformats-officedocument.spreadsheetml.chart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4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5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6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7.xml" ContentType="application/vnd.openxmlformats-officedocument.drawing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drawings/drawing8.xml" ContentType="application/vnd.openxmlformats-officedocument.drawing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drawings/drawing9.xml" ContentType="application/vnd.openxmlformats-officedocument.drawing+xml"/>
  <Override PartName="/xl/comments1.xml" ContentType="application/vnd.openxmlformats-officedocument.spreadsheetml.comments+xml"/>
  <Override PartName="/xl/drawings/drawing10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https://fonade-my.sharepoint.com/personal/dherran_enterritorio_gov_co/Documents/PLANES 2023/"/>
    </mc:Choice>
  </mc:AlternateContent>
  <xr:revisionPtr revIDLastSave="1" documentId="8_{42E3CD6C-340B-4FA8-9554-3A435FF6478F}" xr6:coauthVersionLast="47" xr6:coauthVersionMax="47" xr10:uidLastSave="{B93F4080-BB0F-43CD-A883-8A3768F24C14}"/>
  <bookViews>
    <workbookView xWindow="-120" yWindow="-120" windowWidth="20730" windowHeight="11160" tabRatio="777" firstSheet="13" activeTab="13" xr2:uid="{00000000-000D-0000-FFFF-FFFF00000000}"/>
  </bookViews>
  <sheets>
    <sheet name="Marco Estrategico" sheetId="3" state="hidden" r:id="rId1"/>
    <sheet name="Graficos- MARZO" sheetId="13" state="hidden" r:id="rId2"/>
    <sheet name="Graficos- ABRIL " sheetId="24" state="hidden" r:id="rId3"/>
    <sheet name="Graficos- Mayo" sheetId="23" state="hidden" r:id="rId4"/>
    <sheet name="Graficos- Junio " sheetId="25" state="hidden" r:id="rId5"/>
    <sheet name="Graficos- Julio " sheetId="26" state="hidden" r:id="rId6"/>
    <sheet name="Graficos- Agosto " sheetId="28" state="hidden" r:id="rId7"/>
    <sheet name="Graficos- Septiembre" sheetId="29" state="hidden" r:id="rId8"/>
    <sheet name="Resumen" sheetId="12" state="hidden" r:id="rId9"/>
    <sheet name="Gráfico1" sheetId="42" state="hidden" r:id="rId10"/>
    <sheet name="PLAN ANTICORRUPCIÓN 2021" sheetId="50" state="hidden" r:id="rId11"/>
    <sheet name="PLAN DE PRIVACIDAD Y SEGURIDAD" sheetId="48" state="hidden" r:id="rId12"/>
    <sheet name="PLAN INSTITUCINAL DE ARCHIVO" sheetId="51" state="hidden" r:id="rId13"/>
    <sheet name="PLAN ANUAL SG SST 2023" sheetId="59" r:id="rId14"/>
    <sheet name="Hoja3" sheetId="58" state="hidden" r:id="rId15"/>
    <sheet name="Hoja2" sheetId="57" state="hidden" r:id="rId16"/>
    <sheet name="PLAN INSTITUCIONAL GESTIÓN AMBI" sheetId="52" state="hidden" r:id="rId17"/>
    <sheet name="ESTRATEGIA CERO PAPEL" sheetId="53" state="hidden" r:id="rId18"/>
    <sheet name="PLAN DE GESTIÓN INTEGRAL DE RES" sheetId="55" state="hidden" r:id="rId19"/>
    <sheet name="Hoja1" sheetId="27" state="hidden" r:id="rId20"/>
  </sheets>
  <externalReferences>
    <externalReference r:id="rId21"/>
  </externalReferences>
  <definedNames>
    <definedName name="Estrategia__Transversal">[1]Varios!$H$4:$H$8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58" l="1"/>
  <c r="N9" i="57"/>
  <c r="G62" i="12"/>
  <c r="F62" i="12"/>
  <c r="H62" i="12"/>
  <c r="D62" i="12"/>
  <c r="C62" i="12"/>
  <c r="G61" i="12"/>
  <c r="H61" i="12"/>
  <c r="F61" i="12"/>
  <c r="D61" i="12"/>
  <c r="C61" i="12"/>
  <c r="G60" i="12"/>
  <c r="F60" i="12"/>
  <c r="H60" i="12"/>
  <c r="D60" i="12"/>
  <c r="C60" i="12"/>
  <c r="E60" i="12"/>
  <c r="G59" i="12"/>
  <c r="F59" i="12"/>
  <c r="H59" i="12"/>
  <c r="E59" i="12"/>
  <c r="D59" i="12"/>
  <c r="C59" i="12"/>
  <c r="H58" i="12"/>
  <c r="G58" i="12"/>
  <c r="F58" i="12"/>
  <c r="E58" i="12"/>
  <c r="D58" i="12"/>
  <c r="C58" i="12"/>
  <c r="G57" i="12"/>
  <c r="F57" i="12"/>
  <c r="H57" i="12"/>
  <c r="E57" i="12"/>
  <c r="D57" i="12"/>
  <c r="C57" i="12"/>
  <c r="G56" i="12"/>
  <c r="F56" i="12"/>
  <c r="H56" i="12"/>
  <c r="D56" i="12"/>
  <c r="C56" i="12"/>
  <c r="E56" i="12"/>
  <c r="G55" i="12"/>
  <c r="F55" i="12"/>
  <c r="H55" i="12"/>
  <c r="E55" i="12"/>
  <c r="D55" i="12"/>
  <c r="C55" i="12"/>
  <c r="G51" i="12"/>
  <c r="H51" i="12"/>
  <c r="F51" i="12"/>
  <c r="D51" i="12"/>
  <c r="C51" i="12"/>
  <c r="E51" i="12"/>
  <c r="G50" i="12"/>
  <c r="F50" i="12"/>
  <c r="H50" i="12"/>
  <c r="D50" i="12"/>
  <c r="C50" i="12"/>
  <c r="E50" i="12"/>
  <c r="G49" i="12"/>
  <c r="H49" i="12"/>
  <c r="F49" i="12"/>
  <c r="D49" i="12"/>
  <c r="C49" i="12"/>
  <c r="E49" i="12"/>
  <c r="G45" i="12"/>
  <c r="F45" i="12"/>
  <c r="H45" i="12"/>
  <c r="E45" i="12"/>
  <c r="D45" i="12"/>
  <c r="C45" i="12"/>
  <c r="H44" i="12"/>
  <c r="G44" i="12"/>
  <c r="F44" i="12"/>
  <c r="E44" i="12"/>
  <c r="D44" i="12"/>
  <c r="C44" i="12"/>
  <c r="H43" i="12"/>
  <c r="G43" i="12"/>
  <c r="F43" i="12"/>
  <c r="E43" i="12"/>
  <c r="D43" i="12"/>
  <c r="C43" i="12"/>
  <c r="G42" i="12"/>
  <c r="F42" i="12"/>
  <c r="H42" i="12"/>
  <c r="D42" i="12"/>
  <c r="C42" i="12"/>
  <c r="E42" i="12"/>
  <c r="G38" i="12"/>
  <c r="F38" i="12"/>
  <c r="H38" i="12"/>
  <c r="D38" i="12"/>
  <c r="E38" i="12"/>
  <c r="C38" i="12"/>
  <c r="G37" i="12"/>
  <c r="H37" i="12"/>
  <c r="F37" i="12"/>
  <c r="D37" i="12"/>
  <c r="C37" i="12"/>
  <c r="E37" i="12"/>
  <c r="G36" i="12"/>
  <c r="F36" i="12"/>
  <c r="H36" i="12"/>
  <c r="D36" i="12"/>
  <c r="C36" i="12"/>
  <c r="E36" i="12"/>
  <c r="G32" i="12"/>
  <c r="F32" i="12"/>
  <c r="H32" i="12"/>
  <c r="D32" i="12"/>
  <c r="C32" i="12"/>
  <c r="E32" i="12"/>
  <c r="G31" i="12"/>
  <c r="F31" i="12"/>
  <c r="H31" i="12"/>
  <c r="E31" i="12"/>
  <c r="D31" i="12"/>
  <c r="C31" i="12"/>
  <c r="H30" i="12"/>
  <c r="G30" i="12"/>
  <c r="F30" i="12"/>
  <c r="E30" i="12"/>
  <c r="D30" i="12"/>
  <c r="C30" i="12"/>
  <c r="H26" i="12"/>
  <c r="G26" i="12"/>
  <c r="F26" i="12"/>
  <c r="E26" i="12"/>
  <c r="D26" i="12"/>
  <c r="C26" i="12"/>
  <c r="G25" i="12"/>
  <c r="F25" i="12"/>
  <c r="H25" i="12"/>
  <c r="D25" i="12"/>
  <c r="C25" i="12"/>
  <c r="E25" i="12"/>
  <c r="G24" i="12"/>
  <c r="F24" i="12"/>
  <c r="H24" i="12"/>
  <c r="D24" i="12"/>
  <c r="E24" i="12"/>
  <c r="C24" i="12"/>
  <c r="G23" i="12"/>
  <c r="H23" i="12"/>
  <c r="F23" i="12"/>
  <c r="D23" i="12"/>
  <c r="C23" i="12"/>
  <c r="E23" i="12"/>
  <c r="G19" i="12"/>
  <c r="F19" i="12"/>
  <c r="H19" i="12"/>
  <c r="D19" i="12"/>
  <c r="C19" i="12"/>
  <c r="E19" i="12"/>
  <c r="G18" i="12"/>
  <c r="F18" i="12"/>
  <c r="H18" i="12"/>
  <c r="D18" i="12"/>
  <c r="C18" i="12"/>
  <c r="E18" i="12"/>
  <c r="G17" i="12"/>
  <c r="F17" i="12"/>
  <c r="H17" i="12"/>
  <c r="E17" i="12"/>
  <c r="D17" i="12"/>
  <c r="C17" i="12"/>
  <c r="H16" i="12"/>
  <c r="G16" i="12"/>
  <c r="F16" i="12"/>
  <c r="E16" i="12"/>
  <c r="D16" i="12"/>
  <c r="C16" i="12"/>
  <c r="H11" i="12"/>
  <c r="G11" i="12"/>
  <c r="F11" i="12"/>
  <c r="E11" i="12"/>
  <c r="D11" i="12"/>
  <c r="C11" i="12"/>
  <c r="G10" i="12"/>
  <c r="F10" i="12"/>
  <c r="H10" i="12"/>
  <c r="D10" i="12"/>
  <c r="C10" i="12"/>
  <c r="E10" i="12"/>
  <c r="G9" i="12"/>
  <c r="F9" i="12"/>
  <c r="H9" i="12"/>
  <c r="D9" i="12"/>
  <c r="E9" i="12"/>
  <c r="C9" i="12"/>
  <c r="G6" i="12"/>
  <c r="H6" i="12"/>
  <c r="F6" i="12"/>
  <c r="D6" i="12"/>
  <c r="C6" i="12"/>
  <c r="E6" i="12"/>
  <c r="G5" i="12"/>
  <c r="F5" i="12"/>
  <c r="H5" i="12"/>
  <c r="D5" i="12"/>
  <c r="C5" i="12"/>
  <c r="E5" i="12"/>
  <c r="G4" i="12"/>
  <c r="F4" i="12"/>
  <c r="H4" i="12"/>
  <c r="D4" i="12"/>
  <c r="C4" i="12"/>
  <c r="E4" i="12"/>
  <c r="G3" i="12"/>
  <c r="F3" i="12"/>
  <c r="H3" i="12"/>
  <c r="E3" i="12"/>
  <c r="D3" i="12"/>
  <c r="C3" i="12"/>
  <c r="I59" i="29"/>
  <c r="H59" i="29"/>
  <c r="G59" i="29"/>
  <c r="F59" i="29"/>
  <c r="E59" i="29"/>
  <c r="D59" i="29"/>
  <c r="C11" i="29"/>
  <c r="H10" i="29"/>
  <c r="H70" i="29"/>
  <c r="G10" i="29"/>
  <c r="E10" i="29"/>
  <c r="E70" i="29"/>
  <c r="D10" i="29"/>
  <c r="D70" i="29"/>
  <c r="H9" i="29"/>
  <c r="H48" i="29"/>
  <c r="G9" i="29"/>
  <c r="E9" i="29"/>
  <c r="E48" i="29"/>
  <c r="D9" i="29"/>
  <c r="D48" i="29"/>
  <c r="H8" i="29"/>
  <c r="H47" i="29"/>
  <c r="G8" i="29"/>
  <c r="I8" i="29"/>
  <c r="E8" i="29"/>
  <c r="D8" i="29"/>
  <c r="D47" i="29"/>
  <c r="H7" i="29"/>
  <c r="H35" i="29"/>
  <c r="G7" i="29"/>
  <c r="E7" i="29"/>
  <c r="E35" i="29"/>
  <c r="D7" i="29"/>
  <c r="D35" i="29"/>
  <c r="H6" i="29"/>
  <c r="H34" i="29"/>
  <c r="G6" i="29"/>
  <c r="E6" i="29"/>
  <c r="F6" i="29"/>
  <c r="F34" i="29"/>
  <c r="D6" i="29"/>
  <c r="D34" i="29"/>
  <c r="H5" i="29"/>
  <c r="H33" i="29"/>
  <c r="G5" i="29"/>
  <c r="E5" i="29"/>
  <c r="E33" i="29"/>
  <c r="D5" i="29"/>
  <c r="D33" i="29"/>
  <c r="H4" i="29"/>
  <c r="H27" i="29"/>
  <c r="G4" i="29"/>
  <c r="E4" i="29"/>
  <c r="D4" i="29"/>
  <c r="D27" i="29"/>
  <c r="H3" i="29"/>
  <c r="H26" i="29"/>
  <c r="G3" i="29"/>
  <c r="F3" i="29"/>
  <c r="F26" i="29"/>
  <c r="E3" i="29"/>
  <c r="E26" i="29"/>
  <c r="D3" i="29"/>
  <c r="D60" i="28"/>
  <c r="E48" i="28"/>
  <c r="D35" i="28"/>
  <c r="D28" i="28"/>
  <c r="E27" i="28"/>
  <c r="H12" i="28"/>
  <c r="C12" i="28"/>
  <c r="H11" i="28"/>
  <c r="H71" i="28"/>
  <c r="G11" i="28"/>
  <c r="G71" i="28"/>
  <c r="I71" i="28"/>
  <c r="E11" i="28"/>
  <c r="E71" i="28"/>
  <c r="D11" i="28"/>
  <c r="D71" i="28"/>
  <c r="H10" i="28"/>
  <c r="H49" i="28"/>
  <c r="G10" i="28"/>
  <c r="G49" i="28"/>
  <c r="I49" i="28"/>
  <c r="F10" i="28"/>
  <c r="F49" i="28"/>
  <c r="E10" i="28"/>
  <c r="E49" i="28"/>
  <c r="D10" i="28"/>
  <c r="D49" i="28"/>
  <c r="H9" i="28"/>
  <c r="H48" i="28"/>
  <c r="G9" i="28"/>
  <c r="E9" i="28"/>
  <c r="F9" i="28"/>
  <c r="F48" i="28"/>
  <c r="D9" i="28"/>
  <c r="D48" i="28"/>
  <c r="H8" i="28"/>
  <c r="H60" i="28"/>
  <c r="G8" i="28"/>
  <c r="G60" i="28"/>
  <c r="E8" i="28"/>
  <c r="E60" i="28"/>
  <c r="D8" i="28"/>
  <c r="H7" i="28"/>
  <c r="H36" i="28"/>
  <c r="G7" i="28"/>
  <c r="G36" i="28"/>
  <c r="E7" i="28"/>
  <c r="F7" i="28"/>
  <c r="F36" i="28"/>
  <c r="D7" i="28"/>
  <c r="D36" i="28"/>
  <c r="H6" i="28"/>
  <c r="H35" i="28"/>
  <c r="G6" i="28"/>
  <c r="G35" i="28"/>
  <c r="E6" i="28"/>
  <c r="E35" i="28"/>
  <c r="D6" i="28"/>
  <c r="H5" i="28"/>
  <c r="H34" i="28"/>
  <c r="G5" i="28"/>
  <c r="G34" i="28"/>
  <c r="E5" i="28"/>
  <c r="E34" i="28"/>
  <c r="D5" i="28"/>
  <c r="D34" i="28"/>
  <c r="H4" i="28"/>
  <c r="H28" i="28"/>
  <c r="G4" i="28"/>
  <c r="E4" i="28"/>
  <c r="E28" i="28"/>
  <c r="D4" i="28"/>
  <c r="H3" i="28"/>
  <c r="H27" i="28"/>
  <c r="G3" i="28"/>
  <c r="G12" i="28"/>
  <c r="I12" i="28"/>
  <c r="C17" i="28"/>
  <c r="E3" i="28"/>
  <c r="E12" i="28"/>
  <c r="D3" i="28"/>
  <c r="D60" i="26"/>
  <c r="H49" i="26"/>
  <c r="H35" i="26"/>
  <c r="G27" i="26"/>
  <c r="C12" i="26"/>
  <c r="H11" i="26"/>
  <c r="H71" i="26"/>
  <c r="G11" i="26"/>
  <c r="G71" i="26"/>
  <c r="I71" i="26"/>
  <c r="E11" i="26"/>
  <c r="F11" i="26"/>
  <c r="F71" i="26"/>
  <c r="D11" i="26"/>
  <c r="D71" i="26"/>
  <c r="H10" i="26"/>
  <c r="G10" i="26"/>
  <c r="G49" i="26"/>
  <c r="E10" i="26"/>
  <c r="E49" i="26"/>
  <c r="D10" i="26"/>
  <c r="D49" i="26"/>
  <c r="H9" i="26"/>
  <c r="H48" i="26"/>
  <c r="G9" i="26"/>
  <c r="G48" i="26"/>
  <c r="I48" i="26"/>
  <c r="E9" i="26"/>
  <c r="D9" i="26"/>
  <c r="D48" i="26"/>
  <c r="H8" i="26"/>
  <c r="H60" i="26"/>
  <c r="G8" i="26"/>
  <c r="G60" i="26"/>
  <c r="E8" i="26"/>
  <c r="E60" i="26"/>
  <c r="D8" i="26"/>
  <c r="H7" i="26"/>
  <c r="H36" i="26"/>
  <c r="G7" i="26"/>
  <c r="G36" i="26"/>
  <c r="I36" i="26"/>
  <c r="E7" i="26"/>
  <c r="D7" i="26"/>
  <c r="D36" i="26"/>
  <c r="H6" i="26"/>
  <c r="G6" i="26"/>
  <c r="G35" i="26"/>
  <c r="F6" i="26"/>
  <c r="F35" i="26"/>
  <c r="E6" i="26"/>
  <c r="E35" i="26"/>
  <c r="D6" i="26"/>
  <c r="D35" i="26"/>
  <c r="H5" i="26"/>
  <c r="H34" i="26"/>
  <c r="G5" i="26"/>
  <c r="G34" i="26"/>
  <c r="E5" i="26"/>
  <c r="F5" i="26"/>
  <c r="F34" i="26"/>
  <c r="D5" i="26"/>
  <c r="D34" i="26"/>
  <c r="H4" i="26"/>
  <c r="H28" i="26"/>
  <c r="G4" i="26"/>
  <c r="G28" i="26"/>
  <c r="E4" i="26"/>
  <c r="E28" i="26"/>
  <c r="D4" i="26"/>
  <c r="D28" i="26"/>
  <c r="H3" i="26"/>
  <c r="H27" i="26"/>
  <c r="G3" i="26"/>
  <c r="G12" i="26"/>
  <c r="E3" i="26"/>
  <c r="F3" i="26"/>
  <c r="F27" i="26"/>
  <c r="D3" i="26"/>
  <c r="D12" i="26"/>
  <c r="G49" i="25"/>
  <c r="D49" i="25"/>
  <c r="D27" i="25"/>
  <c r="C12" i="25"/>
  <c r="I11" i="25"/>
  <c r="H11" i="25"/>
  <c r="H71" i="25"/>
  <c r="G11" i="25"/>
  <c r="G71" i="25"/>
  <c r="I71" i="25"/>
  <c r="E11" i="25"/>
  <c r="E71" i="25"/>
  <c r="D11" i="25"/>
  <c r="D71" i="25"/>
  <c r="H10" i="25"/>
  <c r="H49" i="25"/>
  <c r="I49" i="25"/>
  <c r="G10" i="25"/>
  <c r="E10" i="25"/>
  <c r="E49" i="25"/>
  <c r="D10" i="25"/>
  <c r="F10" i="25"/>
  <c r="F49" i="25"/>
  <c r="H9" i="25"/>
  <c r="H48" i="25"/>
  <c r="G9" i="25"/>
  <c r="G48" i="25"/>
  <c r="E9" i="25"/>
  <c r="E48" i="25"/>
  <c r="D9" i="25"/>
  <c r="D48" i="25"/>
  <c r="H8" i="25"/>
  <c r="H60" i="25"/>
  <c r="I60" i="25"/>
  <c r="G8" i="25"/>
  <c r="G60" i="25"/>
  <c r="E8" i="25"/>
  <c r="E60" i="25"/>
  <c r="D8" i="25"/>
  <c r="D60" i="25"/>
  <c r="H7" i="25"/>
  <c r="H36" i="25"/>
  <c r="G7" i="25"/>
  <c r="E7" i="25"/>
  <c r="E36" i="25"/>
  <c r="D7" i="25"/>
  <c r="D36" i="25"/>
  <c r="H6" i="25"/>
  <c r="H35" i="25"/>
  <c r="I35" i="25"/>
  <c r="G6" i="25"/>
  <c r="G35" i="25"/>
  <c r="E6" i="25"/>
  <c r="E35" i="25"/>
  <c r="D6" i="25"/>
  <c r="D35" i="25"/>
  <c r="H5" i="25"/>
  <c r="H34" i="25"/>
  <c r="G5" i="25"/>
  <c r="I5" i="25"/>
  <c r="E5" i="25"/>
  <c r="E34" i="25"/>
  <c r="D5" i="25"/>
  <c r="D34" i="25"/>
  <c r="H4" i="25"/>
  <c r="H28" i="25"/>
  <c r="G4" i="25"/>
  <c r="G28" i="25"/>
  <c r="E4" i="25"/>
  <c r="E28" i="25"/>
  <c r="D4" i="25"/>
  <c r="D28" i="25"/>
  <c r="H3" i="25"/>
  <c r="H12" i="25"/>
  <c r="G3" i="25"/>
  <c r="G12" i="25"/>
  <c r="I12" i="25"/>
  <c r="C17" i="25"/>
  <c r="E3" i="25"/>
  <c r="E27" i="25"/>
  <c r="D3" i="25"/>
  <c r="D12" i="25"/>
  <c r="G60" i="23"/>
  <c r="I60" i="23"/>
  <c r="E48" i="23"/>
  <c r="E36" i="23"/>
  <c r="D34" i="23"/>
  <c r="G28" i="23"/>
  <c r="I28" i="23"/>
  <c r="C12" i="23"/>
  <c r="H11" i="23"/>
  <c r="H71" i="23"/>
  <c r="G11" i="23"/>
  <c r="G71" i="23"/>
  <c r="E11" i="23"/>
  <c r="E71" i="23"/>
  <c r="D11" i="23"/>
  <c r="D71" i="23"/>
  <c r="H10" i="23"/>
  <c r="H49" i="23"/>
  <c r="G10" i="23"/>
  <c r="G49" i="23"/>
  <c r="E10" i="23"/>
  <c r="E49" i="23"/>
  <c r="D10" i="23"/>
  <c r="H9" i="23"/>
  <c r="H48" i="23"/>
  <c r="G9" i="23"/>
  <c r="G48" i="23"/>
  <c r="I48" i="23"/>
  <c r="E9" i="23"/>
  <c r="D9" i="23"/>
  <c r="D48" i="23"/>
  <c r="I8" i="23"/>
  <c r="H8" i="23"/>
  <c r="H60" i="23"/>
  <c r="G8" i="23"/>
  <c r="E8" i="23"/>
  <c r="E60" i="23"/>
  <c r="D8" i="23"/>
  <c r="D60" i="23"/>
  <c r="H7" i="23"/>
  <c r="H36" i="23"/>
  <c r="G7" i="23"/>
  <c r="G36" i="23"/>
  <c r="I36" i="23"/>
  <c r="E7" i="23"/>
  <c r="F7" i="23"/>
  <c r="F36" i="23"/>
  <c r="D7" i="23"/>
  <c r="D36" i="23"/>
  <c r="H6" i="23"/>
  <c r="H35" i="23"/>
  <c r="G6" i="23"/>
  <c r="G35" i="23"/>
  <c r="E6" i="23"/>
  <c r="E35" i="23"/>
  <c r="D6" i="23"/>
  <c r="D35" i="23"/>
  <c r="H5" i="23"/>
  <c r="H34" i="23"/>
  <c r="G5" i="23"/>
  <c r="G34" i="23"/>
  <c r="E5" i="23"/>
  <c r="E34" i="23"/>
  <c r="D5" i="23"/>
  <c r="H4" i="23"/>
  <c r="H28" i="23"/>
  <c r="G4" i="23"/>
  <c r="E4" i="23"/>
  <c r="E28" i="23"/>
  <c r="D4" i="23"/>
  <c r="D28" i="23"/>
  <c r="H3" i="23"/>
  <c r="H27" i="23"/>
  <c r="G3" i="23"/>
  <c r="G27" i="23"/>
  <c r="I27" i="23"/>
  <c r="E3" i="23"/>
  <c r="E12" i="23"/>
  <c r="D3" i="23"/>
  <c r="D12" i="23"/>
  <c r="H49" i="24"/>
  <c r="D49" i="24"/>
  <c r="H36" i="24"/>
  <c r="D28" i="24"/>
  <c r="H27" i="24"/>
  <c r="H12" i="24"/>
  <c r="G12" i="24"/>
  <c r="C12" i="24"/>
  <c r="H11" i="24"/>
  <c r="H71" i="24"/>
  <c r="G11" i="24"/>
  <c r="G71" i="24"/>
  <c r="E11" i="24"/>
  <c r="E71" i="24"/>
  <c r="D11" i="24"/>
  <c r="D71" i="24"/>
  <c r="H10" i="24"/>
  <c r="G10" i="24"/>
  <c r="G49" i="24"/>
  <c r="E10" i="24"/>
  <c r="E49" i="24"/>
  <c r="D10" i="24"/>
  <c r="H9" i="24"/>
  <c r="H48" i="24"/>
  <c r="G9" i="24"/>
  <c r="I9" i="24"/>
  <c r="E9" i="24"/>
  <c r="E48" i="24"/>
  <c r="D9" i="24"/>
  <c r="D48" i="24"/>
  <c r="H8" i="24"/>
  <c r="I8" i="24"/>
  <c r="G8" i="24"/>
  <c r="G60" i="24"/>
  <c r="E8" i="24"/>
  <c r="E60" i="24"/>
  <c r="D8" i="24"/>
  <c r="D60" i="24"/>
  <c r="H7" i="24"/>
  <c r="G7" i="24"/>
  <c r="G36" i="24"/>
  <c r="E7" i="24"/>
  <c r="E36" i="24"/>
  <c r="D7" i="24"/>
  <c r="D36" i="24"/>
  <c r="H6" i="24"/>
  <c r="H35" i="24"/>
  <c r="G6" i="24"/>
  <c r="G35" i="24"/>
  <c r="I35" i="24"/>
  <c r="E6" i="24"/>
  <c r="E35" i="24"/>
  <c r="D6" i="24"/>
  <c r="D35" i="24"/>
  <c r="H5" i="24"/>
  <c r="H34" i="24"/>
  <c r="G5" i="24"/>
  <c r="G34" i="24"/>
  <c r="E5" i="24"/>
  <c r="E34" i="24"/>
  <c r="D5" i="24"/>
  <c r="D34" i="24"/>
  <c r="H4" i="24"/>
  <c r="H28" i="24"/>
  <c r="G4" i="24"/>
  <c r="I4" i="24"/>
  <c r="E4" i="24"/>
  <c r="E28" i="24"/>
  <c r="D4" i="24"/>
  <c r="H3" i="24"/>
  <c r="G3" i="24"/>
  <c r="G27" i="24"/>
  <c r="E3" i="24"/>
  <c r="E27" i="24"/>
  <c r="D3" i="24"/>
  <c r="D27" i="24"/>
  <c r="E71" i="13"/>
  <c r="G49" i="13"/>
  <c r="G48" i="13"/>
  <c r="F48" i="13"/>
  <c r="D48" i="13"/>
  <c r="H36" i="13"/>
  <c r="E27" i="13"/>
  <c r="G12" i="13"/>
  <c r="E12" i="13"/>
  <c r="D12" i="13"/>
  <c r="C12" i="13"/>
  <c r="H11" i="13"/>
  <c r="H71" i="13"/>
  <c r="G11" i="13"/>
  <c r="G71" i="13"/>
  <c r="I71" i="13"/>
  <c r="E11" i="13"/>
  <c r="D11" i="13"/>
  <c r="D71" i="13"/>
  <c r="H10" i="13"/>
  <c r="H49" i="13"/>
  <c r="G10" i="13"/>
  <c r="E10" i="13"/>
  <c r="E49" i="13"/>
  <c r="D10" i="13"/>
  <c r="D49" i="13"/>
  <c r="H9" i="13"/>
  <c r="H48" i="13"/>
  <c r="G9" i="13"/>
  <c r="E9" i="13"/>
  <c r="E48" i="13"/>
  <c r="D9" i="13"/>
  <c r="F9" i="13"/>
  <c r="H8" i="13"/>
  <c r="H60" i="13"/>
  <c r="G8" i="13"/>
  <c r="G60" i="13"/>
  <c r="I60" i="13"/>
  <c r="E8" i="13"/>
  <c r="E60" i="13"/>
  <c r="D8" i="13"/>
  <c r="D60" i="13"/>
  <c r="H7" i="13"/>
  <c r="G7" i="13"/>
  <c r="G36" i="13"/>
  <c r="E7" i="13"/>
  <c r="E36" i="13"/>
  <c r="D7" i="13"/>
  <c r="D36" i="13"/>
  <c r="H6" i="13"/>
  <c r="H35" i="13"/>
  <c r="G6" i="13"/>
  <c r="G35" i="13"/>
  <c r="E6" i="13"/>
  <c r="E35" i="13"/>
  <c r="D6" i="13"/>
  <c r="D35" i="13"/>
  <c r="H5" i="13"/>
  <c r="H34" i="13"/>
  <c r="G5" i="13"/>
  <c r="G34" i="13"/>
  <c r="I34" i="13"/>
  <c r="E5" i="13"/>
  <c r="E34" i="13"/>
  <c r="D5" i="13"/>
  <c r="D34" i="13"/>
  <c r="H4" i="13"/>
  <c r="H28" i="13"/>
  <c r="G4" i="13"/>
  <c r="G28" i="13"/>
  <c r="I28" i="13"/>
  <c r="E4" i="13"/>
  <c r="F4" i="13"/>
  <c r="F28" i="13"/>
  <c r="D4" i="13"/>
  <c r="D28" i="13"/>
  <c r="H3" i="13"/>
  <c r="H12" i="13"/>
  <c r="G3" i="13"/>
  <c r="G27" i="13"/>
  <c r="E3" i="13"/>
  <c r="D3" i="13"/>
  <c r="D27" i="13"/>
  <c r="O36" i="3"/>
  <c r="I7" i="13"/>
  <c r="F8" i="13"/>
  <c r="F60" i="13"/>
  <c r="F3" i="13"/>
  <c r="F27" i="13"/>
  <c r="I10" i="13"/>
  <c r="I71" i="24"/>
  <c r="F5" i="23"/>
  <c r="F34" i="23"/>
  <c r="I10" i="25"/>
  <c r="I60" i="26"/>
  <c r="I60" i="28"/>
  <c r="I10" i="29"/>
  <c r="E12" i="26"/>
  <c r="F12" i="26"/>
  <c r="C16" i="26"/>
  <c r="F7" i="29"/>
  <c r="F35" i="29"/>
  <c r="F7" i="25"/>
  <c r="F36" i="25"/>
  <c r="I8" i="28"/>
  <c r="I60" i="24"/>
  <c r="D12" i="24"/>
  <c r="I3" i="25"/>
  <c r="I7" i="25"/>
  <c r="I34" i="26"/>
  <c r="F9" i="26"/>
  <c r="F48" i="26"/>
  <c r="E27" i="26"/>
  <c r="H60" i="24"/>
  <c r="I5" i="26"/>
  <c r="E71" i="26"/>
  <c r="I12" i="24"/>
  <c r="C17" i="24"/>
  <c r="I27" i="26"/>
  <c r="F4" i="29"/>
  <c r="F27" i="29"/>
  <c r="I49" i="13"/>
  <c r="I34" i="24"/>
  <c r="I35" i="23"/>
  <c r="F10" i="23"/>
  <c r="F49" i="23"/>
  <c r="I28" i="25"/>
  <c r="I9" i="26"/>
  <c r="I35" i="28"/>
  <c r="I9" i="28"/>
  <c r="I4" i="29"/>
  <c r="F8" i="29"/>
  <c r="F47" i="29"/>
  <c r="E34" i="26"/>
  <c r="I35" i="26"/>
  <c r="I6" i="28"/>
  <c r="E36" i="28"/>
  <c r="E61" i="12"/>
  <c r="D49" i="23"/>
  <c r="I49" i="26"/>
  <c r="F8" i="24"/>
  <c r="F60" i="24"/>
  <c r="G48" i="28"/>
  <c r="I48" i="28"/>
  <c r="F9" i="29"/>
  <c r="F48" i="29"/>
  <c r="E62" i="12"/>
  <c r="I4" i="13"/>
  <c r="I48" i="25"/>
  <c r="F7" i="26"/>
  <c r="F36" i="26"/>
  <c r="I10" i="26"/>
  <c r="E36" i="26"/>
  <c r="H27" i="13"/>
  <c r="I27" i="13"/>
  <c r="I49" i="24"/>
  <c r="I7" i="23"/>
  <c r="F4" i="26"/>
  <c r="F28" i="26"/>
  <c r="I36" i="28"/>
  <c r="F5" i="24"/>
  <c r="F34" i="24"/>
  <c r="I27" i="24"/>
  <c r="I28" i="26"/>
  <c r="F12" i="13"/>
  <c r="C16" i="13"/>
  <c r="I35" i="13"/>
  <c r="I36" i="24"/>
  <c r="F8" i="26"/>
  <c r="F60" i="26"/>
  <c r="I4" i="28"/>
  <c r="I6" i="29"/>
  <c r="I36" i="13"/>
  <c r="G28" i="24"/>
  <c r="I28" i="24"/>
  <c r="G48" i="24"/>
  <c r="I48" i="24"/>
  <c r="E27" i="23"/>
  <c r="I4" i="26"/>
  <c r="I11" i="13"/>
  <c r="E12" i="24"/>
  <c r="F12" i="24"/>
  <c r="C16" i="24"/>
  <c r="I4" i="23"/>
  <c r="F11" i="23"/>
  <c r="F71" i="23"/>
  <c r="F6" i="25"/>
  <c r="F35" i="25"/>
  <c r="I8" i="26"/>
  <c r="F6" i="28"/>
  <c r="F35" i="28"/>
  <c r="G26" i="29"/>
  <c r="I26" i="29"/>
  <c r="I3" i="29"/>
  <c r="G11" i="29"/>
  <c r="I9" i="13"/>
  <c r="E28" i="13"/>
  <c r="F10" i="24"/>
  <c r="F49" i="24"/>
  <c r="F9" i="23"/>
  <c r="F48" i="23"/>
  <c r="I71" i="23"/>
  <c r="F4" i="25"/>
  <c r="F28" i="25"/>
  <c r="G27" i="25"/>
  <c r="G36" i="25"/>
  <c r="I36" i="25"/>
  <c r="I6" i="26"/>
  <c r="F4" i="28"/>
  <c r="F28" i="28"/>
  <c r="I10" i="28"/>
  <c r="I6" i="23"/>
  <c r="F8" i="28"/>
  <c r="F60" i="28"/>
  <c r="I11" i="23"/>
  <c r="F11" i="25"/>
  <c r="F71" i="25"/>
  <c r="G28" i="28"/>
  <c r="I28" i="28"/>
  <c r="F3" i="24"/>
  <c r="F27" i="24"/>
  <c r="I5" i="13"/>
  <c r="F6" i="24"/>
  <c r="F35" i="24"/>
  <c r="F12" i="23"/>
  <c r="C16" i="23"/>
  <c r="G48" i="29"/>
  <c r="I48" i="29"/>
  <c r="I9" i="29"/>
  <c r="I3" i="13"/>
  <c r="F10" i="13"/>
  <c r="F49" i="13"/>
  <c r="F4" i="24"/>
  <c r="F28" i="24"/>
  <c r="I10" i="24"/>
  <c r="F3" i="23"/>
  <c r="F27" i="23"/>
  <c r="I34" i="23"/>
  <c r="I9" i="23"/>
  <c r="F9" i="25"/>
  <c r="F48" i="25"/>
  <c r="I11" i="26"/>
  <c r="F11" i="28"/>
  <c r="F71" i="28"/>
  <c r="F8" i="25"/>
  <c r="F60" i="25"/>
  <c r="I12" i="13"/>
  <c r="C17" i="13"/>
  <c r="G12" i="23"/>
  <c r="F6" i="13"/>
  <c r="F35" i="13"/>
  <c r="I6" i="24"/>
  <c r="I5" i="23"/>
  <c r="H12" i="23"/>
  <c r="F5" i="25"/>
  <c r="F34" i="25"/>
  <c r="I7" i="26"/>
  <c r="D12" i="28"/>
  <c r="F12" i="28"/>
  <c r="C16" i="28"/>
  <c r="D27" i="28"/>
  <c r="G35" i="29"/>
  <c r="I35" i="29"/>
  <c r="I7" i="29"/>
  <c r="I48" i="13"/>
  <c r="F11" i="24"/>
  <c r="F71" i="24"/>
  <c r="I3" i="23"/>
  <c r="F3" i="25"/>
  <c r="F27" i="25"/>
  <c r="I9" i="25"/>
  <c r="G34" i="25"/>
  <c r="I34" i="25"/>
  <c r="F5" i="28"/>
  <c r="F34" i="28"/>
  <c r="I8" i="13"/>
  <c r="F9" i="24"/>
  <c r="F48" i="24"/>
  <c r="E12" i="25"/>
  <c r="F12" i="25"/>
  <c r="C16" i="25"/>
  <c r="I3" i="26"/>
  <c r="F10" i="26"/>
  <c r="F49" i="26"/>
  <c r="H12" i="26"/>
  <c r="I12" i="26"/>
  <c r="C17" i="26"/>
  <c r="F3" i="28"/>
  <c r="F27" i="28"/>
  <c r="I34" i="28"/>
  <c r="F5" i="29"/>
  <c r="F33" i="29"/>
  <c r="I6" i="13"/>
  <c r="F7" i="24"/>
  <c r="F36" i="24"/>
  <c r="I10" i="23"/>
  <c r="D27" i="23"/>
  <c r="I49" i="23"/>
  <c r="D11" i="29"/>
  <c r="D26" i="29"/>
  <c r="G33" i="29"/>
  <c r="I33" i="29"/>
  <c r="I5" i="29"/>
  <c r="E11" i="29"/>
  <c r="F11" i="29"/>
  <c r="E27" i="29"/>
  <c r="E34" i="29"/>
  <c r="E47" i="29"/>
  <c r="H27" i="25"/>
  <c r="E48" i="26"/>
  <c r="G27" i="29"/>
  <c r="I27" i="29"/>
  <c r="G34" i="29"/>
  <c r="I34" i="29"/>
  <c r="G47" i="29"/>
  <c r="I47" i="29"/>
  <c r="H11" i="29"/>
  <c r="F5" i="13"/>
  <c r="F34" i="13"/>
  <c r="F7" i="13"/>
  <c r="F36" i="13"/>
  <c r="F11" i="13"/>
  <c r="F71" i="13"/>
  <c r="I3" i="24"/>
  <c r="I5" i="24"/>
  <c r="I7" i="24"/>
  <c r="I11" i="24"/>
  <c r="F4" i="23"/>
  <c r="F28" i="23"/>
  <c r="F6" i="23"/>
  <c r="F35" i="23"/>
  <c r="F8" i="23"/>
  <c r="F60" i="23"/>
  <c r="I4" i="25"/>
  <c r="I6" i="25"/>
  <c r="I8" i="25"/>
  <c r="I3" i="28"/>
  <c r="I5" i="28"/>
  <c r="I7" i="28"/>
  <c r="I11" i="28"/>
  <c r="F10" i="29"/>
  <c r="F70" i="29"/>
  <c r="D27" i="26"/>
  <c r="G27" i="28"/>
  <c r="I27" i="28"/>
  <c r="G70" i="29"/>
  <c r="I70" i="29"/>
  <c r="I27" i="25"/>
  <c r="I12" i="23"/>
  <c r="C17" i="23"/>
  <c r="I11" i="29"/>
  <c r="A1" i="24"/>
  <c r="A1" i="23"/>
  <c r="A1" i="25"/>
  <c r="A1" i="29"/>
  <c r="A1" i="2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Anny</author>
  </authors>
  <commentList>
    <comment ref="A9" authorId="0" shapeId="0" xr:uid="{00000000-0006-0000-0B00-000001000000}">
      <text>
        <r>
          <rPr>
            <b/>
            <sz val="20"/>
            <color indexed="81"/>
            <rFont val="Tahoma"/>
            <family val="2"/>
          </rPr>
          <t>Anny:
Iniciativa = Foco Estratégico</t>
        </r>
        <r>
          <rPr>
            <sz val="22"/>
            <color indexed="81"/>
            <rFont val="Tahoma"/>
            <family val="2"/>
          </rPr>
          <t xml:space="preserve">
</t>
        </r>
      </text>
    </comment>
    <comment ref="B18" authorId="0" shapeId="0" xr:uid="{00000000-0006-0000-0B00-000002000000}">
      <text>
        <r>
          <rPr>
            <b/>
            <sz val="9"/>
            <color indexed="81"/>
            <rFont val="Tahoma"/>
            <family val="2"/>
          </rPr>
          <t>Anny: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4"/>
            <color indexed="81"/>
            <rFont val="Tahoma"/>
            <family val="2"/>
          </rPr>
          <t>Actividad = Hito</t>
        </r>
      </text>
    </comment>
    <comment ref="N18" authorId="0" shapeId="0" xr:uid="{00000000-0006-0000-0B00-000003000000}">
      <text>
        <r>
          <rPr>
            <sz val="22"/>
            <color indexed="81"/>
            <rFont val="Tahoma"/>
            <family val="2"/>
          </rPr>
          <t>Columna H- S : si la tarea hace parte del plan relacionar el código que tiene en el mismo. Esto se diligencia por PyGR una vez se tengan definidos todos los planes.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Anny</author>
  </authors>
  <commentList>
    <comment ref="A9" authorId="0" shapeId="0" xr:uid="{BAEAC9BC-AF8D-4515-BAA7-81097F426C47}">
      <text>
        <r>
          <rPr>
            <b/>
            <sz val="20"/>
            <color indexed="81"/>
            <rFont val="Tahoma"/>
            <family val="2"/>
          </rPr>
          <t>Anny:
Iniciativa = Foco Estratégico</t>
        </r>
        <r>
          <rPr>
            <sz val="22"/>
            <color indexed="81"/>
            <rFont val="Tahoma"/>
            <family val="2"/>
          </rPr>
          <t xml:space="preserve">
</t>
        </r>
      </text>
    </comment>
    <comment ref="B18" authorId="0" shapeId="0" xr:uid="{D2BB9066-D45B-426A-9A7B-7E00CC7EA935}">
      <text>
        <r>
          <rPr>
            <b/>
            <sz val="9"/>
            <color indexed="81"/>
            <rFont val="Tahoma"/>
            <family val="2"/>
          </rPr>
          <t>Anny: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4"/>
            <color indexed="81"/>
            <rFont val="Tahoma"/>
            <family val="2"/>
          </rPr>
          <t>Actividad = Hito</t>
        </r>
      </text>
    </comment>
    <comment ref="M18" authorId="0" shapeId="0" xr:uid="{65710568-AB8F-4449-9FD0-1ED13FFA45E8}">
      <text>
        <r>
          <rPr>
            <sz val="22"/>
            <color indexed="81"/>
            <rFont val="Tahoma"/>
            <family val="2"/>
          </rPr>
          <t>Columna H- S : si la tarea hace parte del plan relacionar el código que tiene en el mismo. Esto se diligencia por PyGR una vez se tengan definidos todos los planes.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Anny</author>
  </authors>
  <commentList>
    <comment ref="B2" authorId="0" shapeId="0" xr:uid="{00000000-0006-0000-0E00-000001000000}">
      <text>
        <r>
          <rPr>
            <b/>
            <sz val="9"/>
            <color indexed="81"/>
            <rFont val="Tahoma"/>
            <family val="2"/>
          </rPr>
          <t>Anny: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4"/>
            <color indexed="81"/>
            <rFont val="Tahoma"/>
            <family val="2"/>
          </rPr>
          <t>Actividad = Hito</t>
        </r>
      </text>
    </comment>
    <comment ref="E2" authorId="0" shapeId="0" xr:uid="{00000000-0006-0000-0E00-000002000000}">
      <text>
        <r>
          <rPr>
            <b/>
            <sz val="9"/>
            <color indexed="81"/>
            <rFont val="Tahoma"/>
            <family val="2"/>
          </rPr>
          <t>Anny: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4"/>
            <color indexed="81"/>
            <rFont val="Tahoma"/>
            <family val="2"/>
          </rPr>
          <t>Actividad = Hito</t>
        </r>
      </text>
    </comment>
    <comment ref="H2" authorId="0" shapeId="0" xr:uid="{00000000-0006-0000-0E00-000003000000}">
      <text>
        <r>
          <rPr>
            <b/>
            <sz val="9"/>
            <color indexed="81"/>
            <rFont val="Tahoma"/>
            <family val="2"/>
          </rPr>
          <t>Anny: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4"/>
            <color indexed="81"/>
            <rFont val="Tahoma"/>
            <family val="2"/>
          </rPr>
          <t>Actividad = Hito</t>
        </r>
      </text>
    </comment>
  </commentList>
</comments>
</file>

<file path=xl/sharedStrings.xml><?xml version="1.0" encoding="utf-8"?>
<sst xmlns="http://schemas.openxmlformats.org/spreadsheetml/2006/main" count="1960" uniqueCount="877">
  <si>
    <t>COMENTARIOS AL REPORTE
Unidad de medida 1= Numero; 2= Porcentaje</t>
  </si>
  <si>
    <t>Plan de Acción Institucional de FONADE - 2018</t>
  </si>
  <si>
    <t>Plataforma Estrategica</t>
  </si>
  <si>
    <t>Información asociada a productos</t>
  </si>
  <si>
    <t>Información asociada a las actividades</t>
  </si>
  <si>
    <t>Objetivo Estratégico
FONADE</t>
  </si>
  <si>
    <t>Estrategias transversales
PND</t>
  </si>
  <si>
    <t>Objetivo  PND</t>
  </si>
  <si>
    <t xml:space="preserve">Políticas  de Desarrollo Administrativo </t>
  </si>
  <si>
    <t>BSC- Perspectiva</t>
  </si>
  <si>
    <t>Proyecto</t>
  </si>
  <si>
    <t>Peso%</t>
  </si>
  <si>
    <t>Actividades</t>
  </si>
  <si>
    <t>Sub-actividades</t>
  </si>
  <si>
    <t>Productos</t>
  </si>
  <si>
    <t>Indicador</t>
  </si>
  <si>
    <t>Líder del Proyecto</t>
  </si>
  <si>
    <t>Responsable (Área)</t>
  </si>
  <si>
    <t>Fecha inicio</t>
  </si>
  <si>
    <t>Fecha fin</t>
  </si>
  <si>
    <t xml:space="preserve">Optimizar los recursos y actividades misionales en proyectos estratégicos del Gobierno Nacional. </t>
  </si>
  <si>
    <t>Competitividad e Infraestructuras Estratégicas</t>
  </si>
  <si>
    <t>Optimizar la gestión de la inversión de los recursos
públicos</t>
  </si>
  <si>
    <t>Gestión Misional y de Gobierno</t>
  </si>
  <si>
    <t xml:space="preserve">Procesos Internos </t>
  </si>
  <si>
    <t>Fortalecimiento de la línea de Estructuración de Proyectos</t>
  </si>
  <si>
    <t>14.3%</t>
  </si>
  <si>
    <t>Realizar el análisis de las situación actual de la  línea de estructuración de proyectos  de FONADE y el benchmark realizado.</t>
  </si>
  <si>
    <t>Documento de caracterización de la línea de negocio de estructuración de proyectos.</t>
  </si>
  <si>
    <r>
      <t xml:space="preserve">Diagnóstico entregado / Diagnóstico programado
</t>
    </r>
    <r>
      <rPr>
        <i/>
        <u/>
        <sz val="11"/>
        <rFont val="Calibri Light"/>
        <family val="2"/>
        <scheme val="major"/>
      </rPr>
      <t xml:space="preserve">
(IND.Eficacia)</t>
    </r>
  </si>
  <si>
    <t>Subgerente Técnico</t>
  </si>
  <si>
    <t>Subgerente Técnico
Subgerente Financiero</t>
  </si>
  <si>
    <t>01/02/201</t>
  </si>
  <si>
    <t>Formular  propuesta de metodología para la identificación, selección y priorización  de proyectos susceptibles  de ser estructurados por FONADE.</t>
  </si>
  <si>
    <t>Propuedsta de metodología para la identificación, selección y priorización  de proyectos susceptibles  de ser estructurados</t>
  </si>
  <si>
    <r>
      <t xml:space="preserve">Propuesta presentada/propuesta programada
</t>
    </r>
    <r>
      <rPr>
        <i/>
        <u/>
        <sz val="11"/>
        <color theme="1"/>
        <rFont val="Calibri Light"/>
        <family val="2"/>
        <scheme val="major"/>
      </rPr>
      <t>(IND.Eficacia)</t>
    </r>
  </si>
  <si>
    <t>Formular la propuesta de la estratégia operativa y comercial de la estructuración de proyectos</t>
  </si>
  <si>
    <t>Propuesta de estratégia operativa y comercial</t>
  </si>
  <si>
    <r>
      <t xml:space="preserve">Número de actividades ejecutadas / Número de actividades progarmadas * 100
</t>
    </r>
    <r>
      <rPr>
        <i/>
        <u/>
        <sz val="11"/>
        <color theme="1"/>
        <rFont val="Calibri Light"/>
        <family val="2"/>
        <scheme val="major"/>
      </rPr>
      <t>(IND.Eficacia)</t>
    </r>
  </si>
  <si>
    <t>Presentar el análisis, las recomendaciones y el plan para la implementación de fortalecimiento de la línea de negocio de estructuración de proyectos</t>
  </si>
  <si>
    <t xml:space="preserve">Informe de análisis y recomendaciones para la linea de estructuración de proyectos.
Plan de Implementación </t>
  </si>
  <si>
    <t>Ejecutar las acciones del plan de implementación que determine FONADE para el fortalecimiento de la línea de negocio de structuración de proyectos</t>
  </si>
  <si>
    <t xml:space="preserve">Soporte de ejecución de acciones de fortalecimiento de corto plazo.  
Propuesta  de proceso de estructuración de proyectos. </t>
  </si>
  <si>
    <r>
      <t xml:space="preserve">Informe entregado/ Informe programado
</t>
    </r>
    <r>
      <rPr>
        <i/>
        <u/>
        <sz val="11"/>
        <color theme="1"/>
        <rFont val="Calibri Light"/>
        <family val="2"/>
        <scheme val="major"/>
      </rPr>
      <t>(IND.Eficacia)</t>
    </r>
  </si>
  <si>
    <t>Ejecutar los proyectos con calidad y oportunidad</t>
  </si>
  <si>
    <t>Optimizar la gestión de la inversión de los recursos públicos</t>
  </si>
  <si>
    <t>Mejoramiento de la suoervisión de proyectos</t>
  </si>
  <si>
    <t>Formalizar los ajustes MMI002 Manual de supervisión e interventoría de FONADE</t>
  </si>
  <si>
    <t>Manual de supervisión e inteventoría de FONADE aprobado y publicado</t>
  </si>
  <si>
    <r>
      <t xml:space="preserve">Documento publicado/Documento programado a formalizar
</t>
    </r>
    <r>
      <rPr>
        <i/>
        <u/>
        <sz val="11"/>
        <color theme="1"/>
        <rFont val="Calibri Light"/>
        <family val="2"/>
        <scheme val="major"/>
      </rPr>
      <t>(IND.Eficacia)</t>
    </r>
  </si>
  <si>
    <t>Subgerencia Técnica
Area de organización y metodos</t>
  </si>
  <si>
    <t>Definir plan de capacitación y/o entrenamiento dirigido a supervisores de proyecto.</t>
  </si>
  <si>
    <t>Plan de capacitación y/o entrenamiento a supervisores de proyecto definido.</t>
  </si>
  <si>
    <t>Subgerente Técnico
Subgerente Administrativa 
 Área de Talento Humano</t>
  </si>
  <si>
    <t>Ejecutar plan de capacitación  y/o entrenamiento dirigido a suoervisores de proyecto</t>
  </si>
  <si>
    <t>Certificados de capacitación y/o entrenamiento a supervisores de proyecto</t>
  </si>
  <si>
    <t>0|/0/2017</t>
  </si>
  <si>
    <t>Definir mecanismo de evaluación dirigdo a aspirantes al rol de supervisor de proyecto</t>
  </si>
  <si>
    <t>Mecanismo de evaluación diseñado</t>
  </si>
  <si>
    <t>Implementar mecanismo de evalaución a aspirante al rol de supervisor de proyecto</t>
  </si>
  <si>
    <t xml:space="preserve">Informe con resultados de mecanismo de evaluación aplicados  a los supervisores de proyectos </t>
  </si>
  <si>
    <t>Determinar factibilidad de incorporar clausula en contratos de superviosres respecto a acciones resultado de la evaluación</t>
  </si>
  <si>
    <t xml:space="preserve">Documento de Manual de Supervisión e Interventoría propuesto.
</t>
  </si>
  <si>
    <r>
      <t xml:space="preserve">Documento publicado / Documento programado a modificar
</t>
    </r>
    <r>
      <rPr>
        <i/>
        <u/>
        <sz val="11"/>
        <color theme="1"/>
        <rFont val="Calibri Light"/>
        <family val="2"/>
        <scheme val="major"/>
      </rPr>
      <t xml:space="preserve">
(IND.Eficacia)</t>
    </r>
  </si>
  <si>
    <t>Financiera</t>
  </si>
  <si>
    <t>Optimización de la liquidación de Convenios</t>
  </si>
  <si>
    <t>Definir el plan de liquidacion de convenios de la vigencia priorizando los mísmos por su antigüedad y/o materialidad.</t>
  </si>
  <si>
    <t>Plan de liquidación de convenios</t>
  </si>
  <si>
    <r>
      <t xml:space="preserve">Modelo de negocio entregado/Modelo de negocio programado
</t>
    </r>
    <r>
      <rPr>
        <i/>
        <u/>
        <sz val="11"/>
        <color theme="1"/>
        <rFont val="Calibri Light"/>
        <family val="2"/>
        <scheme val="major"/>
      </rPr>
      <t>(IND.Eficacia)</t>
    </r>
  </si>
  <si>
    <t xml:space="preserve">Subgerente de contratación </t>
  </si>
  <si>
    <t>Subgerencia de Con tratación 
Areas de la sub gerencia técnica.
Area de seguimiento, controversias contractuales y liquidaciones.
Area de Contabilidad</t>
  </si>
  <si>
    <t>Ejecutar el plan de liquidación de convenios de la vigencia definido</t>
  </si>
  <si>
    <t>Informe de avance en la Liquidaciónd e Convenios</t>
  </si>
  <si>
    <t>Areas de la sub gerencia técnica.
Area de seguimiento, controversias contractuales y Liquidaciones</t>
  </si>
  <si>
    <t>Realizar el diseño conceptual del área comercial en FONADE</t>
  </si>
  <si>
    <t>Documento de diseño conceptual del área comercial</t>
  </si>
  <si>
    <t>Subgerente  Financiero
Subgerente Técnico</t>
  </si>
  <si>
    <t>Promover la sostenibilidad Operacional de la entidad en el largo plazo buscando el equilibrio entre sus ingresos y gastos asociados con el giro del negocio</t>
  </si>
  <si>
    <t>Competitividad e infraestructuras estratégicas</t>
  </si>
  <si>
    <t>Promover la efificancia y efeicacia administrativa</t>
  </si>
  <si>
    <t>Desarrollar la propuesta de esquema operativo del área comecial de FONADE (funciones, perfiles)</t>
  </si>
  <si>
    <t>Docuemneto de propuesta de esquema operativo</t>
  </si>
  <si>
    <t>Subgerente Financiero</t>
  </si>
  <si>
    <t>Formular y presentar el plan para la impelemntacion del área comercial</t>
  </si>
  <si>
    <t>Plan de implementación del área comercial</t>
  </si>
  <si>
    <t>Crear el área comercial y conformar el equipo comercial base</t>
  </si>
  <si>
    <t xml:space="preserve">Acto administrativo e informe de avance de creación  del área comercial y </t>
  </si>
  <si>
    <t>Gerente General
Subgerente  Financiero
Subgerente Administrativo
Subgerente Técnico</t>
  </si>
  <si>
    <t>Formular y presentar la propuesta de Política comercial</t>
  </si>
  <si>
    <t>Documento de propuesta de política comercial</t>
  </si>
  <si>
    <t>Promover la sostenibilidad operacional de la entidad en el largon plazo buscando el equilibrio entre ingresos y gastos asociados con el giro del negocio</t>
  </si>
  <si>
    <t>Gestión Financiera</t>
  </si>
  <si>
    <t>Definición de las Políticas de Neogciación</t>
  </si>
  <si>
    <t xml:space="preserve">Realizar un diagnostico del estado de la rentabilidad de convenios </t>
  </si>
  <si>
    <t>Documento de diagnostico de negociación de convenios</t>
  </si>
  <si>
    <t>Subgerente financiero
Area de planeación y control fianciero</t>
  </si>
  <si>
    <t>Proponer y ejecutar los ajustes al modelo de costeo de negocios.</t>
  </si>
  <si>
    <t>Propuesta de modelo de negocio ajustado</t>
  </si>
  <si>
    <t>Definir la politica para el cálculo, negociación y seguimiento de ingresos operacionales directos</t>
  </si>
  <si>
    <t>Documento de Propuesta de política de negociación</t>
  </si>
  <si>
    <t>Diseñar los mecanismos para seguimiento y control de la política de negociación</t>
  </si>
  <si>
    <t>Propuesta de mecanismos para el control y seguimiento de la politica de negociación</t>
  </si>
  <si>
    <t>Fortalecer las competencias del personal e implementar mecanismos que soporten eficaz y eficientemente los procesos  institucionales</t>
  </si>
  <si>
    <t>Buen Gobierno</t>
  </si>
  <si>
    <t>Promover la eficiencia y eficacia administrativa
Optimizar la gestión de la información</t>
  </si>
  <si>
    <t>Eficiencia Administrativa/ Gobierno en Línea</t>
  </si>
  <si>
    <t>Fortalecimiento e integración de los sistemas de información de FONADE</t>
  </si>
  <si>
    <t>Adelantar la consultoría para la definición de las necesidades para la implementación del sistema ERP de la entidad.</t>
  </si>
  <si>
    <t>Documento de levantamien to de necesidades de manejo de información</t>
  </si>
  <si>
    <t>Gerente Área de Tecnología de la Información</t>
  </si>
  <si>
    <t>Gerente área de tecnología de la información
Gerentes de área de la Entidad</t>
  </si>
  <si>
    <t>15/0272017</t>
  </si>
  <si>
    <t>Establecer el  presupuesto requerido para la adquisición del ERP acorde con las necesidades  identificadas y priorizar los módulos a adquirir  a partir del resultado del mismo.</t>
  </si>
  <si>
    <t>Documento de estudio de mercado.
Presentación alcance ERP a adquirir</t>
  </si>
  <si>
    <t>15/092017</t>
  </si>
  <si>
    <t>Contratar la implementación del ERP acorde con el alcance definido</t>
  </si>
  <si>
    <t>Contrato</t>
  </si>
  <si>
    <t>Desarrollo del sistema FOCUS para el control y seguimiento de proyectos, acorde con las especificaciones definidas por la subgerencia Técnica.</t>
  </si>
  <si>
    <t>Informe de Avance de desarrollo</t>
  </si>
  <si>
    <t>Fortalecer las competencias del personal e implementar mecanismos que soporten eficaz y eficientemente los procesos.</t>
  </si>
  <si>
    <t xml:space="preserve">Buen gobierno
</t>
  </si>
  <si>
    <t>Afianzar la lucha contra la corrupción, transparencia y rendición de cuentas 
Promover la eficiencia y eficacia administrativa 
Optimizar la gestión de la información</t>
  </si>
  <si>
    <t xml:space="preserve">Transparencia, Participación y Servicio al Ciudadano
</t>
  </si>
  <si>
    <t xml:space="preserve">Clientes </t>
  </si>
  <si>
    <t>Plan Institucional de Desarrollo Administrativo</t>
  </si>
  <si>
    <t>Fortalecer los mecanismos de promoción de transparencia y acceso a la información pública, participación y atención de los grupos de interés de la Entidad.</t>
  </si>
  <si>
    <t>Informe de avance de la ejecución de  los planes de trabajo para los componentes: Rendición de Cuentas, Gestión del Riesgo de Corrupción y Servicio al Ciudadano.</t>
  </si>
  <si>
    <t>Subgerente Administrativo</t>
  </si>
  <si>
    <t>Subgerencia Administrativa
Área planeación y Gestión de Riesgos
Área Servicios Administrativos</t>
  </si>
  <si>
    <t xml:space="preserve">Gestión del Talento Humano
</t>
  </si>
  <si>
    <t>Talento Humano</t>
  </si>
  <si>
    <t>Fortalecer las competencias de los colaboradores de la Entidad por medio de la implementación de los componentes de la política de gestión del talento humano.</t>
  </si>
  <si>
    <t>Informe de avance de la ejecución de  los planes de trabajo asociados al cumplimiento de las directrices de la Política de Gestión del Talento Humano.</t>
  </si>
  <si>
    <t xml:space="preserve">Área Talento Humano
</t>
  </si>
  <si>
    <t>Eficiencia Administrativa</t>
  </si>
  <si>
    <t>Mejorar el desempeño de la gestión institucional a través de la implementación de los componentes de la política de eficiencia administrativa.</t>
  </si>
  <si>
    <t>Informe de avance de la ejecución de  los  planes relacionados con los componentes: Gestión de Calidad, Cero Papel, Racionalización de Trámites y Gestión Documental.</t>
  </si>
  <si>
    <t>Subgerencia Administrativa
Organización y Métodos
Área Servicios Administrativos</t>
  </si>
  <si>
    <t>Gobierno en Línea</t>
  </si>
  <si>
    <t>Promover el uso de las TIC  con la implementación de la estrategia de Gobierno en Línea 3.2.</t>
  </si>
  <si>
    <t>Informe de avance de la ejecución de  los  planes de trabajo para los componentes: Seguridad y Privacidad de la Información ,TIC para Servicios, TIC para Gobierno Abierto y TIC para la Gestión.</t>
  </si>
  <si>
    <t xml:space="preserve">Subgerencia Administrativa
Área planeación y Gestión de Riesgo
Área Tecnología de la Información
</t>
  </si>
  <si>
    <t>ID</t>
  </si>
  <si>
    <t>NOMBRE PROYECTO PLAN ESTRATEGICO 2015-2018</t>
  </si>
  <si>
    <t>Peso</t>
  </si>
  <si>
    <t>Hitos a Cumplir al corte</t>
  </si>
  <si>
    <t>Hitos Cumplidos</t>
  </si>
  <si>
    <t>Cumplimiento de Hitos</t>
  </si>
  <si>
    <t>%  Avance Actual</t>
  </si>
  <si>
    <t>% Avance Esperado Temporal</t>
  </si>
  <si>
    <t>Cumplimiento Temporal</t>
  </si>
  <si>
    <t xml:space="preserve">ACTUALIZACIÓN DE LA  METODOLOGÍA PARA NUEVOS NEGOCIOS </t>
  </si>
  <si>
    <t>OPTIMIZACIÓN DEL  SEGUIMIENTO A LA SUPERVISIÓN DE PROYECTOS</t>
  </si>
  <si>
    <t>OPTIMIZACIÓN EN LA LIQUIDACIÓN DE CONVENIOS Y CONTRATOS DERIVADOS Y DE FUNCIONAMIENTO EN LA ENTIDAD</t>
  </si>
  <si>
    <t>OPTIMIZACIÓN DE LOS ACUERDOS DE NIVELES DE SERVICIO EN EL PROCESO DE GESTIÓN DE PROVEEDORES</t>
  </si>
  <si>
    <t>GESTIÓN INTEGRAL DE NUEVOS NEGOCIOS</t>
  </si>
  <si>
    <t xml:space="preserve">IMPLEMENTACIÓN DEL ERP
</t>
  </si>
  <si>
    <t>OPTIMIZACIÓN  GESTION DE ACTIVOS</t>
  </si>
  <si>
    <t>EVALUACIÓN DE LA ESTRUCTURA ACTUAL DE FONADE VS LA NECESIDAD DE LAS ÁREAS</t>
  </si>
  <si>
    <t>PLAN INSTITUCIONAL DE GESTIÓN Y DESEMPEÑO</t>
  </si>
  <si>
    <t>CUMPLIMIENTO CONSOLIDADO</t>
  </si>
  <si>
    <t>SUBGERENTE TECNICO</t>
  </si>
  <si>
    <t>NOMBRE PROYECTO PLAN ESTRATEGICO 2014-2018</t>
  </si>
  <si>
    <t>SUBGERENTE DDE CONTRATACIÓN</t>
  </si>
  <si>
    <t>OPTIMIZACIÓN DE LA LIQUIDACIÓN DE CONVENIOS</t>
  </si>
  <si>
    <t>SUBGERENCIA ADMINISTRATIVA</t>
  </si>
  <si>
    <t>IMPLEMENTACIÓN ERP</t>
  </si>
  <si>
    <t>PLAN ISNTITUCIONAL DE DESARROLLO ADMINISTRATIVO</t>
  </si>
  <si>
    <t>Proyecto 1</t>
  </si>
  <si>
    <t xml:space="preserve">Actividad  </t>
  </si>
  <si>
    <t>% Avance al  31-07-2108</t>
  </si>
  <si>
    <t>Indicador Temporal</t>
  </si>
  <si>
    <t>Hitos a Cumplir en el Periodo</t>
  </si>
  <si>
    <t>Hitos cumplidos</t>
  </si>
  <si>
    <t>Indicador Hitos</t>
  </si>
  <si>
    <t xml:space="preserve">Revisión y actualización del procedimiento de nuevos negocios </t>
  </si>
  <si>
    <t>Revisión de los puntos de control  y actualización de la ficha</t>
  </si>
  <si>
    <t>Socialización y divulgación de la metodología</t>
  </si>
  <si>
    <t>Total Proyecto</t>
  </si>
  <si>
    <t>Proyecto 2</t>
  </si>
  <si>
    <t>Formalizar los ajustes al MMI002 Manual de Supervisión e Interventoría de FONADE, que incluya la  estandarización  del informe mensual de supervisión.</t>
  </si>
  <si>
    <t>Desarrollar el protocolo del proceso de selección, contratación y seguimiento a los supervisores</t>
  </si>
  <si>
    <t>Proyecto 3</t>
  </si>
  <si>
    <t xml:space="preserve">Realizar un inventario de los convenios y contratos a liquidar (derivados y de funcionamiento). Determinar la estrategia  y el plan de liquidación de los convenios y contratos, priorizándolos  por materialidad, competencia, complejidad y antigüedad.
</t>
  </si>
  <si>
    <t>Realizar el análisis de causas e identificar  responsabilidades por la no liquidación de convenios y contratos  en el tiempo definido.  Tomar las acciones pertinentes en cada caso</t>
  </si>
  <si>
    <t>Ejecutar el plan de liquidación de convenios definido para la vigencia.</t>
  </si>
  <si>
    <t>Proyecto 4</t>
  </si>
  <si>
    <t>Identificar y caracterizar los servicios que se prestan en el proceso de gestión de proveedores.</t>
  </si>
  <si>
    <t xml:space="preserve">Optimizar, formalizar y socializar los niveles  de servicios para las solicitudes radicadas en el Área de Planeación Contractual. </t>
  </si>
  <si>
    <t xml:space="preserve">Diseñar e implementar los mecanismos para el seguimiento y control de los acuerdos de niveles de servicio </t>
  </si>
  <si>
    <t>Proyecto 5</t>
  </si>
  <si>
    <t xml:space="preserve">Definición del alcance del manual para nuevos negocios
</t>
  </si>
  <si>
    <t xml:space="preserve">Definición de Metodología para el levantamiento del perfil de riesgos de nuevo negocio previa aplicación en los negocios vigentes
</t>
  </si>
  <si>
    <t>Proyecto 6</t>
  </si>
  <si>
    <t>Realizar el proceso de selección y contratación de la implementación e implantación de un sistema ERP para FONADE.</t>
  </si>
  <si>
    <t>Ejecución del contrato de implementación e implantación del ERP de acuerdo al plan de trabajo definido y los módulos priorizados por el comité de gerencia para la vigencia 2018</t>
  </si>
  <si>
    <t>Proyecto 7</t>
  </si>
  <si>
    <t>Identificación del estado actual de los bienes inmuebles y definición del plan de acción en  relación a la evaluación que se haga a cada predio</t>
  </si>
  <si>
    <t>Aprobación del plan de acción</t>
  </si>
  <si>
    <t>Ejecución del plan de acción aprobado</t>
  </si>
  <si>
    <t>Proyecto 8</t>
  </si>
  <si>
    <t>Realizar el análisis del estado actual de la Planta de Personal Vs las necesidades operativas de cada</t>
  </si>
  <si>
    <t xml:space="preserve">Elaborar propuesta de optimización  y ajuste de acuerdo  con  las necesidades de cada área </t>
  </si>
  <si>
    <t>Proyecto 9</t>
  </si>
  <si>
    <t>Fortalecer a fona de en la definición de la ruta estratégica que guiara la gestión institucional.</t>
  </si>
  <si>
    <t>Orientar la gestión  con valores para resultados de fonade; esto para  el logro de resultados en el marco de la integridad , en dos perspectivas, la primera asociada a la operación de la organización y la segunda asociada a la relación estado ciudadano.</t>
  </si>
  <si>
    <t>Promover en la entidad el seguimiento a la gestión y su desempeño, a fin de conocer permanentemente los avances en la consecución  de los resultados previstos en su marco estratégico.</t>
  </si>
  <si>
    <t>Implementar acciones para garantizar el adecuado flujo de información interna y externa, lo que permitirá una adecuada interacción con los ciudadanos.</t>
  </si>
  <si>
    <t>Promover el desarrollo de mecanismos de experimentación e innovación para desarrollar soluciones eficiente en cuanto a: tiempo, espacio y recursos económicos a través de la facilitación del aprendizaje y la adaptación a las nuevas tecnologías interconectando el conocimiento entre los servidores y las dependencias, promoviendo buenas pacticos de gestión</t>
  </si>
  <si>
    <t>Promover el mejoramiento continuo mediante la implementación de acciones, métodos y procedimientos de control y de gestión del riesgo, así como mecanismos para la prevención y evaluación de este.</t>
  </si>
  <si>
    <t>Componente 1: Gestión del Riesgo de Corrupción - Mapa de Riesgos de Corrupción</t>
  </si>
  <si>
    <t>SUBCOMPONENTE</t>
  </si>
  <si>
    <t>No.</t>
  </si>
  <si>
    <t>ACTIVIDADES</t>
  </si>
  <si>
    <t>META O PRODUCTO</t>
  </si>
  <si>
    <t>RESPONSABLE</t>
  </si>
  <si>
    <t>FECHA INICIO</t>
  </si>
  <si>
    <t>FECHA FIN</t>
  </si>
  <si>
    <t>CORTE A ABRIL</t>
  </si>
  <si>
    <t>CORTE A AGOSTO</t>
  </si>
  <si>
    <t>CORTE A DICIEMBRE</t>
  </si>
  <si>
    <t>% DE AVANCE</t>
  </si>
  <si>
    <t>COMENTARIOS / ACLARACIONES</t>
  </si>
  <si>
    <t>Metodología de Administración de Riesgos</t>
  </si>
  <si>
    <t>Implementar la metodología actualizada y aprobada del SARO la cual incluye el riesgo de fraude y corrupción, riesgo legal y operacional</t>
  </si>
  <si>
    <t xml:space="preserve">Informe de SARO </t>
  </si>
  <si>
    <t>Grupo Planeación y Gestión de Riesgos</t>
  </si>
  <si>
    <t>Socializar la metodología a nivel interno</t>
  </si>
  <si>
    <t>Socialización realizada</t>
  </si>
  <si>
    <t>Actualizar el Modulo de Riesgos en la herramienta correspondiente</t>
  </si>
  <si>
    <t>Modulo actualizado</t>
  </si>
  <si>
    <t>Construcción del mapa de riesgos de corrupción</t>
  </si>
  <si>
    <t>Revisar, actualizar y validar los riesgos de corrupción identificados</t>
  </si>
  <si>
    <t>Perfil de riesgos de corrupción actualizado</t>
  </si>
  <si>
    <t>Analizar la base de datos de PQRDF para la identificación de nuevas causas o riesgos</t>
  </si>
  <si>
    <t>Informe de resultado con el análisis efectuado</t>
  </si>
  <si>
    <t>Consulta y divulgación</t>
  </si>
  <si>
    <t>Publicar Matriz de Riesgos de Corrupción Pagina Web</t>
  </si>
  <si>
    <t>Propuesta de Matriz de riesgo de fraude y corrupción</t>
  </si>
  <si>
    <t>Monitoreo y Revisión</t>
  </si>
  <si>
    <t>Acompañar en la elaboración y efectuar seguimiento a los planes de tratamiento para riesgos en niveles significativos y considerable</t>
  </si>
  <si>
    <t xml:space="preserve">Plan de tratamiento formulado </t>
  </si>
  <si>
    <t>Seguimiento</t>
  </si>
  <si>
    <t xml:space="preserve">Presentar reportes de seguimiento al comité interno de riesgos </t>
  </si>
  <si>
    <t>Un  informe de seguimiento emitido</t>
  </si>
  <si>
    <t>Componente 3: Rendición de Cuentas</t>
  </si>
  <si>
    <t>Información de calidad y en lenguaje
comprensible</t>
  </si>
  <si>
    <t xml:space="preserve">Elaborar y publicar el Informe de Gestión vigencia 2020 </t>
  </si>
  <si>
    <t>Registro de publicación de Informe de Gestión (versión definitiva)</t>
  </si>
  <si>
    <t xml:space="preserve">Consolidar documento en el cual se detalla la gestión realizada por ENTerritorio dirigido al Congreso de la República </t>
  </si>
  <si>
    <t>1 Informe de Gestión presentado al DNP para ser enviado al Congreso de la República</t>
  </si>
  <si>
    <t>Registro de publicación de Informe en el portal Web institucional</t>
  </si>
  <si>
    <t>Publicar el reporte de avance del Plan de Acción Institucional 2021</t>
  </si>
  <si>
    <t>Informe trimestral de reporte de Plan de Acción Institucional publicado en el portal Web Institucional</t>
  </si>
  <si>
    <t>Implementar Estrategia de comunicaciones para publicación proactiva de la gestión Institucional</t>
  </si>
  <si>
    <t>Reporte cuatrimestral de las publicaciones realizadas</t>
  </si>
  <si>
    <t>Grupo de Comunicaciones</t>
  </si>
  <si>
    <t>Difundir información estadística y datos abiertos de acuerdo a las necesidades identificadas en los grupos de valor</t>
  </si>
  <si>
    <t xml:space="preserve">Reporte cuatrimestral de las difusiones realizadas de datos abiertos en la página Web institucional </t>
  </si>
  <si>
    <t>Grupo de T.I.</t>
  </si>
  <si>
    <t>Reporte cuatrimestral de las difusiones realizadas de información estadística en la página Web institucional</t>
  </si>
  <si>
    <t>Diálogo de doble vía con la ciudadanía
y sus organizaciones</t>
  </si>
  <si>
    <t>Capacitar a los colaboradores responsables de realizar las jornadas de diálogo</t>
  </si>
  <si>
    <t>Listado de asistencia</t>
  </si>
  <si>
    <t>01/02/202</t>
  </si>
  <si>
    <t>Consultar a los  grupos de valor  con el fin de identificar los temas de interés para realizar los espacios de diálogo</t>
  </si>
  <si>
    <t>Diseño y aplicación del esquema de consulta</t>
  </si>
  <si>
    <t>Informe con el resultado obtenido</t>
  </si>
  <si>
    <t>Realizar un (1) Chat temático sobre información priorizada por los grupos de valor</t>
  </si>
  <si>
    <t>Informe de evaluación del espacio de diálogo publicado en el Sitio de Rendición de Cuentas</t>
  </si>
  <si>
    <t>Realizar dos (2) Facebook live o un directo en YouTube para dialogar con los grupos de interés sobre la creación del Fondo de Inversión - Proyecta ENTerritorio</t>
  </si>
  <si>
    <t>Realizar un (1) ejercicio de Audiencia Pública de Rendición de Cuentas</t>
  </si>
  <si>
    <t>Informe de Gestión Audiencia Pública de Rendición de cuentas publicado en el Portal Web Institucional</t>
  </si>
  <si>
    <t>Informe de evaluación del evento realizado</t>
  </si>
  <si>
    <t>Comunicar la participación de ENTerritorio en diferentes escenarios que sirvan para visibilizar las líneas de negocio y el propósito superior de la Entidad</t>
  </si>
  <si>
    <t>Registro de publicaciones resultado de la participación en eventos de ENTerritorio #ENTérate</t>
  </si>
  <si>
    <t>Evaluación y retroalimentación a la
gestión institucional</t>
  </si>
  <si>
    <t>Formular plan de mejoramiento (si se requiere) el cual debe registrarse en el plan de rendición de la siguiente vigencia</t>
  </si>
  <si>
    <t xml:space="preserve">Plan de mejoramiento formulado </t>
  </si>
  <si>
    <t>Componente 4: Atención al Ciudadano</t>
  </si>
  <si>
    <t xml:space="preserve">CORTE A ABRIL </t>
  </si>
  <si>
    <t>Estructura administrativa y Direccionamiento estratégico</t>
  </si>
  <si>
    <t>Socializar al CIGD el resultado del seguimiento al indicador de Oportunidad en la atención y respuesta a las peticiones, quejas, reclamos y denuncias - PQRDF.</t>
  </si>
  <si>
    <t>Tres (3) Actas CIGD con compromisos establecidos</t>
  </si>
  <si>
    <t>Grupo Servicios Administrativos</t>
  </si>
  <si>
    <t>Fortalecimiento de los canales de atención</t>
  </si>
  <si>
    <t>Actualizar la señalética para población incluyente dispuesta en el Centro de Atención al Ciudadano</t>
  </si>
  <si>
    <t>Registro fotográfico de la señalética instalada</t>
  </si>
  <si>
    <t>Desarrollar sensibilización en los atributos del buen servicio.</t>
  </si>
  <si>
    <t xml:space="preserve">Registro de invitaciones enviadas para realizar el curso a los colaboradores previamente identificados </t>
  </si>
  <si>
    <t>Lista de asistencia</t>
  </si>
  <si>
    <t>Normativo y procedimental</t>
  </si>
  <si>
    <t>Actualizar la Resolución 317 de 2015 Tramite Interno del Derecho de Petición</t>
  </si>
  <si>
    <t>Resolución actualizada y publicada</t>
  </si>
  <si>
    <t>Actualizar la política del servicio al ciudadano revisando su alineación con el plan sectorial y plan nacional de desarrollo</t>
  </si>
  <si>
    <t>Política actualizada y publicada</t>
  </si>
  <si>
    <t>Relacionamiento con el ciudadano</t>
  </si>
  <si>
    <t>Actualizar la Caracterización de usuarios y grupos de interés</t>
  </si>
  <si>
    <t>Excel con las variables identificadas para la caracterización</t>
  </si>
  <si>
    <t>Grupo Planeación y Gestión de Riesgos / Grupo SARLAFT/ Servicios Administrativos</t>
  </si>
  <si>
    <t xml:space="preserve">Bases de datos actualizada con las variables identificadas </t>
  </si>
  <si>
    <t xml:space="preserve">Grupo Planeación y Gestión de Riesgos / Grupo SARLAFT / Tecnologías de la Información </t>
  </si>
  <si>
    <t>Caracterización de usuarios y grupos de valor actualizada</t>
  </si>
  <si>
    <t>Diseñar  e implementar encuesta de satisfacción frente a la atención y disposición de los canales para la atención de las PQRDF.</t>
  </si>
  <si>
    <t>Registro de solicitud de creación de la encuesta aprobada</t>
  </si>
  <si>
    <t>Registro de eliminación de la anterior encuesta de usabilidad del formulario de PQRDF</t>
  </si>
  <si>
    <t>Dos (2) Informes de análisis de los resultados de las encuestas</t>
  </si>
  <si>
    <t>Componente 5: Transparencia y Acceso a la Información pública y lucha contra la corrupción</t>
  </si>
  <si>
    <t>Transparencia Activa</t>
  </si>
  <si>
    <t>Mantener el Programa de Protección de Datos Personales</t>
  </si>
  <si>
    <t>Actualizar la Política de Tratamiento de la Información (PTI)</t>
  </si>
  <si>
    <t>Tecnologías de la Información</t>
  </si>
  <si>
    <t xml:space="preserve">Monitoreo y acceso a la información publica </t>
  </si>
  <si>
    <t>Seguimiento al       cumplimiento a la ley 1712 del 2014</t>
  </si>
  <si>
    <t xml:space="preserve">Dos (2) Informes de seguimiento al Esquema de publicación </t>
  </si>
  <si>
    <t>Reporte de Cumplimiento del Índice de Transparencia y Acceso a la Información - ITA para el Periodo 2021</t>
  </si>
  <si>
    <t>Optimización (diseño) de la usabilidad de la Sección de Transparencia del portal Web</t>
  </si>
  <si>
    <t xml:space="preserve">Esquema de publicación actualizado </t>
  </si>
  <si>
    <t>Componente 6: Iniciativas Adicionales</t>
  </si>
  <si>
    <t>Implementar la II Fase de la optimización de la plataforma del Plan Anual de Adquisiciones - PAA</t>
  </si>
  <si>
    <t>Reportes sobre la Implementación de la plataforma</t>
  </si>
  <si>
    <t>Informes trimestrales</t>
  </si>
  <si>
    <t>Subgerencia de Operaciones</t>
  </si>
  <si>
    <t>Integridad</t>
  </si>
  <si>
    <t>Demostrar el compromiso con la integridad (valores), legalidad y principios del servicio público como motores de la generación de resultados</t>
  </si>
  <si>
    <t>Política de la Gestión de Conflicto de Interés formulada</t>
  </si>
  <si>
    <t>Oficina Asesora Jurídica</t>
  </si>
  <si>
    <t xml:space="preserve">Código de Ética adoptando el Código de Integridad actualizado </t>
  </si>
  <si>
    <t>Registros de lanzamiento del nuevo Código de Ética de ENTerritorio</t>
  </si>
  <si>
    <t xml:space="preserve">Oficina Asesora Jurídica / Gestión del Talento Humano </t>
  </si>
  <si>
    <t>Informar de las gestiones realizadas como integrantes de la Red Interinstitucional de Transparencia y Anticorrupción – RITA</t>
  </si>
  <si>
    <t>Registro de la socialización de la Estrategia como integrantes de la Red Interinstitucional de Transparencia y Anticorrupción – RITA</t>
  </si>
  <si>
    <t>Registro de explicación del trámite a cumplir para la atención y análisis de cada reporte relacionado con el Manual RITA</t>
  </si>
  <si>
    <t>Oficina Asesora Jurídica / Servicios Administrativos</t>
  </si>
  <si>
    <t>Relación de colaboradores que desarrollaron el Curso virtual de Integridad, Transparencia y Lucha contra la Corrupción (Dictado por la ESAP y Función Pública)</t>
  </si>
  <si>
    <t xml:space="preserve">Gestión del Talento Humano </t>
  </si>
  <si>
    <t>FORMATO PLAN DE ACCIÓN</t>
  </si>
  <si>
    <t>CÓDIGO:</t>
  </si>
  <si>
    <t>F-DE-07</t>
  </si>
  <si>
    <t>VERSIÓN:</t>
  </si>
  <si>
    <t>DIRECCIONAMIENTO ESTRATÉGICO</t>
  </si>
  <si>
    <t>VIGENCIA:</t>
  </si>
  <si>
    <t>Fecha Formulación:</t>
  </si>
  <si>
    <t>Fecha Aprobación</t>
  </si>
  <si>
    <t>NOMBRE DEL PLAN: PLAN INSTITUCIONAL DE GESTIÓN Y DESEMPEÑO - PLAN DE SEGURIDAD Y PRIVACIDAD DE LA INFORMACIÓN 2021</t>
  </si>
  <si>
    <t xml:space="preserve">NOMBRE DE LA INICIATIVA PRIORIZADA: PLAN INSTITUCIONAL DE GESTIÓN Y DESEMPEÑO </t>
  </si>
  <si>
    <t xml:space="preserve">PONDERACIÓN EN PLAN </t>
  </si>
  <si>
    <t>OBJETIVO DE LA INICIATIVA</t>
  </si>
  <si>
    <t>OPTIMIZAR LA GESTIÓN INSTITUCIONAL FORTALECIENDO EL MODELO INTEGRADO DE PLANEACIÓN Y GESTIÓN AL INTERIOR DE LA ENTIDAD, PARA LOGRAR UNA ADECUADA GESTIÓN MISIONAL ACOMPAÑADA DE LAS MEJORES PRÁCTICAS EN LA ADMINISTRACIÓN PÚBLICA</t>
  </si>
  <si>
    <t>RESPONSABLE DE LA INICIATIVA</t>
  </si>
  <si>
    <t>GERENCIA GENERAL - TECNOLOGÍAS DE LA INFORMACIÓN</t>
  </si>
  <si>
    <t>INDICADORES Y METAS</t>
  </si>
  <si>
    <t>NOMBRE DEL INDICADOR</t>
  </si>
  <si>
    <t>FORMULA DEL INDICADOR</t>
  </si>
  <si>
    <t>UNIDAD DE MEDIDA</t>
  </si>
  <si>
    <t>FECHA INICIO DE MEDICIÓN</t>
  </si>
  <si>
    <t>META PROPUESTA</t>
  </si>
  <si>
    <t xml:space="preserve">PERIODICIDAD </t>
  </si>
  <si>
    <t>Medición de la implementación del MSPI (Modelo de Seguridad y Privacidad de la Información) en la Entidad</t>
  </si>
  <si>
    <t>Promedio de la valoración de los diferentes dominios del instrumento de medición del Modelo de Seguridad y Privacidad del MINTIC.</t>
  </si>
  <si>
    <t>Porcentaje</t>
  </si>
  <si>
    <t>Trimestral</t>
  </si>
  <si>
    <t>CÓDIGO</t>
  </si>
  <si>
    <t>Nombre Actividad</t>
  </si>
  <si>
    <t>Peso por Actividad</t>
  </si>
  <si>
    <t>Responsable x Actividad</t>
  </si>
  <si>
    <t>Producto</t>
  </si>
  <si>
    <t xml:space="preserve">Presupuesto Asignado </t>
  </si>
  <si>
    <t>Tareas para desarrollar la actividad</t>
  </si>
  <si>
    <t>Peso por Tarea</t>
  </si>
  <si>
    <t>Responsable x Tarea</t>
  </si>
  <si>
    <t>Fecha de Inicio</t>
  </si>
  <si>
    <t>Fecha de Terminación</t>
  </si>
  <si>
    <t xml:space="preserve"> CÓDIGO PLAN ANTICORRUPCIÓN Y DE ATENCIÓN AL CIUDADANO</t>
  </si>
  <si>
    <t>CÓDIGO PLAN INSTITUCIONAL DE GESTIÓN Y DESEMPEÑO</t>
  </si>
  <si>
    <t>CÓDIGO PLAN DE MEJORAMIENTO INTERNO</t>
  </si>
  <si>
    <t>CÓDIGO PLAN DE MEJORAMIENTO ENTES DE CONTROL</t>
  </si>
  <si>
    <t>CÓDIGO PLANES DECRETO 612</t>
  </si>
  <si>
    <t>CÓDIGO PLAN DE ACCIÓN INSTITUCIONAL</t>
  </si>
  <si>
    <t>Mantener el Sistema de Gestión de Seguridad de la Información</t>
  </si>
  <si>
    <t>Tecnologías de la Información - Jairo Armando Amaya Rodriguez</t>
  </si>
  <si>
    <t xml:space="preserve">Informe Preauditoría de certificación ISO27000 </t>
  </si>
  <si>
    <t>Seguimiento al plan de mejoramiento SGSI 2020</t>
  </si>
  <si>
    <t>Jorge Vargas</t>
  </si>
  <si>
    <t>Soportes de la ejecución del plan de mejoramiento</t>
  </si>
  <si>
    <t>Atender la auditoría interna al SGSI por parte de Control Interno</t>
  </si>
  <si>
    <t>Jorge Vargas
Alexander Pinilla</t>
  </si>
  <si>
    <t>Resultados de la auditoría interna</t>
  </si>
  <si>
    <t>Implementar recomendaciones de Control Interno</t>
  </si>
  <si>
    <t>Soportes de ejecución de recomendaciones</t>
  </si>
  <si>
    <t>Elaborar y radicar estudio de necesidad de contratación de la preauditoría</t>
  </si>
  <si>
    <t>Resolución publicada</t>
  </si>
  <si>
    <t>Ejecución del contrato de la preauditoría de certificación</t>
  </si>
  <si>
    <t>Informe Preauditoría</t>
  </si>
  <si>
    <t>Contratar la Consultoría de Ingeniería Social y Transferencia de Conocimiento en Seguridad de la Información</t>
  </si>
  <si>
    <t>Plan de implementación de las recomendaciones de la consultoría</t>
  </si>
  <si>
    <t>Elaborar y radicar estudio de necesidad de contratación</t>
  </si>
  <si>
    <t>Estudio de necesidad</t>
  </si>
  <si>
    <t>Ejecución Contrato de Consultoría en Ingeniería Social y Capacitación en Seguridad de la Información</t>
  </si>
  <si>
    <t>Acta de finalización del contrato</t>
  </si>
  <si>
    <t>Elaborar el Plan de mejoramiento a partir de las recomendaciones entregadas por la consultoría</t>
  </si>
  <si>
    <t>Soportes del mantenimiento del Programa de Protección de Datos Personales</t>
  </si>
  <si>
    <t>NA</t>
  </si>
  <si>
    <t>Actualizar inventario de bases de datos personales y sus finalidades</t>
  </si>
  <si>
    <t>Inventario actualizado de las bases de datos con información personal</t>
  </si>
  <si>
    <t xml:space="preserve">Socializar Procedimiento de Gestión de Datos Personales </t>
  </si>
  <si>
    <t>Asistencias a las sesiones de socialización</t>
  </si>
  <si>
    <t>PTI Actualizada</t>
  </si>
  <si>
    <t>Cumplir con el calendario de actualizaciones y reportes de novedades en el Registro nacional de Bases de Datos (RNBD)</t>
  </si>
  <si>
    <t>Radicados de actualizaciones en el Registro Nacional de Bases de Datos (RNBD)</t>
  </si>
  <si>
    <t>Gestionar las Vulnerabilidades Técnicas de la Plataforma Tecnológica</t>
  </si>
  <si>
    <t>Informe anual de Gestión de vulnerabilidades</t>
  </si>
  <si>
    <t>Elaborar la programación de los análisis de vulnerabilidades para el primer semestre</t>
  </si>
  <si>
    <t>Cronograma de los análisis de vulnerabilidades</t>
  </si>
  <si>
    <t>Mitigar vulnerabilidades encontradas durante el primer semestre</t>
  </si>
  <si>
    <t>Informe de Gestión de Vulnerabilidades</t>
  </si>
  <si>
    <t>Elaborar la programación de los análisis de vulnerabilidades para el segundo semestre</t>
  </si>
  <si>
    <t>Mitigar vulnerabilidades encontradas durante el segundo semestre</t>
  </si>
  <si>
    <t xml:space="preserve">Actualizar Metodología Ciclo de vida desarrollo de software </t>
  </si>
  <si>
    <t>Guía de Desarrollo Seguro de Software formalizada en el catálogo documental</t>
  </si>
  <si>
    <t>Hacer mesas de trabajo con el Grupo de Desarrollo de Software</t>
  </si>
  <si>
    <t>Definición del ciclo de vida del desarrollo de software en la entidad</t>
  </si>
  <si>
    <t>Definir requisitos de seguridad de la información en el desarrollo de software</t>
  </si>
  <si>
    <t>Requisitos de seguridad</t>
  </si>
  <si>
    <t>Definir controles de seguridad para el cumplimiento de requisitos</t>
  </si>
  <si>
    <t>Controles de Seguridad</t>
  </si>
  <si>
    <t>Elaborar y socializar al grupo de desarrollo la Guía de Desarrollo Seguro de Software</t>
  </si>
  <si>
    <t>Acta de Reunión Interna</t>
  </si>
  <si>
    <t>Formalización de la Guía de Desarrollo de Software</t>
  </si>
  <si>
    <t>Radicado de solicitud de formalización</t>
  </si>
  <si>
    <t>PLAN INSTITUCIONAL DE ARCHIVO 2021</t>
  </si>
  <si>
    <t xml:space="preserve">PLAN </t>
  </si>
  <si>
    <t>Actividad</t>
  </si>
  <si>
    <t>Permanentes</t>
  </si>
  <si>
    <t>PORCENTAJE DE CUMPLIMIENTO</t>
  </si>
  <si>
    <t>Elaboración del Diagnostico Integral de Archivos.</t>
  </si>
  <si>
    <t>Elaboración diagnóstico integral de archivos.</t>
  </si>
  <si>
    <t>Divulgación y socialización.</t>
  </si>
  <si>
    <t>Elaboración, aprobación, tramite de convalidación, implementación y publicación de la Tabla de Retención Documental – TRD, de ENTERRITORIO, de accuerdo con los estabelecido en el Decreto  495 de 2019.</t>
  </si>
  <si>
    <t>Adelantar mesas de trabajo con las oficinas productoras (Grupos según resolución).</t>
  </si>
  <si>
    <t>Elaborar las TRD de ENTerritorio.</t>
  </si>
  <si>
    <t>Presentar ante el Comité de Gestión y Desempeño - Emisión del Acto Administrativo de Aprobación del Instrumento por parte del Representante Legal de la Entidad.</t>
  </si>
  <si>
    <t>Radicar para Evaluación y convalidación ante el Archivo General de la Nación - AGN las TRD diseñadas.</t>
  </si>
  <si>
    <t>Emitir respuesta a las observaciones del Archivo General de la Nación.</t>
  </si>
  <si>
    <t>Actualizar las Tablas de Retención Documental.</t>
  </si>
  <si>
    <t>Parametrizar las Tablas de control de acceso (ORFEO).</t>
  </si>
  <si>
    <t>Parametrización de Tablas de control de acceso en el Sistema de Gestión Documental.</t>
  </si>
  <si>
    <t>Definir las tablas de control de acceso.</t>
  </si>
  <si>
    <t>marzo de 2020</t>
  </si>
  <si>
    <t>Presentar documento al Comité de Gestión y desempeño.</t>
  </si>
  <si>
    <t>Implementación tablas de control de acceso Al sistema de gestión documental ORFEO.</t>
  </si>
  <si>
    <t>diciembre de 2020</t>
  </si>
  <si>
    <t>Adoptar cronograma de transferencias primarias de los archivos de gestión al archivo central,  e incorporación de documentos de las series documentales de CONTRATOS, CONVENIOS Y COMPROBANTES CONTABLES; que se encuentran en custodia por el Grupo de Servicios Administrativos.</t>
  </si>
  <si>
    <t>Recepción de transferencias registradas en el sistema de gestión documental ORFEO.</t>
  </si>
  <si>
    <t>Realizar los procesos de organización física de los documentos transferidos al archivo de gestión centralizado.</t>
  </si>
  <si>
    <t>Actualización de los expedientes físicos en el archivo de gestión centralizado.</t>
  </si>
  <si>
    <t>Diligenciar y actualizar los Formatos Únicos de Inventarios Documentales (FUID) de las Unidades.
Documentales transferidas  al archivo de custodia externa.</t>
  </si>
  <si>
    <t>Ubicación topográfica y organización de las Unidades.
Documentales transferidas  al archivo de custodia externa.</t>
  </si>
  <si>
    <t>No se encuentra toda la información digitalizada en el aplicativo de gestión documental ORFEO.</t>
  </si>
  <si>
    <t>Realizar los procesos de organización física de los documentos transferidos al archivo de gestión centralizado (contratos, convenios y comprobantes contables).</t>
  </si>
  <si>
    <t>Digitalización e indexación de los documentos en el aplicativo gestión documental ORFEO, (contratos, convenios y comprobantes contables).</t>
  </si>
  <si>
    <t>Inventario de la documentación de su archivo central en el Formato Único de Inventario Documental - FUID.</t>
  </si>
  <si>
    <t>Realizar el levantamiento y consolidación de la información a diligenciar en el FUID.</t>
  </si>
  <si>
    <t>Presentación, aprobación, divulgación y socialización.</t>
  </si>
  <si>
    <t>Marzo de 2020</t>
  </si>
  <si>
    <t>Publicación FUID en la página wed de la entidad.</t>
  </si>
  <si>
    <t>Abril de 2020</t>
  </si>
  <si>
    <t>Implementar las actualizaciones en el FUID.</t>
  </si>
  <si>
    <t>Implementación de los requisitos de integridad, autenticidad, inalterabilidad, disponibilidad, preservación y metadatos de los documentos electrónicos de archivo en el Sistema de Gestión de Documento Electrónico.</t>
  </si>
  <si>
    <t xml:space="preserve">Actualización procedimiento PAP 327 “Envió y recepción de comunicaciones internas y externas” </t>
  </si>
  <si>
    <t>Publicación catálogo documental y socialización.</t>
  </si>
  <si>
    <t>Desarrollar el software sobre el sistema de gestión documental ORFEO y el módulo de portafirmas.</t>
  </si>
  <si>
    <t>Diciembre de 2019</t>
  </si>
  <si>
    <t>Implementación y paso a producción</t>
  </si>
  <si>
    <t>Febrero de 2020</t>
  </si>
  <si>
    <t>PLAN GENERAL DE CAPACITACIÓN EN EL PROGRAMA DE GESTIÓN DOCUMENTAL Y DEL SISTEMA DE GESTIÓN DOCUMENTAL – ORFEO. (PLANES - 8, 9, 10, 11)</t>
  </si>
  <si>
    <t>Capacitar trimestralmente a los colaboradores de la entidad en el uso adecuado del sistema de gestión documental ORFEO y sus funcionalidades.</t>
  </si>
  <si>
    <t>Fortalecer los controles de la implementación de los procedimientos asociados a la gestión documental, a través de piezas publicitarias para campañas internas.</t>
  </si>
  <si>
    <t>Difusión del programa de gestión documental de la entidad y la importancia en su cumplimiento, a través de piezas publicitarias para campañas internas.</t>
  </si>
  <si>
    <t>Cumplimiento normativo ISO 45001, Decreto 1072 de 2015 y Resolución 0312 de 2019</t>
  </si>
  <si>
    <t>NUMERO DE ACTIVIDADES EJECUTADAS*100/NUMERO DE ACTIVIDADES PROGRAMADAS</t>
  </si>
  <si>
    <t xml:space="preserve">Gestión integral del  sistema de gestión de la seguridad salud en el trabajo SG SST </t>
  </si>
  <si>
    <t xml:space="preserve"> </t>
  </si>
  <si>
    <t>Grupo de Talento Humano-Cecilia Inés Castro</t>
  </si>
  <si>
    <t>Certificación de evaluación del sistema de gestión de la seguridad y salud en el trabajo SG-SST vigencia 2023.</t>
  </si>
  <si>
    <t>Profesional SST</t>
  </si>
  <si>
    <t>Resolución con la asignación de los recursos sistema del gestión de la seguridad y salud en el trabajo SG-SST,  vigencia 2023</t>
  </si>
  <si>
    <t>Solicitar los recursos para el sistema de gestión de la seguridad y salud en el trabajo SG-SST,  en base en el plan anual de trabajo para la vigencia 2023</t>
  </si>
  <si>
    <t>Documentos de  revisión (aprobación alta dirección) y socialización de Política y Objetivos del sistema de gestión de la seguridad y salud en el trabajo SG-SST.</t>
  </si>
  <si>
    <t>Revisar y socializar la política y los objetivos del sistema de gestión de la seguridad y salud en el trabajo SG-SST para todos los colaboradores de la entidad.</t>
  </si>
  <si>
    <t xml:space="preserve">Documento Plan de trabajo del sistema de gestión de la seguridad y salud en el trabajo SG-SST, vigencia 2024, aprobado. </t>
  </si>
  <si>
    <t>Realizar la elaborar plan de trabajo anual del sistema de gestión de la seguridad y salud en el trabajo SG-SST, para la vigencia 2023.</t>
  </si>
  <si>
    <t>Documento Plan de capacitación del sistema de gestión de la seguridad y salud en el trabajo SG-SST, para la  vigencia 2023.</t>
  </si>
  <si>
    <t>Realizar la elaboración el plan de capacitación anual del sistema de gestión de la seguridad y salud en el trabajo SG-SST, para la vigencia 2023, de acuerdo con los planes de mejora vigentes, Matriz  de identificación de peligros y riesgos, autoevaluación, auditoria, inspecciones, y  la legislación vigente relativa a SST.</t>
  </si>
  <si>
    <t>Resolución de Conformación Comité Convivencia</t>
  </si>
  <si>
    <t>Realizar la conformación Comité Convivencia</t>
  </si>
  <si>
    <t>Resolución de Conformación COPASST</t>
  </si>
  <si>
    <t>Realizar la conformación COPASST</t>
  </si>
  <si>
    <t>Actualización Programa de Vigilancia Epidemiológica Psicosocial.</t>
  </si>
  <si>
    <t>Actualizar el programa de vigilancia epidemiológica Psicosocial.</t>
  </si>
  <si>
    <t>Documento Programa de Vigilancia Epidemiológica Psicosocial actualizado.</t>
  </si>
  <si>
    <t>Actualización programa de vigilancia epidemiológica de conservación visual.</t>
  </si>
  <si>
    <t>Actualizar el programa de vigilancia epidemiológica de conservación visual.</t>
  </si>
  <si>
    <t>Documento Programa de vigilancia epidemiológica de conservación visual actualizado.</t>
  </si>
  <si>
    <t>Actualización programa de Prevención y Protección Contra Caídas.</t>
  </si>
  <si>
    <t>Actualizar el programa de prevención y protección contra caídas.</t>
  </si>
  <si>
    <t>Documento Programa de prevención y protección contra caídas actualizado.</t>
  </si>
  <si>
    <t>Actualización del programa de Estilos de Vida Saludable</t>
  </si>
  <si>
    <t>Actualizar el programa de Estilos de Vida Saludable.</t>
  </si>
  <si>
    <t>Documento Programa de Estilos de Vida Saludable actualizado.</t>
  </si>
  <si>
    <t>Actualización del programa de vigilancia  epidemiológico musculoesquelético.</t>
  </si>
  <si>
    <t>Actualizar el programa musculoesquelético.</t>
  </si>
  <si>
    <t>Documento Programa musculoesquelético actualizado.</t>
  </si>
  <si>
    <t xml:space="preserve">Formato Matriz de Requisitos legal del sistema de la seguridad y salud en el trabajo SG-SST, actualizada </t>
  </si>
  <si>
    <t>Realizar la Identificación y actualización de requisitos legales aplicables al sistema de gestión de la seguridad y salud en el trabajo SG-SST y evaluación de cumplimiento</t>
  </si>
  <si>
    <t xml:space="preserve">Matriz de Requisitos legal del sistema de la seguridad y salud en el trabajo SG-SST, actualizada de acuerdo a la periodicidad en el procedimiento </t>
  </si>
  <si>
    <t xml:space="preserve">Gestión de la salud </t>
  </si>
  <si>
    <t>Matriz de seguimiento  PVE Riesgo Psicosocial producto de recomendaciones medicas ocupacionales y evaluación Riesgo Psicosocial  medición baja media y alta.</t>
  </si>
  <si>
    <t>Seguimiento y acompañamiento a propuestas de intervención  del programa de PVE Riesgo Psicosocial (alto, medio y bajo)</t>
  </si>
  <si>
    <t>30/01/2023
30/06/2023
01/11/2023</t>
  </si>
  <si>
    <t xml:space="preserve">Matriz y Evidencia seguimiento actividades programa de PVE Riesgo Psicosocial </t>
  </si>
  <si>
    <t>Documento informe de la evaluación de los factores riesgo psicosociales.</t>
  </si>
  <si>
    <t>Evaluación de los factores riesgo psicosociales (Según determinación de aplicación Ministerio de Trabajo)</t>
  </si>
  <si>
    <t>Matriz de seguimiento PVE Riesgo Musculo esquelético  producto de recomendaciones medicas ocupacionales.</t>
  </si>
  <si>
    <t>Seguimiento y acompañamiento a propuestas de intervención  del programa de PVE Riesgo musculo esquelético.</t>
  </si>
  <si>
    <t>1/02/2023
1/08/2023</t>
  </si>
  <si>
    <t>28/02/2023
30/08/2023</t>
  </si>
  <si>
    <t>Matriz y Evidencia seguimiento actividades PVE Riesgo Musculo esquelético.</t>
  </si>
  <si>
    <t>Informe de inspección ergonómica  en puestos de trabajo</t>
  </si>
  <si>
    <t xml:space="preserve">Inspecciones ergonómicas en puestos de trabajo y trabajo en casa. </t>
  </si>
  <si>
    <t>Matriz de seguimiento  PVE Riesgo Físico (visual) producto de recomendaciones medicas ocupacionales y mediciones higiénicas de eliminación  2022.</t>
  </si>
  <si>
    <t>Seguimiento y acompañamiento a propuestas de intervención del programa de PVE Visual.</t>
  </si>
  <si>
    <t>1/04/2023
1/10/2023</t>
  </si>
  <si>
    <t>30/04/2023
30/10/2023</t>
  </si>
  <si>
    <t>Matriz y Evidencia seguimiento actividades PVE Riesgo Físico (visual)</t>
  </si>
  <si>
    <t>Matriz de seguimiento a recomendaciones medicas ocupacionales en estilos de vida saludable (riesgo cardiovascular)</t>
  </si>
  <si>
    <t xml:space="preserve">Seguimiento y acompañamiento a recomendaciones derivadas del informe de condiciones.  </t>
  </si>
  <si>
    <t>1/04/2023
1/06/2023</t>
  </si>
  <si>
    <t>30/04/2023
30/06/2023</t>
  </si>
  <si>
    <t xml:space="preserve">Evidencia actividades estilos de vida saludable </t>
  </si>
  <si>
    <t>Informe encuesta condiciones de salud (contratistas).</t>
  </si>
  <si>
    <t xml:space="preserve">Realizar encuesta de condiciones de salud para los contratistas </t>
  </si>
  <si>
    <t>Informe diagnostico producto de los examen medico ocupacional. (planta)</t>
  </si>
  <si>
    <t xml:space="preserve">Asesorías en acondicionamiento físico y  nutricional </t>
  </si>
  <si>
    <t>Evidencias de asistencia y envió de recomendaciones a través de correo corporativo</t>
  </si>
  <si>
    <t xml:space="preserve">Promoción y prevención </t>
  </si>
  <si>
    <t>Evidencias de convocatoria y asistencia Celebración semana de la salud 2023</t>
  </si>
  <si>
    <t xml:space="preserve">Gestionar y realizar la semana de la seguridad y salud en el trabajo </t>
  </si>
  <si>
    <t xml:space="preserve">Controles de asistencia de los colaboradores a la semana de la salud </t>
  </si>
  <si>
    <t xml:space="preserve">Evidencias de convocatoria y asistencia a las Capacitaciones en promoción, prevención y inducción y reducción en seguridad y salud en el trabajo SST para todos los colaboradores de la entidad. </t>
  </si>
  <si>
    <t xml:space="preserve">Realizar  gestión y seguimiento a capacitación y inducción y reinducción a Funcionarios públicos, contratistas (prestación de servicios y externos), y pasantes. programadas en el plan de capacitaciones (PIC) </t>
  </si>
  <si>
    <t xml:space="preserve">Evidencias de asistencia de los colaboradores a las capacitaciones en promoción y prevención y inducción y reducción en seguridad y salud en el trabajo SST </t>
  </si>
  <si>
    <t>Certificados cursos 50 horas  SG SST (comités y nuevos integrantes de brigada de emergencia)</t>
  </si>
  <si>
    <t xml:space="preserve">Realizar  la inscripción y seguimiento de nuevos brigadistas que deben realizar el  curso 50 horas   en seguridad y salud en el trabajo SST. </t>
  </si>
  <si>
    <t xml:space="preserve">Certificados cursos 50 horas  del SG SST </t>
  </si>
  <si>
    <t xml:space="preserve">Seguridad industrial  </t>
  </si>
  <si>
    <t xml:space="preserve">Matriz  de identificación de peligros, valoración de riesgos y determinación de controles, actualizada si aplica.  </t>
  </si>
  <si>
    <t xml:space="preserve">Realizar la actualización anual de matriz de identificación de peligros, valoración de riesgos y determinación de controles </t>
  </si>
  <si>
    <t xml:space="preserve">Matriz  de identificación de peligros, valoración de riesgos y determinación de controles actualizada,  si aplica </t>
  </si>
  <si>
    <t xml:space="preserve">Formato reporte de condiciones inseguras </t>
  </si>
  <si>
    <t xml:space="preserve">Realizar seguimiento a condiciones reportadas por colaboradores </t>
  </si>
  <si>
    <t>Documentos FURAT-FURET/Oficio EPS/formato investigación de los accidente y enfermedad laborales (cuando aplique)</t>
  </si>
  <si>
    <t xml:space="preserve">Realizar el reporte a ARL y EPS e investigación y seguimiento a los accidentes de trabajo y enfermedades laborales </t>
  </si>
  <si>
    <t>COPASST/Profesional SST</t>
  </si>
  <si>
    <t xml:space="preserve">Formato entrega elementos de protección personal  de planta afiliada a riesgo 5 (cuando aplique). </t>
  </si>
  <si>
    <t xml:space="preserve">Suministrar elementos de protección personal para funcionarios </t>
  </si>
  <si>
    <t>30/28/2023</t>
  </si>
  <si>
    <t>Formato entrega elementos de protección personal de acuerdo a la actividad, demanda y deterioro de los mismos.</t>
  </si>
  <si>
    <t>Informe Inspecciones Locativas, Equipos de emergencia, botiquines, extintores y rutas de evacuación.</t>
  </si>
  <si>
    <t xml:space="preserve">Realizar Inspección a instalaciones condiciones:  inseguras, orden y aseo, señalización y equipos de emergencia oficinas de ENTerritorio y ACH. </t>
  </si>
  <si>
    <t>1/02/2023
1/05/2023
1/08/2023</t>
  </si>
  <si>
    <t>30/02/2023
30/05/2023
30/08/2023</t>
  </si>
  <si>
    <t xml:space="preserve">Informes de inspecciones </t>
  </si>
  <si>
    <t xml:space="preserve">Documentos soportes de la realización de Inspecciones a instalaciones, maquinaria  y equipos de emergencias e intervención de las recomendaciones del edificio FONADE. </t>
  </si>
  <si>
    <t xml:space="preserve">Solicitar evidencias de Inspecciones a instalaciones, maquinaria  y equipos de emergencias del edificio FONADE. </t>
  </si>
  <si>
    <t>Grupo de servicios Administrativos/Profesional SST</t>
  </si>
  <si>
    <t xml:space="preserve">Documentos soportes de la disposición final de los residuos solidos  </t>
  </si>
  <si>
    <t xml:space="preserve">Solicitar las evidencias de la disposición final de los residuos solidos </t>
  </si>
  <si>
    <t xml:space="preserve">Gestión para la preparación y respuesta ante una emergencia </t>
  </si>
  <si>
    <t xml:space="preserve">Anexo  formato análisis y vulnerabilidades actualizado y diligenciado debidamente. </t>
  </si>
  <si>
    <t xml:space="preserve">Realizar la actualización del anexo formato de análisis y vulnerabilidades </t>
  </si>
  <si>
    <t xml:space="preserve">Anexo  formato análisis y vulnerabilidades actualizado y diligenciado debidamente </t>
  </si>
  <si>
    <t>Acto administrativo de conformación de nuevos integrantes a la brigada de emergencia.</t>
  </si>
  <si>
    <t xml:space="preserve">Realizar la convocatoria e inscripción de nuevos integrantes a la brigada de emergencia </t>
  </si>
  <si>
    <t>Registro de asistencia al simulacro de Amenaza de asonada y terrorismo</t>
  </si>
  <si>
    <t>Realizar el simulacro de formación de Amenaza de  asonada y terrorismo.</t>
  </si>
  <si>
    <t xml:space="preserve">Brigada de emergencia/Profesional SST </t>
  </si>
  <si>
    <t>Actualización listado de colaboradores por piso</t>
  </si>
  <si>
    <t xml:space="preserve">Realizar actualización listado de colaboradores por piso </t>
  </si>
  <si>
    <t>1/04/2023
1/09/2023</t>
  </si>
  <si>
    <t>30/04/2023
30/09/2023</t>
  </si>
  <si>
    <t xml:space="preserve">Listados de colaboradores por piso </t>
  </si>
  <si>
    <t>Registro de participación al simulacro Distrital Nacional 2023.</t>
  </si>
  <si>
    <t xml:space="preserve">Coordinar la participación activa de  los colaboradores al Simulacro Distrital Nacional </t>
  </si>
  <si>
    <t xml:space="preserve">Registro de participación al simulacro Distrital Nacional </t>
  </si>
  <si>
    <t xml:space="preserve">Seguimiento al cumplimiento plan de seguridad vial de contratistas tercerizados </t>
  </si>
  <si>
    <t xml:space="preserve">Listado  soporte del seguimiento al cumplimiento plan de seguridad vial de contratistas tercerizados </t>
  </si>
  <si>
    <t xml:space="preserve">Realizar seguimiento al cumplimiento plan de seguridad vial de contratistas tercerizados </t>
  </si>
  <si>
    <t xml:space="preserve">Documento soporte del seguimiento al cumplimiento plan de seguridad vial de contratistas tercerizados </t>
  </si>
  <si>
    <t>Verificación del SG-SST</t>
  </si>
  <si>
    <t>Acta  de rendición de cuentas (a quien se le hayan delegado responsabilidades dentro del SG SST)</t>
  </si>
  <si>
    <t>Reunión sobre el desempeño a quienes se le hayan delegado responsabilidades dentro del SG SST</t>
  </si>
  <si>
    <t>A quien se le hayan delegado responsabilidades dentro del SG SST</t>
  </si>
  <si>
    <t xml:space="preserve">Informe de auditoria del sistema del seguridad y salud en el trabajo SG SST </t>
  </si>
  <si>
    <t xml:space="preserve">Solicitar auditoría del sistema de seguridad y salud en el trabajo SG SST </t>
  </si>
  <si>
    <t xml:space="preserve">Documento para la revisión de la alta dirección, sistemas integrados de gestión SIG </t>
  </si>
  <si>
    <t xml:space="preserve">Realizar el documento para revisión  por la alta dirección del sistema de seguridad y salud en el trabajo SG SST, sistemas integrados de gestión SIG </t>
  </si>
  <si>
    <t>Gerente Grupo de Gestión del Talento Humano/Profesional SST</t>
  </si>
  <si>
    <t xml:space="preserve">Documento para la revisión la alta dirección, sistemas integrados de gestión SIG </t>
  </si>
  <si>
    <t>Mejoramiento</t>
  </si>
  <si>
    <t>Informe plan de mejoramiento vigencia 2023</t>
  </si>
  <si>
    <t xml:space="preserve"> Realizar el plan de mejoramiento vigencia 2023</t>
  </si>
  <si>
    <t>Correo citación CIGD 18 de diciembre/2020</t>
  </si>
  <si>
    <t>Correo Talento humano mayo/2021</t>
  </si>
  <si>
    <t>Diagnóstico de necesidades de capacitación</t>
  </si>
  <si>
    <t>Plan Institucional de Capacitación 2021</t>
  </si>
  <si>
    <t xml:space="preserve"> Plan Institucional de Capacitación 2021</t>
  </si>
  <si>
    <t xml:space="preserve">Gestión del conocimiento para la innovación </t>
  </si>
  <si>
    <t>Póliza de seguros contratadas por ENT</t>
  </si>
  <si>
    <t>Políticas Internas de seguridad y privacidad de la información</t>
  </si>
  <si>
    <t xml:space="preserve">Diagramación de flujos de procesos </t>
  </si>
  <si>
    <t xml:space="preserve">Inducción y reinducción en Salud y Seguridad en el Trabajo </t>
  </si>
  <si>
    <t>Inducción y reinducción   nuevo colaborador, servidores ENT</t>
  </si>
  <si>
    <t>Inducción  y reinducción  en Control Interno</t>
  </si>
  <si>
    <t>Comité paritario de Seguridad y Salud en el Trabajo</t>
  </si>
  <si>
    <t xml:space="preserve">Riesgo psicosocial </t>
  </si>
  <si>
    <t xml:space="preserve">Riesgo musculoesquelético </t>
  </si>
  <si>
    <t xml:space="preserve">Riesgo musculo esquelético </t>
  </si>
  <si>
    <t>Brigada de emergencia</t>
  </si>
  <si>
    <t xml:space="preserve">Uso adecuado de elementos de protección personal </t>
  </si>
  <si>
    <t xml:space="preserve">Emergencia sanitaria covid 19. </t>
  </si>
  <si>
    <t>Emergencia sanitaria COVID 19</t>
  </si>
  <si>
    <t xml:space="preserve">Normatividad en seguridad social </t>
  </si>
  <si>
    <t xml:space="preserve">Riesgos financieros </t>
  </si>
  <si>
    <t>Actualización en manejo de mercado de capitales y manejo de portafolio de inversiones.</t>
  </si>
  <si>
    <t xml:space="preserve">Actualización  en temas relacionados con Lavado de Activos y Financiación del Terrorismo. </t>
  </si>
  <si>
    <t>Normas Internacionales de Auditoría para NIIF</t>
  </si>
  <si>
    <t>Formación SG SST</t>
  </si>
  <si>
    <t>Pensamiento Estratégico</t>
  </si>
  <si>
    <t xml:space="preserve">Procesamiento, análisis y visualización de datos </t>
  </si>
  <si>
    <t>Riesgo locativo -</t>
  </si>
  <si>
    <t>Riesgo locativo</t>
  </si>
  <si>
    <t xml:space="preserve">Seguridad vial </t>
  </si>
  <si>
    <t xml:space="preserve">Riesgo eléctrico </t>
  </si>
  <si>
    <t xml:space="preserve">Medidas preventivas riesgo física-visual </t>
  </si>
  <si>
    <t>Técnicas y métodos de redacción de textos institucionales.</t>
  </si>
  <si>
    <t>Atención y Trámite de PQRS</t>
  </si>
  <si>
    <t xml:space="preserve">Proceso de gestión documental </t>
  </si>
  <si>
    <t xml:space="preserve">Administración de bienes e inventarios </t>
  </si>
  <si>
    <t xml:space="preserve">Supervisión de contratos </t>
  </si>
  <si>
    <t xml:space="preserve">Herramienta Excel intermedio, avanzado </t>
  </si>
  <si>
    <t xml:space="preserve">Fortalecimiento del trabajo en equipo </t>
  </si>
  <si>
    <t xml:space="preserve">Estilos de vida saludables </t>
  </si>
  <si>
    <t>Comunicación  Asertiva</t>
  </si>
  <si>
    <t xml:space="preserve">Flexibilidad y adaptación al cambio	</t>
  </si>
  <si>
    <t xml:space="preserve">Servicio al ciudadano </t>
  </si>
  <si>
    <t>Responsabilidad disciplinaria de los servidores y particulares en ejercicio de la función publica</t>
  </si>
  <si>
    <t xml:space="preserve">Gerencia de proyectos </t>
  </si>
  <si>
    <t>Sistema Integrado  ENT</t>
  </si>
  <si>
    <t>Sistema integrado  ENT</t>
  </si>
  <si>
    <t xml:space="preserve">Auditor interno en Sistemas Integrados de Gestión ( ISO 9001, ISO 14001,ISO 45001 y ISO 27001)  </t>
  </si>
  <si>
    <t xml:space="preserve">Sistema Integrado de gestión para Gerentes  (ISO 9001, ISO 14001; ISO 27001; ISO 45001)  </t>
  </si>
  <si>
    <t xml:space="preserve">Emprendimiento </t>
  </si>
  <si>
    <t>Construcción, seguimiento y análisis de indicadores</t>
  </si>
  <si>
    <t xml:space="preserve">Análisis de causas y formulación de acciones correctivas y de mejora (procesos de auditorias) </t>
  </si>
  <si>
    <t xml:space="preserve">Riesgo publico </t>
  </si>
  <si>
    <t xml:space="preserve">Riesgo público </t>
  </si>
  <si>
    <t xml:space="preserve">Educación ambiental </t>
  </si>
  <si>
    <t xml:space="preserve">Manejo de residuos sólidos </t>
  </si>
  <si>
    <t xml:space="preserve">Manejo de residuos sólidos  separación en la fuente </t>
  </si>
  <si>
    <t xml:space="preserve">Consumo responsable de materiales </t>
  </si>
  <si>
    <t>Clasificación de la Información de acuerdo con la Ley 1712 de 2014</t>
  </si>
  <si>
    <t>Tratamiento de los Datos Personales de acuerdo con la Ley 1581 de 2012</t>
  </si>
  <si>
    <t xml:space="preserve">Lenguaje claro </t>
  </si>
  <si>
    <t>Capacitación y certificación en Normas Internacionales de Auditoría -NIA para auditoría financiera</t>
  </si>
  <si>
    <t xml:space="preserve">Integridad, transparencia y lucha contra la corrupción </t>
  </si>
  <si>
    <t>Participación ciudadana</t>
  </si>
  <si>
    <t>Incidentes de Seguridad de la Información</t>
  </si>
  <si>
    <t>Herramienta Power Point</t>
  </si>
  <si>
    <t>Buenas practicas en seguridad de la información</t>
  </si>
  <si>
    <t xml:space="preserve">Instrumentos archivísticos </t>
  </si>
  <si>
    <t xml:space="preserve">Ejercicio de Ingeniería social </t>
  </si>
  <si>
    <t>Trae tu propio dispositivo</t>
  </si>
  <si>
    <t xml:space="preserve">Uso herramienta uso Nube Azure </t>
  </si>
  <si>
    <t xml:space="preserve">Uso herramienta Orfeo </t>
  </si>
  <si>
    <t>Pensamiento Sistémico</t>
  </si>
  <si>
    <t xml:space="preserve">Derechos humanos en las organizaciones. </t>
  </si>
  <si>
    <t>Comité de convivencia laboral</t>
  </si>
  <si>
    <t xml:space="preserve">Organización y funcionamiento del Estado. </t>
  </si>
  <si>
    <t xml:space="preserve">Comunicación no verbal. </t>
  </si>
  <si>
    <t xml:space="preserve">Mitigación y solución de conflictos. </t>
  </si>
  <si>
    <t xml:space="preserve">Taller de conflictos familiares, comunicación interfamiliar y social </t>
  </si>
  <si>
    <t xml:space="preserve">Taller de conflictos familiares, comunicación interfamilair y social </t>
  </si>
  <si>
    <t xml:space="preserve">Riesgo de Liquidez </t>
  </si>
  <si>
    <t xml:space="preserve">Riesgo de Mercado </t>
  </si>
  <si>
    <t>Analítica Institucional</t>
  </si>
  <si>
    <t>MIPG *Obligatorio</t>
  </si>
  <si>
    <t>Riesgo Operacional</t>
  </si>
  <si>
    <t>Riesgo de Fraude y Corrupcióńn</t>
  </si>
  <si>
    <t>Continuidad del Negocio</t>
  </si>
  <si>
    <t xml:space="preserve">PLAN DE ACCIÓN ANUAL DE GESTIÓN AMBIENTAL </t>
  </si>
  <si>
    <t xml:space="preserve">F-AD-05 </t>
  </si>
  <si>
    <t>GESTIÓN ADMINISTRATIVA</t>
  </si>
  <si>
    <t>PROGRAMA</t>
  </si>
  <si>
    <t>INDICADOR</t>
  </si>
  <si>
    <t>META</t>
  </si>
  <si>
    <t xml:space="preserve"> RESPONSABLE GRUPOS DE APOYO</t>
  </si>
  <si>
    <t xml:space="preserve">TIEMPO DE EJECUCIÓN </t>
  </si>
  <si>
    <t xml:space="preserve">PRODUCTO </t>
  </si>
  <si>
    <t>Avance %</t>
  </si>
  <si>
    <t>Fecha Inicio</t>
  </si>
  <si>
    <t>Fecha Final</t>
  </si>
  <si>
    <t xml:space="preserve">Planificación Gestión Ambiental </t>
  </si>
  <si>
    <t>Cumplimiento actividades Plan Institucional de Gestión Ambiental (PIGA)</t>
  </si>
  <si>
    <t>Cumplir con las actividades propuestas para la implementación del programa</t>
  </si>
  <si>
    <r>
      <rPr>
        <b/>
        <sz val="10"/>
        <color theme="1"/>
        <rFont val="Arial"/>
        <family val="2"/>
      </rPr>
      <t>IDENTIFICACIÓN DE ASPECTOS E IMPACTOS AMBIENTALES</t>
    </r>
    <r>
      <rPr>
        <sz val="10"/>
        <color theme="1"/>
        <rFont val="Arial"/>
        <family val="2"/>
      </rPr>
      <t xml:space="preserve"> 
Revisar y/o actualizar matriz de aspectos e impactos ambientales de la Entidad.</t>
    </r>
  </si>
  <si>
    <t>Grupo de Servicios Administrativos</t>
  </si>
  <si>
    <t>Matriz de aspectos e impactos ambientales.</t>
  </si>
  <si>
    <r>
      <rPr>
        <b/>
        <sz val="10"/>
        <color theme="1"/>
        <rFont val="Arial"/>
        <family val="2"/>
      </rPr>
      <t>NORMATIVA AMBIENTAL ESPECÍFICA</t>
    </r>
    <r>
      <rPr>
        <sz val="10"/>
        <color theme="1"/>
        <rFont val="Arial"/>
        <family val="2"/>
      </rPr>
      <t xml:space="preserve">
Revisar y/o actualizar matriz de la normativa ambiental y otros requisitos aplicables a la Entidad. </t>
    </r>
  </si>
  <si>
    <t>Matriz de la normativa ambiental y otros requisitos</t>
  </si>
  <si>
    <r>
      <rPr>
        <b/>
        <sz val="10"/>
        <color theme="1"/>
        <rFont val="Arial"/>
        <family val="2"/>
      </rPr>
      <t>ANÁLISIS DE LA GESTIÓN AMBIENTAL</t>
    </r>
    <r>
      <rPr>
        <sz val="10"/>
        <color theme="1"/>
        <rFont val="Arial"/>
        <family val="2"/>
      </rPr>
      <t xml:space="preserve">
Realizar autoevaluación proceso gestión ambiental con implementación de actividades.</t>
    </r>
  </si>
  <si>
    <t>Informe resultado de la implementación de las actividades de Gestión Ambiental</t>
  </si>
  <si>
    <t>Programa uso eficiente de los recursos</t>
  </si>
  <si>
    <t>Disminuir el Consumo de energía</t>
  </si>
  <si>
    <t xml:space="preserve">Disminuir en un  10% el consumo de energía, respecto a la vigencia anterior </t>
  </si>
  <si>
    <r>
      <rPr>
        <b/>
        <sz val="10"/>
        <color theme="1"/>
        <rFont val="Arial"/>
        <family val="2"/>
      </rPr>
      <t>AHORRO Y USO EFICIENTE DE ENERGÍA ELÉCTRICA</t>
    </r>
    <r>
      <rPr>
        <sz val="10"/>
        <color theme="1"/>
        <rFont val="Arial"/>
        <family val="2"/>
      </rPr>
      <t xml:space="preserve"> 
Realizar el cambio de sistema de encendido de las  lámparas.</t>
    </r>
  </si>
  <si>
    <t>Informe de ejecución de contrato en donde este incluido la parte eléctrica y cambio de sistema de encendido de las  lámparas.</t>
  </si>
  <si>
    <r>
      <rPr>
        <b/>
        <sz val="10"/>
        <color theme="1"/>
        <rFont val="Arial"/>
        <family val="2"/>
      </rPr>
      <t xml:space="preserve">AHORRO Y USO EFICIENTE DE ENERGÍA ELÉCTRICA </t>
    </r>
    <r>
      <rPr>
        <sz val="10"/>
        <color theme="1"/>
        <rFont val="Arial"/>
        <family val="2"/>
      </rPr>
      <t xml:space="preserve">
Inspeccionar periódicamente las redes eléctricas en la Entidad para evitar desviaciones de energía</t>
    </r>
  </si>
  <si>
    <t>Informe soporte inspección redes eléctricas.</t>
  </si>
  <si>
    <r>
      <rPr>
        <b/>
        <sz val="10"/>
        <color theme="1"/>
        <rFont val="Arial"/>
        <family val="2"/>
      </rPr>
      <t xml:space="preserve">CONSUMO ENERGÍA </t>
    </r>
    <r>
      <rPr>
        <sz val="10"/>
        <color theme="1"/>
        <rFont val="Arial"/>
        <family val="2"/>
      </rPr>
      <t xml:space="preserve">
Realizar seguimiento al consumo de energía en la Entidad.</t>
    </r>
  </si>
  <si>
    <t>1/06/2021
01/12/2021</t>
  </si>
  <si>
    <t>30/06/2021
31/12/2021</t>
  </si>
  <si>
    <t>Matriz de seguimiento al consumo de energía en valor y kws.</t>
  </si>
  <si>
    <r>
      <rPr>
        <b/>
        <sz val="10"/>
        <color theme="1"/>
        <rFont val="Arial"/>
        <family val="2"/>
      </rPr>
      <t xml:space="preserve">CONSUMO ENERGÍA </t>
    </r>
    <r>
      <rPr>
        <sz val="10"/>
        <color theme="1"/>
        <rFont val="Arial"/>
        <family val="2"/>
      </rPr>
      <t xml:space="preserve">
Realizar dos campañas al año en donde se promueva la reducción del consumo de energía y eficiencia energética).</t>
    </r>
  </si>
  <si>
    <t>01/02/2021
01/07/2021</t>
  </si>
  <si>
    <t>28/02/2021
30/07/2021</t>
  </si>
  <si>
    <t>Registro de la realización de la campaña. (Piezas de comunicación, jornada lúdica, listados de asistencia).</t>
  </si>
  <si>
    <t>Disminuir el Consumo de agua</t>
  </si>
  <si>
    <t xml:space="preserve">Disminuir en un  10% el consumo de agua, respecto a la vigencia anterior </t>
  </si>
  <si>
    <r>
      <rPr>
        <b/>
        <sz val="10"/>
        <color theme="1"/>
        <rFont val="Arial"/>
        <family val="2"/>
      </rPr>
      <t xml:space="preserve">CONTROL AL ABASTECIMIENTO DE AGUA </t>
    </r>
    <r>
      <rPr>
        <sz val="10"/>
        <color theme="1"/>
        <rFont val="Arial"/>
        <family val="2"/>
      </rPr>
      <t xml:space="preserve">
Gestionar la respuesta de la empresa prestadora del servicio de agua y alcantarillado radicada el día 01/12/2020  con numero de memorando 20204300332451.</t>
    </r>
  </si>
  <si>
    <t>Respuesta, certificado o documento con el concepto de calidad de agua por parte del acueducto.</t>
  </si>
  <si>
    <r>
      <rPr>
        <b/>
        <sz val="10"/>
        <color theme="1"/>
        <rFont val="Arial"/>
        <family val="2"/>
      </rPr>
      <t xml:space="preserve">CONTROL AL ABASTECIMIENTO DE AGUA </t>
    </r>
    <r>
      <rPr>
        <sz val="10"/>
        <color theme="1"/>
        <rFont val="Arial"/>
        <family val="2"/>
      </rPr>
      <t xml:space="preserve">
Gestionar solicitudes de control de abastecimiento de agua para que la empresa prestadora suministre información sobre la calidad del agua y sus componentes con la cual se abastece a la Entidad.</t>
    </r>
  </si>
  <si>
    <t xml:space="preserve">Memorando de Solicitud de control abastecimiento de agua (calidad del agua y componentes) a la empresa prestadora del servicio de agua y alcantarillado. </t>
  </si>
  <si>
    <r>
      <rPr>
        <b/>
        <sz val="10"/>
        <color theme="1"/>
        <rFont val="Arial"/>
        <family val="2"/>
      </rPr>
      <t>CONSUMO DE AGUA</t>
    </r>
    <r>
      <rPr>
        <sz val="10"/>
        <color theme="1"/>
        <rFont val="Arial"/>
        <family val="2"/>
      </rPr>
      <t xml:space="preserve">
Realizar dos campañas al año en donde se promueva la reducción el uso eficiente del agua.</t>
    </r>
  </si>
  <si>
    <t>01/04/2021
01/08/2021</t>
  </si>
  <si>
    <t>30/04/2021
30/08/2021</t>
  </si>
  <si>
    <r>
      <rPr>
        <b/>
        <sz val="10"/>
        <color theme="1"/>
        <rFont val="Arial"/>
        <family val="2"/>
      </rPr>
      <t xml:space="preserve">CONSUMO DE AGUA </t>
    </r>
    <r>
      <rPr>
        <sz val="10"/>
        <color theme="1"/>
        <rFont val="Arial"/>
        <family val="2"/>
      </rPr>
      <t xml:space="preserve">
Realizar Seguimiento de los consumos de agua en la Entidad.</t>
    </r>
  </si>
  <si>
    <t>Matriz de seguimiento al consumo de agua en valor y m3.</t>
  </si>
  <si>
    <t>Programa Gestión Integral de los Residuos</t>
  </si>
  <si>
    <t xml:space="preserve">Aumentar la Generación residuos aprovechables </t>
  </si>
  <si>
    <t>Aumentar en un 10% los residuos aprovechables generados en la entidad, respecto a la vigencia inmediatamente anterior</t>
  </si>
  <si>
    <r>
      <rPr>
        <b/>
        <sz val="10"/>
        <color theme="1"/>
        <rFont val="Arial"/>
        <family val="2"/>
      </rPr>
      <t xml:space="preserve">MANEJO DE LOS RESIDUOS SÓLIDOS </t>
    </r>
    <r>
      <rPr>
        <sz val="10"/>
        <color theme="1"/>
        <rFont val="Arial"/>
        <family val="2"/>
      </rPr>
      <t xml:space="preserve">
Realizar  a nivel de toda la Entidad dos capacitaciones respecto a la clase de residuos y su separación, que incluyan un componente de prevención, minimización y aprovechamiento.</t>
    </r>
  </si>
  <si>
    <t>Presentación de la capacitación asociada a los temas de manejo de residuos sólidos y separación en la fuente.
Listado asistencia jornadas de capacitación.</t>
  </si>
  <si>
    <r>
      <rPr>
        <b/>
        <sz val="10"/>
        <color theme="1"/>
        <rFont val="Arial"/>
        <family val="2"/>
      </rPr>
      <t xml:space="preserve">MANEJO DE LOS RESIDUOS SÓLIDOS SEPARACIÓN EN LA FUENTE </t>
    </r>
    <r>
      <rPr>
        <sz val="10"/>
        <color theme="1"/>
        <rFont val="Arial"/>
        <family val="2"/>
      </rPr>
      <t xml:space="preserve">
Realizar 2 capacitaciones al personal de servicios generales en relación con el Manejo seguro y responsable de los RESPEL generados al interior de ENTerritorio, riesgos relacionados con los residuos peligrosos que se manejan en la entidad, Planes y procedimiento de emergencia y contingencia, bases legales sobre la gestión del RESPEL.</t>
    </r>
  </si>
  <si>
    <t>01/02/2021
01/10/2021</t>
  </si>
  <si>
    <t>28/02/2021
30/10/2021</t>
  </si>
  <si>
    <r>
      <rPr>
        <b/>
        <sz val="10"/>
        <color theme="1"/>
        <rFont val="Arial"/>
        <family val="2"/>
      </rPr>
      <t xml:space="preserve">MANEJO DE LOS RESIDUOS SÓLIDOS </t>
    </r>
    <r>
      <rPr>
        <sz val="10"/>
        <color theme="1"/>
        <rFont val="Arial"/>
        <family val="2"/>
      </rPr>
      <t xml:space="preserve">
Realizar dos campañas al año en donde se promueva el manejo y separación de los residuos.</t>
    </r>
  </si>
  <si>
    <t>01/03/2021
01/09/2021</t>
  </si>
  <si>
    <t>30/03/2021
30/09/2021</t>
  </si>
  <si>
    <r>
      <rPr>
        <b/>
        <sz val="10"/>
        <color theme="1"/>
        <rFont val="Arial"/>
        <family val="2"/>
      </rPr>
      <t xml:space="preserve">MANEJO DE LOS RESIDUOS SÓLIDOS SEPARACIÓN EN LA FUENTE </t>
    </r>
    <r>
      <rPr>
        <sz val="10"/>
        <color theme="1"/>
        <rFont val="Arial"/>
        <family val="2"/>
      </rPr>
      <t xml:space="preserve">
Realizar  la entrega a demanda de residuos aprovechables al igual que los residuos peligrosos teniendo encuenta el cumpliendo la normatividad ambiental vigente.</t>
    </r>
  </si>
  <si>
    <t>01/06/2021
01/12/2021</t>
  </si>
  <si>
    <t>30/06/2021
30/12/2021</t>
  </si>
  <si>
    <t>Registro de diligenciamiento del formato F-AD-06 CONTROL ENTREGA DE RESIDUOS
Soportes de certificado de entrega de residuos o baterías cada vez que se realice la recolección.</t>
  </si>
  <si>
    <r>
      <rPr>
        <b/>
        <sz val="10"/>
        <color theme="1"/>
        <rFont val="Arial"/>
        <family val="2"/>
      </rPr>
      <t xml:space="preserve">MANEJO DE RESIDUOS PELIGROSOS - PILAS </t>
    </r>
    <r>
      <rPr>
        <sz val="10"/>
        <color theme="1"/>
        <rFont val="Arial"/>
        <family val="2"/>
      </rPr>
      <t xml:space="preserve">
Realizar la entrega a demanda de baterías que se encuentran en desuso.</t>
    </r>
  </si>
  <si>
    <r>
      <rPr>
        <b/>
        <sz val="10"/>
        <color theme="1"/>
        <rFont val="Arial"/>
        <family val="2"/>
      </rPr>
      <t>GESTIÓN INTEGRAL DE LOS RESIDUOS PELIGROSOS</t>
    </r>
    <r>
      <rPr>
        <sz val="10"/>
        <color theme="1"/>
        <rFont val="Arial"/>
        <family val="2"/>
      </rPr>
      <t xml:space="preserve">
Realizar seguimiento cuatrimestral al Plan de gestión integral de residuos peligrosos.</t>
    </r>
  </si>
  <si>
    <t>01/05/2021
01/09/2021
15/12/2021</t>
  </si>
  <si>
    <t>15/05/2021
30/09/2021
30/12/2021</t>
  </si>
  <si>
    <t>Matriz de seguimiento al Plan de gestión integral de residuos peligrosos.</t>
  </si>
  <si>
    <t>Programa Buenas Prácticas Ambientales</t>
  </si>
  <si>
    <t>Disminuir el Consumo de resmas de papel</t>
  </si>
  <si>
    <t xml:space="preserve">Disminuir en un  10% el consumo de resmas </t>
  </si>
  <si>
    <r>
      <rPr>
        <b/>
        <sz val="10"/>
        <color theme="1"/>
        <rFont val="Arial"/>
        <family val="2"/>
      </rPr>
      <t>CONSUMO RESPONSABLE DE MATERIALES</t>
    </r>
    <r>
      <rPr>
        <sz val="10"/>
        <color theme="1"/>
        <rFont val="Arial"/>
        <family val="2"/>
      </rPr>
      <t xml:space="preserve">
Realizar 2 jornadas de sensibilización en materia de buenas practicas ambientales.</t>
    </r>
  </si>
  <si>
    <r>
      <rPr>
        <b/>
        <sz val="10"/>
        <color theme="1"/>
        <rFont val="Arial"/>
        <family val="2"/>
      </rPr>
      <t xml:space="preserve">CERO PAPEL </t>
    </r>
    <r>
      <rPr>
        <sz val="10"/>
        <color theme="1"/>
        <rFont val="Arial"/>
        <family val="2"/>
      </rPr>
      <t xml:space="preserve">
Realizar seguimiento cuatrimestral a la Estrategia de Cero Papel.</t>
    </r>
  </si>
  <si>
    <t>Matriz de seguimiento Estrategia Cero Papel</t>
  </si>
  <si>
    <r>
      <rPr>
        <b/>
        <sz val="10"/>
        <color theme="1"/>
        <rFont val="Arial"/>
        <family val="2"/>
      </rPr>
      <t>CONTROL DE EMISIONES</t>
    </r>
    <r>
      <rPr>
        <sz val="10"/>
        <color theme="1"/>
        <rFont val="Arial"/>
        <family val="2"/>
      </rPr>
      <t xml:space="preserve">
Solicitar anualmente la certificación del mantenimiento preventivo al parque automotor de su propiedad lo que contribuye a disminuir los gases producidos por el combustible. Solicitar la certificación anual de la revisión técnico-mecánica y de gases a los vehículos y certificación de manejo y disposición de aceites. Control de emisiones.</t>
    </r>
  </si>
  <si>
    <t>Certificación anual de la revisión técnico-mecánica y de gases a los vehículos y solicitud de certificación de manejo y disposición de aceites.</t>
  </si>
  <si>
    <r>
      <rPr>
        <b/>
        <sz val="10"/>
        <color theme="1"/>
        <rFont val="Arial"/>
        <family val="2"/>
      </rPr>
      <t xml:space="preserve">CONTROL DE EMISIONES
</t>
    </r>
    <r>
      <rPr>
        <sz val="10"/>
        <color theme="1"/>
        <rFont val="Arial"/>
        <family val="2"/>
      </rPr>
      <t>Promover tres campañas el uso de la bicicleta y otros medios de transporte y buenas prácticas de conducción.</t>
    </r>
  </si>
  <si>
    <t>01/05/2021
01/10/2021
01/12/2021</t>
  </si>
  <si>
    <t>30/05/2021
30/10/2021
30/12/2021</t>
  </si>
  <si>
    <t>Programa mejoramiento de las condiciones ambientales internas</t>
  </si>
  <si>
    <r>
      <rPr>
        <b/>
        <sz val="10"/>
        <color theme="1"/>
        <rFont val="Arial"/>
        <family val="2"/>
      </rPr>
      <t>CALIDAD Y CONFORT VISUAL</t>
    </r>
    <r>
      <rPr>
        <sz val="10"/>
        <color theme="1"/>
        <rFont val="Arial"/>
        <family val="2"/>
      </rPr>
      <t xml:space="preserve">
Inspección para la identificación de estado de confort térmico en la entidad.</t>
    </r>
  </si>
  <si>
    <t>Grupo de Talento Humano</t>
  </si>
  <si>
    <t xml:space="preserve">Informe de diagnóstico de la jornada. </t>
  </si>
  <si>
    <r>
      <rPr>
        <b/>
        <sz val="10"/>
        <color theme="1"/>
        <rFont val="Arial"/>
        <family val="2"/>
      </rPr>
      <t xml:space="preserve">ILUMINACIÓN Y COLOR
</t>
    </r>
    <r>
      <rPr>
        <sz val="10"/>
        <color theme="1"/>
        <rFont val="Arial"/>
        <family val="2"/>
      </rPr>
      <t>Inspección para la identificación de estado de iluminación en la entidad.</t>
    </r>
  </si>
  <si>
    <r>
      <rPr>
        <b/>
        <sz val="10"/>
        <color theme="1"/>
        <rFont val="Arial"/>
        <family val="2"/>
      </rPr>
      <t>NATURALEZA EN LA OFICINA</t>
    </r>
    <r>
      <rPr>
        <sz val="10"/>
        <color theme="1"/>
        <rFont val="Arial"/>
        <family val="2"/>
      </rPr>
      <t xml:space="preserve">
Promover la Semana verde ENTerritorio y el día internacional del medio ambiente.</t>
    </r>
  </si>
  <si>
    <t>Registro de actividad desarrollada  semana del Medio Ambiente.</t>
  </si>
  <si>
    <r>
      <rPr>
        <b/>
        <sz val="10"/>
        <color theme="1"/>
        <rFont val="Arial"/>
        <family val="2"/>
      </rPr>
      <t xml:space="preserve">NAVIDAD RECICLABLE </t>
    </r>
    <r>
      <rPr>
        <sz val="10"/>
        <color theme="1"/>
        <rFont val="Arial"/>
        <family val="2"/>
      </rPr>
      <t xml:space="preserve">
Promover campaña de la celebración de la navidad utilizando material reciclable.</t>
    </r>
  </si>
  <si>
    <t>Registro de actividad de realización Navidad Reciclable</t>
  </si>
  <si>
    <t xml:space="preserve">ESTRATEGIA CERO PAPEL </t>
  </si>
  <si>
    <t>VIGENCIA AÑO 2021</t>
  </si>
  <si>
    <t>Directiva Presidencial 04-2012. "Con el fin de avanzar en la Política Cero Papel las Entidades deberán identificar, racionalizar, simplificar y automatizar los trámites y procesos, procedimientos y servicios internos.</t>
  </si>
  <si>
    <r>
      <rPr>
        <b/>
        <sz val="12"/>
        <rFont val="Calibri"/>
        <family val="2"/>
        <scheme val="minor"/>
      </rPr>
      <t>Objetivo</t>
    </r>
    <r>
      <rPr>
        <sz val="12"/>
        <rFont val="Calibri"/>
        <family val="2"/>
        <scheme val="minor"/>
      </rPr>
      <t>: Reducir el consumo de papel en ENTerritorio mediante la implementación de estrategias de ahorro y sensibilización a los servidores y contratistas de la entidad, orientadas a la prestación de un servicio más eficiente.</t>
    </r>
  </si>
  <si>
    <t>"Cada Entidad debe formular un Plan de Eficiencia en el que debe incluir la selección de trámites internos, procesos o procedimientos críticos en la Entidad. Se deben contemplar actividades como la optimización del proceso o procedimiento seleccionado, eliminando pasos y ajustando formatos con el fin de automatizar actividades y disminuir el volumen de producción documental".</t>
  </si>
  <si>
    <t>COMPONENTE</t>
  </si>
  <si>
    <t xml:space="preserve">ACTIVIDAD </t>
  </si>
  <si>
    <t>RESPONSABLE - GRUPOS DE APOYO</t>
  </si>
  <si>
    <t>TIEMPO DE EJECUCIÓN</t>
  </si>
  <si>
    <t>PRODUCTO</t>
  </si>
  <si>
    <t>AVANCE</t>
  </si>
  <si>
    <t>Fecha Fin</t>
  </si>
  <si>
    <t>Procesos y procedimientos</t>
  </si>
  <si>
    <t>Realizar la revisión y análisis de formatos susceptibles de sistematizar, eliminar o unificar, en articulación con el líder y gestor de proceso realizar la revisión y análisis  de los procedimientos que pueden ser optimizados .</t>
  </si>
  <si>
    <t xml:space="preserve">Grupo Desarrollo Organizacional </t>
  </si>
  <si>
    <t xml:space="preserve">Líder y Gestor de todos los procesos </t>
  </si>
  <si>
    <t>Autoevaluación de procesos.</t>
  </si>
  <si>
    <t>Realizar  matriz de programación y seguimiento de acuerdo con el resultado del ejercicio de autoevaluación.</t>
  </si>
  <si>
    <t>Plan de priorización de documentos.</t>
  </si>
  <si>
    <t>Atender las solicitudes de cambios de documentos del SIG que realicen los procesos, conforme a  lo programado en el plan de priorización (componente cero papel).</t>
  </si>
  <si>
    <t>Documentos con revisión metodológica por parte de Desarrollo Organizacional.</t>
  </si>
  <si>
    <t>Realizar seguimiento a la solicitudes de modificación o eliminación de documentos programados en el plan de priorización (componente cero papel).</t>
  </si>
  <si>
    <t>Reporte de avance del Plan de priorización de documentos.</t>
  </si>
  <si>
    <t>Cultura organizacional</t>
  </si>
  <si>
    <t>Solicitar la creación del logo de la estrategia cero papel.</t>
  </si>
  <si>
    <t>Caso CIC de creación.</t>
  </si>
  <si>
    <t>Realizar 3 campañas en donde se promuevan  buenas prácticas para reducir el consumo de papel, los cuales contendrán el logotipo de la estrategia de cero papel.</t>
  </si>
  <si>
    <t>1/03/2021
01/06/2021
01/09/2021</t>
  </si>
  <si>
    <t>30/03/2021
30/06/2021
30/09/2021</t>
  </si>
  <si>
    <t>Realizar campaña de siembra de arboles como estrategia de compensación con el medio ambiente por el consumo de papel.</t>
  </si>
  <si>
    <t>Presentar seguimiento trimestral del consumo de papel  y la cuantificación económica de estas.</t>
  </si>
  <si>
    <t>Grupo de Servicios Administrativos / T.I</t>
  </si>
  <si>
    <t>01/04/2021
01/07/2021
01/10/2021</t>
  </si>
  <si>
    <t>30/04/2021
30/07/2021
30/10/2021</t>
  </si>
  <si>
    <t>Presentación ante CIGD informe ejecutivo de seguimiento.</t>
  </si>
  <si>
    <t>Normativo y de gestión documental</t>
  </si>
  <si>
    <t>Adoptar la estrategia CERO PAPEL mediante acto administrativos.</t>
  </si>
  <si>
    <t>Subgerencia Administrativa</t>
  </si>
  <si>
    <t>Acto administrativo firmado y divulgado.</t>
  </si>
  <si>
    <t>Revisar y/o ajustar el Programa de Gestión Documental que incorpore la Gestión Electrónica de documentos.</t>
  </si>
  <si>
    <t>Documento aprobado y publicado en el catalogo documental.</t>
  </si>
  <si>
    <t>Tecnología</t>
  </si>
  <si>
    <t>Parametrización de los formatos del ciclo de desarrollo de software, base de datos y seguridad de la información  en la herramienta de Gestión Aranda.</t>
  </si>
  <si>
    <t xml:space="preserve">Grupo de Tecnologías de la Información </t>
  </si>
  <si>
    <t>formatos de TI parametrizados en la Herramienta de Gestión - Aranda.</t>
  </si>
  <si>
    <t>Digitalización del F-RI-01 - formato  de Vinculación de Clientes  mediante un validador de identidad.</t>
  </si>
  <si>
    <t>F-RI-01 Formato de clientes Vinculación con validación de identidad.</t>
  </si>
  <si>
    <t xml:space="preserve"> PLAN DE GESTIÓN INTEGRAL DE RESIDUOS PELIGROSOS
PLAP307</t>
  </si>
  <si>
    <t>MATRIZ DE SEGUIMIENTO</t>
  </si>
  <si>
    <t>VIGENCIA: 2021</t>
  </si>
  <si>
    <t>FECHA FINAL</t>
  </si>
  <si>
    <t>% AVANCE</t>
  </si>
  <si>
    <t>PREVENCIÓN Y MINIMIZACIÓN EN LA GENERACIÓN DE RESIDUOS PELIGROSOS</t>
  </si>
  <si>
    <r>
      <rPr>
        <b/>
        <sz val="11"/>
        <color theme="1"/>
        <rFont val="Calibri"/>
        <family val="2"/>
        <scheme val="minor"/>
      </rPr>
      <t>Identificación, clasificación y cuantificación de los residuos generados.</t>
    </r>
    <r>
      <rPr>
        <sz val="11"/>
        <color theme="1"/>
        <rFont val="Calibri"/>
        <family val="2"/>
        <scheme val="minor"/>
      </rPr>
      <t xml:space="preserve">
1. Clasificar los residuos peligrosos en el punto de almacenamieno temporal conforme a: 
- Tipo de residuo.
- Fuente.
- Característica de peligrosidad.
2. Registrar en la bitácora de almacenamiento temporal el piso generador de los residuos peligrosos y manejo como resultado del proceso.
3. Realizar el pesaje de los residuos peligrosos almacenados temporalmente cuando ingresen al punto de acopio y registrar la infromación en la bitácora.
* Aplica en el momento que se traslade residuos al punto de almacenamiento temporal.</t>
    </r>
  </si>
  <si>
    <t>Bitácora de almacenamiento temporal / Registro fotográfico del punto de almacenamiento temporal</t>
  </si>
  <si>
    <t>MANEJO INTERNO AMBIENTALNENTE SEGURO</t>
  </si>
  <si>
    <r>
      <rPr>
        <b/>
        <sz val="11"/>
        <color theme="1"/>
        <rFont val="Calibri"/>
        <family val="2"/>
        <scheme val="minor"/>
      </rPr>
      <t>Ejecución de capacitaciones al personal de aseo y sensibilizaciones al personal en general de la entidad sobre el maenjo de residuos.</t>
    </r>
    <r>
      <rPr>
        <sz val="11"/>
        <color theme="1"/>
        <rFont val="Calibri"/>
        <family val="2"/>
        <scheme val="minor"/>
      </rPr>
      <t xml:space="preserve">
Realizar 2 capacitaciones al personal de servicios generales en relación con el concepto del manejo de los residuos peligrosos, transito y traslado de los mismos al punto de almacenamiento temporal. </t>
    </r>
  </si>
  <si>
    <t>Presentación de la capacitación asociada al tema / Listado asistencia jornadas de capacitación.</t>
  </si>
  <si>
    <t>MANEJO EXTERNO AMBIENTALMENTE SEGURO</t>
  </si>
  <si>
    <r>
      <rPr>
        <b/>
        <sz val="11"/>
        <rFont val="Calibri"/>
        <family val="2"/>
        <scheme val="minor"/>
      </rPr>
      <t>Dispocision final de residuos peligrosos a través de tercero autorizado para tal fin.</t>
    </r>
    <r>
      <rPr>
        <sz val="11"/>
        <color rgb="FFFF0000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 xml:space="preserve">1. Solicitar la recolección de los residuos peligrosos al tercero autorizado.
</t>
    </r>
    <r>
      <rPr>
        <sz val="11"/>
        <color theme="1"/>
        <rFont val="Calibri"/>
        <family val="2"/>
        <scheme val="minor"/>
      </rPr>
      <t xml:space="preserve">
2. Diligenciar la lista de verificación para el transporte de residuos peligrosos.
3. Solicitar el certificado de dispocision final de los residuos peligrosos entregados por la Entidad.
* Aplica en el momento que se realice la entrega de residuos para disposicón final.</t>
    </r>
  </si>
  <si>
    <t>Correo de solicitud / Lista de verificación para el transporte de residuos peligrosos / Certificado de disposición final.</t>
  </si>
  <si>
    <t>EJECUCIÓN SEGUIMIENTO Y EVALUACIÓN DEL PLAN</t>
  </si>
  <si>
    <r>
      <rPr>
        <b/>
        <sz val="11"/>
        <color theme="1"/>
        <rFont val="Calibri"/>
        <family val="2"/>
        <scheme val="minor"/>
      </rPr>
      <t>Control de cumplimiento de actividades sobre manejo adecuado de residuos peligrosos.</t>
    </r>
    <r>
      <rPr>
        <sz val="11"/>
        <color theme="1"/>
        <rFont val="Calibri"/>
        <family val="2"/>
        <scheme val="minor"/>
      </rPr>
      <t xml:space="preserve">
Realizar reporte de seguimiento cuatrimestral en las actividades del plan accion anual  DE GESTIÓN AMBIENTAL.</t>
    </r>
  </si>
  <si>
    <t>30/05/2021
30/09/2021
30/12/2021</t>
  </si>
  <si>
    <t>Matriz de seguimiento con soporte de evidencias</t>
  </si>
  <si>
    <r>
      <rPr>
        <b/>
        <sz val="11"/>
        <color theme="1"/>
        <rFont val="Calibri"/>
        <family val="2"/>
        <scheme val="minor"/>
      </rPr>
      <t>Control de cumplimiento de actividades sobre manejo adecuado de residuos peligrosos.</t>
    </r>
    <r>
      <rPr>
        <sz val="11"/>
        <color theme="1"/>
        <rFont val="Calibri"/>
        <family val="2"/>
        <scheme val="minor"/>
      </rPr>
      <t xml:space="preserve">
Realizar el registro semestral de cálculo de media móvil con la información suministrada en el bitacora del punto de almacenamiento temporal.</t>
    </r>
  </si>
  <si>
    <t>ANEXO 1. CALCULO MEDIA MOVIL</t>
  </si>
  <si>
    <t>Registro de asistencia</t>
  </si>
  <si>
    <t>1/04/2023
1/08/2023
1/12/2023</t>
  </si>
  <si>
    <t>30/04/2023
10/08/2023
30/12/2023</t>
  </si>
  <si>
    <t>Documentos FURAT-FURET/Oficio EPS/formato investigación de los accidente y enfermedad laborales (de los AT O EL ocurrido en los 4 meses, si aplica)</t>
  </si>
  <si>
    <t>,</t>
  </si>
  <si>
    <t>R+H19:H53ealizar la evaluación Inicial del sistema de gestión de la seguridad y salud en el trabajo SG-SST,  (seguimiento estándares mínimos).</t>
  </si>
  <si>
    <t>Coordinar la participación activa de  los Brigadistas a la pista de entrenamiento.</t>
  </si>
  <si>
    <t>Pista de entrenamiento avanzada  (brigadistas)</t>
  </si>
  <si>
    <t xml:space="preserve">Documento  análisis de los indicadores de gestión SGSST. </t>
  </si>
  <si>
    <t>Realizar el análisis de la medición de los indicadores de gestión del SG SST.</t>
  </si>
  <si>
    <t xml:space="preserve">Documento análisis de los indicadores de gestión SGSST. </t>
  </si>
  <si>
    <t>N°</t>
  </si>
  <si>
    <t>ACTIVIDAD</t>
  </si>
  <si>
    <t>N° TAREAS</t>
  </si>
  <si>
    <t>TOTAL TAREAS</t>
  </si>
  <si>
    <t>01/01/2023
01/06/2023
01/11/2023</t>
  </si>
  <si>
    <t>14 de diciembre del 2022
Acta No. 59 del Comité Institucional de Gestión y Desempeño</t>
  </si>
  <si>
    <t>NOMBRE DEL PLAN:  PLAN INSTITUCIONAL DE CAPACITACIÓN (PIC) 2023</t>
  </si>
  <si>
    <t xml:space="preserve">NOMBRE DE LA INICIATIVA PRIORIZADA: PLAN INSTITUCIONAL DE GESTIÓN Y DESEMPEÑO  </t>
  </si>
  <si>
    <t>Optimizar la gestión institucional fortaleciendo el modelo integrado de planeación y gestión al interior de la entidad, para lograr una adecuada gestión misional acompañada de las mejores prácticas en la administración pública.</t>
  </si>
  <si>
    <t>Subgerencia Administrativa - Grupo Gestión del Talento Humano</t>
  </si>
  <si>
    <t>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</si>
</sst>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[$-240A]d&quot; de &quot;mmmm&quot; de &quot;yyyy;@"/>
    <numFmt numFmtId="165" formatCode="0.0%"/>
    <numFmt numFmtId="166" formatCode="_-* #,##0.00\ _€_-;\-* #,##0.00\ _€_-;_-* &quot;-&quot;??\ _€_-;_-@_-"/>
    <numFmt numFmtId="167" formatCode="_-* #,##0\ _€_-;\-* #,##0\ _€_-;_-* &quot;-&quot;??\ _€_-;_-@_-"/>
    <numFmt numFmtId="168" formatCode="[$-C0A]d\-mmm\-yy;@"/>
    <numFmt numFmtId="169" formatCode="0.0"/>
    <numFmt numFmtId="170" formatCode="00"/>
    <numFmt numFmtId="171" formatCode="&quot;$&quot;\ #,##0.00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sz val="11"/>
      <name val="Calibri Light"/>
      <family val="2"/>
      <scheme val="major"/>
    </font>
    <font>
      <i/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4"/>
      <color theme="0"/>
      <name val="Calibri Light"/>
      <family val="2"/>
      <scheme val="major"/>
    </font>
    <font>
      <i/>
      <u/>
      <sz val="11"/>
      <name val="Calibri Light"/>
      <family val="2"/>
      <scheme val="major"/>
    </font>
    <font>
      <i/>
      <u/>
      <sz val="11"/>
      <color theme="1"/>
      <name val="Calibri Light"/>
      <family val="2"/>
      <scheme val="major"/>
    </font>
    <font>
      <sz val="11"/>
      <color rgb="FF000000"/>
      <name val="Calibri Light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name val="Calibri Light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</font>
    <font>
      <sz val="11"/>
      <name val="Calibri"/>
      <family val="2"/>
    </font>
    <font>
      <b/>
      <sz val="16"/>
      <name val="Arial"/>
      <family val="2"/>
    </font>
    <font>
      <b/>
      <sz val="16"/>
      <color indexed="63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20"/>
      <color indexed="81"/>
      <name val="Tahoma"/>
      <family val="2"/>
    </font>
    <font>
      <sz val="22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24"/>
      <color indexed="81"/>
      <name val="Tahoma"/>
      <family val="2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1"/>
      <name val="Segoe UI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20"/>
      <color theme="1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63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9" fontId="11" fillId="0" borderId="0" applyFont="0" applyFill="0" applyBorder="0" applyAlignment="0" applyProtection="0"/>
    <xf numFmtId="0" fontId="14" fillId="0" borderId="0"/>
    <xf numFmtId="166" fontId="16" fillId="0" borderId="0" applyFont="0" applyFill="0" applyBorder="0" applyAlignment="0" applyProtection="0"/>
    <xf numFmtId="42" fontId="11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50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 readingOrder="1"/>
    </xf>
    <xf numFmtId="0" fontId="3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wrapText="1"/>
    </xf>
    <xf numFmtId="9" fontId="10" fillId="0" borderId="1" xfId="0" applyNumberFormat="1" applyFont="1" applyBorder="1" applyAlignment="1">
      <alignment horizontal="center" vertical="center" wrapText="1" readingOrder="1"/>
    </xf>
    <xf numFmtId="0" fontId="1" fillId="3" borderId="4" xfId="0" applyFont="1" applyFill="1" applyBorder="1" applyAlignment="1">
      <alignment horizontal="center" vertical="center" wrapText="1"/>
    </xf>
    <xf numFmtId="9" fontId="1" fillId="3" borderId="4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wrapText="1"/>
    </xf>
    <xf numFmtId="0" fontId="0" fillId="0" borderId="1" xfId="0" applyBorder="1" applyAlignment="1">
      <alignment vertical="center" wrapText="1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17" fillId="0" borderId="1" xfId="0" applyNumberFormat="1" applyFont="1" applyBorder="1" applyAlignment="1">
      <alignment horizontal="center" vertical="center" readingOrder="1"/>
    </xf>
    <xf numFmtId="14" fontId="3" fillId="0" borderId="1" xfId="0" applyNumberFormat="1" applyFont="1" applyBorder="1" applyAlignment="1">
      <alignment horizontal="center" vertical="center" wrapText="1"/>
    </xf>
    <xf numFmtId="14" fontId="17" fillId="3" borderId="1" xfId="0" applyNumberFormat="1" applyFont="1" applyFill="1" applyBorder="1" applyAlignment="1">
      <alignment horizontal="center" vertical="center" readingOrder="1"/>
    </xf>
    <xf numFmtId="14" fontId="3" fillId="3" borderId="1" xfId="0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1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9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9" fontId="12" fillId="0" borderId="1" xfId="1" applyFont="1" applyBorder="1" applyAlignment="1">
      <alignment horizontal="center" vertical="center"/>
    </xf>
    <xf numFmtId="0" fontId="12" fillId="0" borderId="1" xfId="0" applyFont="1" applyBorder="1"/>
    <xf numFmtId="0" fontId="12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vertical="center" wrapText="1"/>
    </xf>
    <xf numFmtId="165" fontId="12" fillId="3" borderId="1" xfId="1" applyNumberFormat="1" applyFont="1" applyFill="1" applyBorder="1" applyAlignment="1">
      <alignment horizontal="center" vertical="center" wrapText="1"/>
    </xf>
    <xf numFmtId="1" fontId="12" fillId="3" borderId="1" xfId="1" applyNumberFormat="1" applyFont="1" applyFill="1" applyBorder="1" applyAlignment="1">
      <alignment horizontal="center" vertical="center" wrapText="1"/>
    </xf>
    <xf numFmtId="9" fontId="19" fillId="9" borderId="1" xfId="1" applyFont="1" applyFill="1" applyBorder="1" applyAlignment="1">
      <alignment horizontal="center" vertical="center"/>
    </xf>
    <xf numFmtId="165" fontId="13" fillId="3" borderId="1" xfId="1" applyNumberFormat="1" applyFont="1" applyFill="1" applyBorder="1" applyAlignment="1">
      <alignment horizontal="center" vertical="center" wrapText="1"/>
    </xf>
    <xf numFmtId="1" fontId="0" fillId="0" borderId="0" xfId="0" applyNumberFormat="1"/>
    <xf numFmtId="0" fontId="0" fillId="0" borderId="1" xfId="0" applyBorder="1"/>
    <xf numFmtId="168" fontId="18" fillId="11" borderId="1" xfId="0" applyNumberFormat="1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/>
    <xf numFmtId="169" fontId="12" fillId="3" borderId="1" xfId="1" applyNumberFormat="1" applyFont="1" applyFill="1" applyBorder="1" applyAlignment="1">
      <alignment horizontal="center" vertical="center" wrapText="1"/>
    </xf>
    <xf numFmtId="0" fontId="12" fillId="0" borderId="0" xfId="0" applyFont="1"/>
    <xf numFmtId="0" fontId="0" fillId="0" borderId="1" xfId="0" applyBorder="1" applyAlignment="1">
      <alignment horizontal="left" wrapText="1"/>
    </xf>
    <xf numFmtId="0" fontId="18" fillId="12" borderId="1" xfId="0" applyFont="1" applyFill="1" applyBorder="1" applyAlignment="1">
      <alignment horizontal="center" vertical="center"/>
    </xf>
    <xf numFmtId="0" fontId="18" fillId="12" borderId="1" xfId="0" applyFont="1" applyFill="1" applyBorder="1" applyAlignment="1">
      <alignment horizontal="center" vertical="center" wrapText="1"/>
    </xf>
    <xf numFmtId="165" fontId="18" fillId="12" borderId="1" xfId="1" applyNumberFormat="1" applyFont="1" applyFill="1" applyBorder="1" applyAlignment="1">
      <alignment horizontal="center" vertical="center" wrapText="1"/>
    </xf>
    <xf numFmtId="1" fontId="18" fillId="12" borderId="1" xfId="1" applyNumberFormat="1" applyFont="1" applyFill="1" applyBorder="1" applyAlignment="1">
      <alignment horizontal="center" vertical="center" wrapText="1"/>
    </xf>
    <xf numFmtId="165" fontId="18" fillId="12" borderId="1" xfId="1" applyNumberFormat="1" applyFont="1" applyFill="1" applyBorder="1" applyAlignment="1">
      <alignment horizontal="center"/>
    </xf>
    <xf numFmtId="0" fontId="18" fillId="12" borderId="3" xfId="0" applyFont="1" applyFill="1" applyBorder="1" applyAlignment="1">
      <alignment horizontal="center" vertical="center" wrapText="1"/>
    </xf>
    <xf numFmtId="0" fontId="18" fillId="12" borderId="2" xfId="0" applyFont="1" applyFill="1" applyBorder="1" applyAlignment="1">
      <alignment horizontal="center" vertical="center" wrapText="1"/>
    </xf>
    <xf numFmtId="0" fontId="20" fillId="12" borderId="1" xfId="0" applyFont="1" applyFill="1" applyBorder="1" applyAlignment="1">
      <alignment horizontal="center" vertical="center" wrapText="1" readingOrder="1"/>
    </xf>
    <xf numFmtId="0" fontId="12" fillId="13" borderId="1" xfId="0" applyFont="1" applyFill="1" applyBorder="1"/>
    <xf numFmtId="9" fontId="12" fillId="13" borderId="1" xfId="1" applyFont="1" applyFill="1" applyBorder="1" applyAlignment="1">
      <alignment horizontal="center" vertical="center"/>
    </xf>
    <xf numFmtId="9" fontId="1" fillId="0" borderId="0" xfId="0" applyNumberFormat="1" applyFont="1" applyAlignment="1">
      <alignment wrapText="1"/>
    </xf>
    <xf numFmtId="14" fontId="15" fillId="0" borderId="1" xfId="0" applyNumberFormat="1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 readingOrder="1"/>
    </xf>
    <xf numFmtId="0" fontId="1" fillId="0" borderId="1" xfId="0" applyFont="1" applyBorder="1" applyAlignment="1">
      <alignment horizontal="left" vertical="center" wrapText="1"/>
    </xf>
    <xf numFmtId="0" fontId="0" fillId="3" borderId="0" xfId="0" applyFill="1"/>
    <xf numFmtId="0" fontId="1" fillId="0" borderId="1" xfId="0" applyFont="1" applyBorder="1" applyAlignment="1">
      <alignment horizontal="left" vertical="top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vertical="center" wrapText="1" readingOrder="1"/>
    </xf>
    <xf numFmtId="0" fontId="17" fillId="3" borderId="10" xfId="0" applyFont="1" applyFill="1" applyBorder="1" applyAlignment="1">
      <alignment vertical="center" wrapText="1" readingOrder="1"/>
    </xf>
    <xf numFmtId="0" fontId="17" fillId="3" borderId="7" xfId="0" applyFont="1" applyFill="1" applyBorder="1" applyAlignment="1">
      <alignment vertical="center" wrapText="1" readingOrder="1"/>
    </xf>
    <xf numFmtId="0" fontId="1" fillId="3" borderId="7" xfId="0" applyFont="1" applyFill="1" applyBorder="1" applyAlignment="1">
      <alignment wrapText="1"/>
    </xf>
    <xf numFmtId="0" fontId="9" fillId="3" borderId="2" xfId="0" applyFont="1" applyFill="1" applyBorder="1" applyAlignment="1">
      <alignment horizontal="center" vertical="center" wrapText="1" readingOrder="1"/>
    </xf>
    <xf numFmtId="14" fontId="3" fillId="3" borderId="2" xfId="0" applyNumberFormat="1" applyFont="1" applyFill="1" applyBorder="1" applyAlignment="1">
      <alignment horizontal="center" vertical="center"/>
    </xf>
    <xf numFmtId="14" fontId="17" fillId="3" borderId="2" xfId="0" applyNumberFormat="1" applyFont="1" applyFill="1" applyBorder="1" applyAlignment="1">
      <alignment horizontal="center" vertical="center" readingOrder="1"/>
    </xf>
    <xf numFmtId="0" fontId="1" fillId="0" borderId="13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3" borderId="10" xfId="0" applyFont="1" applyFill="1" applyBorder="1" applyAlignment="1">
      <alignment vertical="center" wrapText="1"/>
    </xf>
    <xf numFmtId="0" fontId="1" fillId="3" borderId="7" xfId="0" applyFont="1" applyFill="1" applyBorder="1" applyAlignment="1">
      <alignment vertical="center" wrapText="1"/>
    </xf>
    <xf numFmtId="3" fontId="12" fillId="0" borderId="1" xfId="0" applyNumberFormat="1" applyFont="1" applyBorder="1" applyAlignment="1">
      <alignment horizontal="center" vertical="center"/>
    </xf>
    <xf numFmtId="9" fontId="13" fillId="3" borderId="1" xfId="1" applyFont="1" applyFill="1" applyBorder="1" applyAlignment="1">
      <alignment horizontal="center" vertical="center" wrapText="1"/>
    </xf>
    <xf numFmtId="9" fontId="19" fillId="8" borderId="1" xfId="1" applyFont="1" applyFill="1" applyBorder="1" applyAlignment="1">
      <alignment horizontal="center" vertical="center"/>
    </xf>
    <xf numFmtId="9" fontId="12" fillId="3" borderId="1" xfId="1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vertical="center" wrapText="1"/>
    </xf>
    <xf numFmtId="165" fontId="12" fillId="3" borderId="0" xfId="1" applyNumberFormat="1" applyFont="1" applyFill="1" applyAlignment="1">
      <alignment horizontal="center" vertical="center" wrapText="1"/>
    </xf>
    <xf numFmtId="169" fontId="12" fillId="3" borderId="0" xfId="1" applyNumberFormat="1" applyFont="1" applyFill="1" applyAlignment="1">
      <alignment horizontal="center" vertical="center" wrapText="1"/>
    </xf>
    <xf numFmtId="9" fontId="12" fillId="3" borderId="0" xfId="1" applyFont="1" applyFill="1" applyAlignment="1">
      <alignment horizontal="center" vertical="center"/>
    </xf>
    <xf numFmtId="0" fontId="19" fillId="0" borderId="0" xfId="0" applyFont="1"/>
    <xf numFmtId="0" fontId="0" fillId="0" borderId="1" xfId="0" applyBorder="1" applyAlignment="1">
      <alignment horizontal="left" vertical="center" wrapText="1"/>
    </xf>
    <xf numFmtId="9" fontId="0" fillId="3" borderId="1" xfId="1" applyFont="1" applyFill="1" applyBorder="1" applyAlignment="1">
      <alignment horizontal="center" vertical="center"/>
    </xf>
    <xf numFmtId="3" fontId="0" fillId="3" borderId="1" xfId="0" applyNumberForma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 wrapText="1" readingOrder="1"/>
    </xf>
    <xf numFmtId="0" fontId="21" fillId="3" borderId="1" xfId="0" applyFont="1" applyFill="1" applyBorder="1" applyAlignment="1">
      <alignment horizontal="left" vertical="center" wrapText="1" readingOrder="1"/>
    </xf>
    <xf numFmtId="0" fontId="21" fillId="3" borderId="1" xfId="0" applyFont="1" applyFill="1" applyBorder="1" applyAlignment="1">
      <alignment horizontal="left" vertical="top" wrapText="1" readingOrder="1"/>
    </xf>
    <xf numFmtId="165" fontId="0" fillId="3" borderId="1" xfId="0" applyNumberFormat="1" applyFill="1" applyBorder="1" applyAlignment="1">
      <alignment horizontal="center" vertical="center"/>
    </xf>
    <xf numFmtId="165" fontId="0" fillId="3" borderId="1" xfId="1" applyNumberFormat="1" applyFont="1" applyFill="1" applyBorder="1" applyAlignment="1">
      <alignment horizontal="center" vertical="center"/>
    </xf>
    <xf numFmtId="9" fontId="0" fillId="13" borderId="1" xfId="0" applyNumberFormat="1" applyFill="1" applyBorder="1" applyAlignment="1">
      <alignment horizontal="center" vertical="center"/>
    </xf>
    <xf numFmtId="9" fontId="0" fillId="13" borderId="1" xfId="1" applyFont="1" applyFill="1" applyBorder="1" applyAlignment="1">
      <alignment horizontal="center" vertical="center"/>
    </xf>
    <xf numFmtId="3" fontId="0" fillId="13" borderId="1" xfId="0" applyNumberFormat="1" applyFill="1" applyBorder="1" applyAlignment="1">
      <alignment horizontal="center" vertical="center"/>
    </xf>
    <xf numFmtId="165" fontId="0" fillId="13" borderId="1" xfId="0" applyNumberFormat="1" applyFill="1" applyBorder="1" applyAlignment="1">
      <alignment horizontal="center" vertical="center"/>
    </xf>
    <xf numFmtId="165" fontId="0" fillId="13" borderId="1" xfId="1" applyNumberFormat="1" applyFont="1" applyFill="1" applyBorder="1" applyAlignment="1">
      <alignment horizontal="center" vertical="center"/>
    </xf>
    <xf numFmtId="0" fontId="12" fillId="3" borderId="0" xfId="0" applyFont="1" applyFill="1"/>
    <xf numFmtId="9" fontId="12" fillId="3" borderId="0" xfId="0" applyNumberFormat="1" applyFont="1" applyFill="1" applyAlignment="1">
      <alignment horizontal="center" vertical="center"/>
    </xf>
    <xf numFmtId="3" fontId="12" fillId="3" borderId="0" xfId="0" applyNumberFormat="1" applyFont="1" applyFill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9" fontId="19" fillId="7" borderId="1" xfId="1" applyFont="1" applyFill="1" applyBorder="1" applyAlignment="1">
      <alignment horizontal="center" vertical="center"/>
    </xf>
    <xf numFmtId="9" fontId="19" fillId="14" borderId="1" xfId="1" applyFont="1" applyFill="1" applyBorder="1" applyAlignment="1">
      <alignment horizontal="center" vertical="center"/>
    </xf>
    <xf numFmtId="9" fontId="15" fillId="3" borderId="1" xfId="1" applyFont="1" applyFill="1" applyBorder="1" applyAlignment="1">
      <alignment horizontal="center" vertical="center"/>
    </xf>
    <xf numFmtId="9" fontId="18" fillId="12" borderId="1" xfId="1" applyFont="1" applyFill="1" applyBorder="1" applyAlignment="1">
      <alignment horizontal="center" vertical="center" wrapText="1"/>
    </xf>
    <xf numFmtId="0" fontId="12" fillId="10" borderId="1" xfId="0" applyFont="1" applyFill="1" applyBorder="1" applyAlignment="1">
      <alignment horizontal="center" vertical="center"/>
    </xf>
    <xf numFmtId="0" fontId="12" fillId="10" borderId="1" xfId="0" applyFont="1" applyFill="1" applyBorder="1" applyAlignment="1">
      <alignment vertical="center" wrapText="1"/>
    </xf>
    <xf numFmtId="165" fontId="12" fillId="10" borderId="1" xfId="1" applyNumberFormat="1" applyFont="1" applyFill="1" applyBorder="1" applyAlignment="1">
      <alignment horizontal="center" vertical="center" wrapText="1"/>
    </xf>
    <xf numFmtId="3" fontId="12" fillId="10" borderId="1" xfId="0" applyNumberFormat="1" applyFont="1" applyFill="1" applyBorder="1" applyAlignment="1">
      <alignment horizontal="center" vertical="center"/>
    </xf>
    <xf numFmtId="1" fontId="12" fillId="10" borderId="1" xfId="1" applyNumberFormat="1" applyFont="1" applyFill="1" applyBorder="1" applyAlignment="1">
      <alignment horizontal="center" vertical="center" wrapText="1"/>
    </xf>
    <xf numFmtId="9" fontId="15" fillId="10" borderId="1" xfId="1" applyFont="1" applyFill="1" applyBorder="1" applyAlignment="1">
      <alignment horizontal="center" vertical="center"/>
    </xf>
    <xf numFmtId="9" fontId="13" fillId="10" borderId="1" xfId="1" applyFont="1" applyFill="1" applyBorder="1" applyAlignment="1">
      <alignment horizontal="center" vertical="center" wrapText="1"/>
    </xf>
    <xf numFmtId="0" fontId="0" fillId="10" borderId="0" xfId="0" applyFill="1"/>
    <xf numFmtId="165" fontId="13" fillId="10" borderId="1" xfId="1" applyNumberFormat="1" applyFont="1" applyFill="1" applyBorder="1" applyAlignment="1">
      <alignment horizontal="center" vertical="center" wrapText="1"/>
    </xf>
    <xf numFmtId="0" fontId="0" fillId="15" borderId="0" xfId="0" applyFill="1"/>
    <xf numFmtId="0" fontId="12" fillId="15" borderId="1" xfId="0" applyFont="1" applyFill="1" applyBorder="1" applyAlignment="1">
      <alignment horizontal="center" vertical="center" wrapText="1"/>
    </xf>
    <xf numFmtId="9" fontId="0" fillId="15" borderId="1" xfId="1" applyFont="1" applyFill="1" applyBorder="1" applyAlignment="1">
      <alignment horizontal="center" vertical="center"/>
    </xf>
    <xf numFmtId="165" fontId="12" fillId="15" borderId="1" xfId="1" applyNumberFormat="1" applyFont="1" applyFill="1" applyBorder="1" applyAlignment="1">
      <alignment horizontal="center"/>
    </xf>
    <xf numFmtId="0" fontId="0" fillId="15" borderId="0" xfId="0" applyFill="1" applyAlignment="1">
      <alignment horizontal="center"/>
    </xf>
    <xf numFmtId="9" fontId="12" fillId="15" borderId="0" xfId="1" applyFont="1" applyFill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9" fontId="18" fillId="12" borderId="1" xfId="1" applyFont="1" applyFill="1" applyBorder="1" applyAlignment="1">
      <alignment horizontal="center"/>
    </xf>
    <xf numFmtId="3" fontId="12" fillId="3" borderId="1" xfId="0" applyNumberFormat="1" applyFont="1" applyFill="1" applyBorder="1" applyAlignment="1">
      <alignment horizontal="center" vertical="center"/>
    </xf>
    <xf numFmtId="0" fontId="24" fillId="0" borderId="1" xfId="2" applyFont="1" applyBorder="1" applyAlignment="1">
      <alignment horizontal="center" vertical="center"/>
    </xf>
    <xf numFmtId="0" fontId="25" fillId="3" borderId="0" xfId="0" applyFont="1" applyFill="1"/>
    <xf numFmtId="17" fontId="26" fillId="16" borderId="1" xfId="0" applyNumberFormat="1" applyFont="1" applyFill="1" applyBorder="1" applyAlignment="1">
      <alignment horizontal="center" vertical="center" wrapText="1"/>
    </xf>
    <xf numFmtId="9" fontId="25" fillId="3" borderId="0" xfId="1" applyFont="1" applyFill="1"/>
    <xf numFmtId="0" fontId="22" fillId="16" borderId="1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vertical="center"/>
    </xf>
    <xf numFmtId="0" fontId="25" fillId="3" borderId="0" xfId="0" applyFont="1" applyFill="1" applyAlignment="1">
      <alignment vertical="center"/>
    </xf>
    <xf numFmtId="0" fontId="25" fillId="3" borderId="1" xfId="0" applyFont="1" applyFill="1" applyBorder="1" applyAlignment="1">
      <alignment horizontal="center" vertical="center"/>
    </xf>
    <xf numFmtId="9" fontId="25" fillId="3" borderId="1" xfId="0" applyNumberFormat="1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 wrapText="1"/>
    </xf>
    <xf numFmtId="14" fontId="24" fillId="3" borderId="1" xfId="0" applyNumberFormat="1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justify" vertical="center" wrapText="1"/>
    </xf>
    <xf numFmtId="0" fontId="25" fillId="3" borderId="0" xfId="0" applyFont="1" applyFill="1" applyAlignment="1">
      <alignment horizontal="justify" vertical="center" wrapText="1"/>
    </xf>
    <xf numFmtId="14" fontId="25" fillId="3" borderId="1" xfId="0" applyNumberFormat="1" applyFont="1" applyFill="1" applyBorder="1" applyAlignment="1">
      <alignment horizontal="center" vertical="center" wrapText="1"/>
    </xf>
    <xf numFmtId="9" fontId="24" fillId="3" borderId="1" xfId="0" applyNumberFormat="1" applyFont="1" applyFill="1" applyBorder="1" applyAlignment="1">
      <alignment horizontal="center" vertical="center" wrapText="1"/>
    </xf>
    <xf numFmtId="0" fontId="12" fillId="17" borderId="20" xfId="0" applyFont="1" applyFill="1" applyBorder="1" applyAlignment="1">
      <alignment horizontal="center" vertical="center" wrapText="1"/>
    </xf>
    <xf numFmtId="0" fontId="12" fillId="17" borderId="21" xfId="0" applyFont="1" applyFill="1" applyBorder="1" applyAlignment="1">
      <alignment horizontal="center" vertical="center" wrapText="1"/>
    </xf>
    <xf numFmtId="0" fontId="12" fillId="18" borderId="21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justify" vertical="center" wrapText="1"/>
    </xf>
    <xf numFmtId="0" fontId="33" fillId="0" borderId="1" xfId="0" applyFont="1" applyBorder="1" applyAlignment="1">
      <alignment horizontal="center" vertical="center" wrapText="1"/>
    </xf>
    <xf numFmtId="14" fontId="33" fillId="0" borderId="1" xfId="0" applyNumberFormat="1" applyFont="1" applyBorder="1" applyAlignment="1">
      <alignment horizontal="center" vertical="center"/>
    </xf>
    <xf numFmtId="9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/>
    <xf numFmtId="0" fontId="12" fillId="0" borderId="4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9" fontId="15" fillId="0" borderId="2" xfId="0" applyNumberFormat="1" applyFont="1" applyBorder="1" applyAlignment="1">
      <alignment horizontal="center" vertical="center"/>
    </xf>
    <xf numFmtId="14" fontId="33" fillId="0" borderId="2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5" fillId="0" borderId="2" xfId="0" applyFont="1" applyBorder="1"/>
    <xf numFmtId="0" fontId="0" fillId="0" borderId="0" xfId="0" applyAlignment="1">
      <alignment horizontal="left"/>
    </xf>
    <xf numFmtId="0" fontId="33" fillId="0" borderId="2" xfId="0" applyFont="1" applyBorder="1" applyAlignment="1">
      <alignment horizontal="justify" vertical="center" wrapText="1"/>
    </xf>
    <xf numFmtId="0" fontId="33" fillId="3" borderId="2" xfId="0" applyFont="1" applyFill="1" applyBorder="1" applyAlignment="1">
      <alignment horizontal="justify" vertical="center" wrapText="1"/>
    </xf>
    <xf numFmtId="0" fontId="33" fillId="3" borderId="2" xfId="0" applyFont="1" applyFill="1" applyBorder="1" applyAlignment="1">
      <alignment horizontal="center" vertical="center" wrapText="1"/>
    </xf>
    <xf numFmtId="0" fontId="33" fillId="3" borderId="1" xfId="0" applyFont="1" applyFill="1" applyBorder="1" applyAlignment="1">
      <alignment horizontal="justify" vertical="center" wrapText="1"/>
    </xf>
    <xf numFmtId="9" fontId="0" fillId="0" borderId="1" xfId="1" applyFont="1" applyFill="1" applyBorder="1"/>
    <xf numFmtId="0" fontId="12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14" fontId="33" fillId="0" borderId="1" xfId="0" applyNumberFormat="1" applyFont="1" applyBorder="1" applyAlignment="1">
      <alignment horizontal="center" vertical="center" wrapText="1"/>
    </xf>
    <xf numFmtId="0" fontId="33" fillId="0" borderId="25" xfId="0" applyFont="1" applyBorder="1" applyAlignment="1">
      <alignment horizontal="justify" vertical="center" wrapText="1"/>
    </xf>
    <xf numFmtId="0" fontId="33" fillId="0" borderId="25" xfId="0" applyFont="1" applyBorder="1" applyAlignment="1">
      <alignment horizontal="center" vertical="center" wrapText="1"/>
    </xf>
    <xf numFmtId="14" fontId="33" fillId="0" borderId="25" xfId="0" applyNumberFormat="1" applyFont="1" applyBorder="1" applyAlignment="1">
      <alignment horizontal="center" vertical="center"/>
    </xf>
    <xf numFmtId="0" fontId="15" fillId="0" borderId="25" xfId="0" applyFont="1" applyBorder="1"/>
    <xf numFmtId="9" fontId="15" fillId="0" borderId="25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justify" vertical="center" wrapText="1"/>
    </xf>
    <xf numFmtId="0" fontId="15" fillId="0" borderId="1" xfId="0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 wrapText="1"/>
    </xf>
    <xf numFmtId="9" fontId="33" fillId="0" borderId="1" xfId="0" applyNumberFormat="1" applyFont="1" applyBorder="1" applyAlignment="1">
      <alignment horizontal="center" vertical="center" wrapText="1"/>
    </xf>
    <xf numFmtId="9" fontId="12" fillId="0" borderId="1" xfId="0" applyNumberFormat="1" applyFont="1" applyBorder="1" applyAlignment="1">
      <alignment horizontal="center" vertical="center"/>
    </xf>
    <xf numFmtId="9" fontId="0" fillId="3" borderId="1" xfId="0" applyNumberFormat="1" applyFill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0" fontId="15" fillId="0" borderId="23" xfId="0" applyFont="1" applyBorder="1" applyAlignment="1">
      <alignment vertical="center" wrapText="1"/>
    </xf>
    <xf numFmtId="9" fontId="12" fillId="0" borderId="1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9" fontId="0" fillId="0" borderId="25" xfId="0" applyNumberFormat="1" applyBorder="1" applyAlignment="1">
      <alignment horizontal="center" vertical="center"/>
    </xf>
    <xf numFmtId="0" fontId="15" fillId="0" borderId="2" xfId="0" applyFont="1" applyBorder="1" applyAlignment="1">
      <alignment horizontal="justify" vertical="center" wrapText="1"/>
    </xf>
    <xf numFmtId="0" fontId="15" fillId="0" borderId="25" xfId="0" applyFont="1" applyBorder="1" applyAlignment="1">
      <alignment horizontal="center" vertical="center" wrapText="1"/>
    </xf>
    <xf numFmtId="14" fontId="15" fillId="0" borderId="25" xfId="0" applyNumberFormat="1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9" fontId="15" fillId="3" borderId="1" xfId="0" applyNumberFormat="1" applyFont="1" applyFill="1" applyBorder="1" applyAlignment="1">
      <alignment horizontal="center" vertical="center"/>
    </xf>
    <xf numFmtId="9" fontId="33" fillId="0" borderId="1" xfId="1" applyFont="1" applyBorder="1" applyAlignment="1">
      <alignment horizontal="center" vertical="center" wrapText="1"/>
    </xf>
    <xf numFmtId="0" fontId="15" fillId="0" borderId="23" xfId="0" applyFont="1" applyBorder="1" applyAlignment="1">
      <alignment horizontal="justify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0" fillId="0" borderId="38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9" xfId="0" applyBorder="1" applyAlignment="1">
      <alignment horizontal="center"/>
    </xf>
    <xf numFmtId="0" fontId="32" fillId="0" borderId="34" xfId="0" applyFont="1" applyBorder="1" applyAlignment="1">
      <alignment horizontal="center" vertical="center"/>
    </xf>
    <xf numFmtId="0" fontId="32" fillId="0" borderId="35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2" fontId="0" fillId="0" borderId="1" xfId="0" applyNumberFormat="1" applyBorder="1"/>
    <xf numFmtId="0" fontId="0" fillId="0" borderId="25" xfId="0" applyBorder="1"/>
    <xf numFmtId="0" fontId="0" fillId="3" borderId="1" xfId="0" applyFill="1" applyBorder="1" applyAlignment="1">
      <alignment horizontal="justify" vertical="center"/>
    </xf>
    <xf numFmtId="0" fontId="15" fillId="3" borderId="1" xfId="0" applyFont="1" applyFill="1" applyBorder="1" applyAlignment="1">
      <alignment horizontal="justify" vertical="center" wrapText="1"/>
    </xf>
    <xf numFmtId="0" fontId="15" fillId="3" borderId="25" xfId="0" applyFont="1" applyFill="1" applyBorder="1" applyAlignment="1">
      <alignment horizontal="justify" vertical="center" wrapText="1"/>
    </xf>
    <xf numFmtId="0" fontId="15" fillId="3" borderId="1" xfId="0" applyFont="1" applyFill="1" applyBorder="1" applyAlignment="1">
      <alignment horizontal="center" vertical="center" wrapText="1"/>
    </xf>
    <xf numFmtId="14" fontId="15" fillId="3" borderId="1" xfId="0" applyNumberFormat="1" applyFont="1" applyFill="1" applyBorder="1" applyAlignment="1">
      <alignment horizontal="center" vertical="center" wrapText="1"/>
    </xf>
    <xf numFmtId="0" fontId="15" fillId="3" borderId="25" xfId="0" applyFont="1" applyFill="1" applyBorder="1" applyAlignment="1">
      <alignment horizontal="center" vertical="center" wrapText="1"/>
    </xf>
    <xf numFmtId="14" fontId="15" fillId="3" borderId="25" xfId="0" applyNumberFormat="1" applyFont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/>
    </xf>
    <xf numFmtId="9" fontId="33" fillId="3" borderId="1" xfId="0" applyNumberFormat="1" applyFont="1" applyFill="1" applyBorder="1" applyAlignment="1">
      <alignment horizontal="center" vertical="center" wrapText="1"/>
    </xf>
    <xf numFmtId="9" fontId="33" fillId="3" borderId="1" xfId="1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30" xfId="0" applyFont="1" applyFill="1" applyBorder="1" applyAlignment="1">
      <alignment horizontal="center" vertical="center" wrapText="1"/>
    </xf>
    <xf numFmtId="0" fontId="12" fillId="19" borderId="1" xfId="0" applyFont="1" applyFill="1" applyBorder="1" applyAlignment="1">
      <alignment horizontal="center" vertical="center"/>
    </xf>
    <xf numFmtId="0" fontId="13" fillId="19" borderId="1" xfId="0" applyFont="1" applyFill="1" applyBorder="1" applyAlignment="1">
      <alignment horizontal="center" vertical="center"/>
    </xf>
    <xf numFmtId="9" fontId="13" fillId="19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justify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9" fontId="0" fillId="3" borderId="0" xfId="1" applyFont="1" applyFill="1" applyAlignment="1">
      <alignment horizontal="center"/>
    </xf>
    <xf numFmtId="165" fontId="0" fillId="3" borderId="0" xfId="1" applyNumberFormat="1" applyFont="1" applyFill="1" applyAlignment="1">
      <alignment horizontal="center"/>
    </xf>
    <xf numFmtId="165" fontId="0" fillId="3" borderId="0" xfId="0" applyNumberFormat="1" applyFill="1" applyAlignment="1">
      <alignment horizontal="center"/>
    </xf>
    <xf numFmtId="9" fontId="0" fillId="0" borderId="0" xfId="1" applyFont="1" applyAlignment="1">
      <alignment horizontal="center"/>
    </xf>
    <xf numFmtId="0" fontId="25" fillId="3" borderId="1" xfId="0" applyFont="1" applyFill="1" applyBorder="1"/>
    <xf numFmtId="0" fontId="37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0" fontId="38" fillId="3" borderId="0" xfId="0" applyFont="1" applyFill="1" applyAlignment="1">
      <alignment horizontal="center" vertical="center"/>
    </xf>
    <xf numFmtId="0" fontId="39" fillId="3" borderId="0" xfId="0" applyFont="1" applyFill="1" applyAlignment="1">
      <alignment horizontal="center"/>
    </xf>
    <xf numFmtId="0" fontId="37" fillId="20" borderId="0" xfId="0" applyFont="1" applyFill="1" applyAlignment="1">
      <alignment horizontal="center"/>
    </xf>
    <xf numFmtId="0" fontId="13" fillId="21" borderId="1" xfId="0" applyFont="1" applyFill="1" applyBorder="1" applyAlignment="1">
      <alignment horizontal="center" vertical="center"/>
    </xf>
    <xf numFmtId="0" fontId="40" fillId="0" borderId="1" xfId="0" applyFont="1" applyBorder="1" applyAlignment="1">
      <alignment horizontal="justify" vertical="center" wrapText="1"/>
    </xf>
    <xf numFmtId="0" fontId="40" fillId="0" borderId="1" xfId="0" applyFont="1" applyBorder="1" applyAlignment="1">
      <alignment horizontal="center" vertical="center" wrapText="1"/>
    </xf>
    <xf numFmtId="14" fontId="40" fillId="0" borderId="1" xfId="0" applyNumberFormat="1" applyFont="1" applyBorder="1" applyAlignment="1">
      <alignment horizontal="center" vertical="center"/>
    </xf>
    <xf numFmtId="14" fontId="40" fillId="0" borderId="1" xfId="0" applyNumberFormat="1" applyFont="1" applyBorder="1" applyAlignment="1">
      <alignment horizontal="center" vertical="center" wrapText="1"/>
    </xf>
    <xf numFmtId="0" fontId="45" fillId="3" borderId="0" xfId="0" applyFont="1" applyFill="1" applyAlignment="1">
      <alignment horizontal="center" vertical="center" wrapText="1"/>
    </xf>
    <xf numFmtId="0" fontId="46" fillId="3" borderId="0" xfId="0" applyFont="1" applyFill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2" fillId="3" borderId="0" xfId="0" applyFont="1" applyFill="1" applyAlignment="1">
      <alignment horizontal="center"/>
    </xf>
    <xf numFmtId="0" fontId="39" fillId="3" borderId="1" xfId="0" applyFont="1" applyFill="1" applyBorder="1" applyAlignment="1">
      <alignment horizontal="center"/>
    </xf>
    <xf numFmtId="0" fontId="12" fillId="19" borderId="1" xfId="0" applyFont="1" applyFill="1" applyBorder="1" applyAlignment="1">
      <alignment horizontal="center" vertical="center" wrapText="1"/>
    </xf>
    <xf numFmtId="9" fontId="12" fillId="19" borderId="1" xfId="1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9" fontId="0" fillId="3" borderId="0" xfId="1" applyFont="1" applyFill="1" applyAlignment="1">
      <alignment horizontal="center" vertical="center"/>
    </xf>
    <xf numFmtId="0" fontId="0" fillId="0" borderId="1" xfId="0" applyBorder="1" applyAlignment="1">
      <alignment horizontal="justify" wrapText="1"/>
    </xf>
    <xf numFmtId="0" fontId="22" fillId="3" borderId="0" xfId="0" applyFont="1" applyFill="1" applyAlignment="1">
      <alignment horizontal="center" vertical="center" wrapText="1"/>
    </xf>
    <xf numFmtId="0" fontId="46" fillId="0" borderId="1" xfId="0" applyFont="1" applyBorder="1" applyAlignment="1">
      <alignment horizontal="left" vertical="center" wrapText="1"/>
    </xf>
    <xf numFmtId="0" fontId="46" fillId="3" borderId="1" xfId="0" applyFont="1" applyFill="1" applyBorder="1" applyAlignment="1">
      <alignment horizontal="justify" vertical="center" wrapText="1"/>
    </xf>
    <xf numFmtId="0" fontId="48" fillId="0" borderId="0" xfId="0" applyFont="1"/>
    <xf numFmtId="0" fontId="46" fillId="0" borderId="7" xfId="0" applyFont="1" applyBorder="1" applyAlignment="1">
      <alignment vertical="center" wrapText="1"/>
    </xf>
    <xf numFmtId="0" fontId="46" fillId="3" borderId="9" xfId="0" applyFont="1" applyFill="1" applyBorder="1" applyAlignment="1">
      <alignment vertical="center" wrapText="1"/>
    </xf>
    <xf numFmtId="0" fontId="46" fillId="3" borderId="1" xfId="0" applyFont="1" applyFill="1" applyBorder="1" applyAlignment="1">
      <alignment vertical="center" wrapText="1"/>
    </xf>
    <xf numFmtId="0" fontId="46" fillId="0" borderId="1" xfId="0" applyFont="1" applyBorder="1" applyAlignment="1">
      <alignment vertical="center" wrapText="1"/>
    </xf>
    <xf numFmtId="0" fontId="38" fillId="3" borderId="18" xfId="0" applyFont="1" applyFill="1" applyBorder="1" applyAlignment="1">
      <alignment horizontal="center" vertical="center"/>
    </xf>
    <xf numFmtId="0" fontId="46" fillId="0" borderId="1" xfId="0" applyFont="1" applyBorder="1" applyAlignment="1">
      <alignment horizontal="justify" vertical="center" wrapText="1"/>
    </xf>
    <xf numFmtId="0" fontId="46" fillId="3" borderId="1" xfId="0" applyFont="1" applyFill="1" applyBorder="1" applyAlignment="1">
      <alignment horizontal="left" vertical="center" wrapText="1"/>
    </xf>
    <xf numFmtId="0" fontId="38" fillId="3" borderId="1" xfId="0" applyFont="1" applyFill="1" applyBorder="1" applyAlignment="1">
      <alignment horizontal="center" vertical="center"/>
    </xf>
    <xf numFmtId="0" fontId="46" fillId="3" borderId="1" xfId="0" applyFont="1" applyFill="1" applyBorder="1" applyAlignment="1">
      <alignment horizontal="center" vertical="center" wrapText="1"/>
    </xf>
    <xf numFmtId="0" fontId="48" fillId="0" borderId="0" xfId="0" applyFont="1" applyAlignment="1">
      <alignment horizontal="center"/>
    </xf>
    <xf numFmtId="0" fontId="46" fillId="10" borderId="1" xfId="0" applyFont="1" applyFill="1" applyBorder="1" applyAlignment="1">
      <alignment vertical="center" wrapText="1"/>
    </xf>
    <xf numFmtId="0" fontId="38" fillId="10" borderId="1" xfId="0" applyFont="1" applyFill="1" applyBorder="1" applyAlignment="1">
      <alignment horizontal="center" vertical="center"/>
    </xf>
    <xf numFmtId="0" fontId="24" fillId="3" borderId="0" xfId="0" applyFont="1" applyFill="1" applyAlignment="1">
      <alignment horizontal="justify" vertical="center" wrapText="1"/>
    </xf>
    <xf numFmtId="0" fontId="24" fillId="0" borderId="0" xfId="0" applyFont="1" applyAlignment="1">
      <alignment horizontal="justify" vertical="center" wrapText="1"/>
    </xf>
    <xf numFmtId="0" fontId="45" fillId="16" borderId="1" xfId="0" applyFont="1" applyFill="1" applyBorder="1" applyAlignment="1">
      <alignment horizontal="center" vertical="center" wrapText="1"/>
    </xf>
    <xf numFmtId="0" fontId="48" fillId="0" borderId="1" xfId="0" applyFont="1" applyBorder="1"/>
    <xf numFmtId="0" fontId="48" fillId="0" borderId="1" xfId="0" applyFont="1" applyBorder="1" applyAlignment="1">
      <alignment horizontal="center"/>
    </xf>
    <xf numFmtId="9" fontId="25" fillId="0" borderId="2" xfId="0" applyNumberFormat="1" applyFont="1" applyBorder="1" applyAlignment="1">
      <alignment horizontal="center" vertical="center"/>
    </xf>
    <xf numFmtId="9" fontId="25" fillId="0" borderId="1" xfId="0" applyNumberFormat="1" applyFont="1" applyBorder="1" applyAlignment="1">
      <alignment horizontal="center" vertical="center"/>
    </xf>
    <xf numFmtId="9" fontId="0" fillId="0" borderId="0" xfId="0" applyNumberFormat="1"/>
    <xf numFmtId="42" fontId="24" fillId="0" borderId="1" xfId="4" applyFont="1" applyFill="1" applyBorder="1" applyAlignment="1">
      <alignment horizontal="center" vertical="center" wrapText="1"/>
    </xf>
    <xf numFmtId="9" fontId="9" fillId="0" borderId="1" xfId="0" applyNumberFormat="1" applyFont="1" applyBorder="1" applyAlignment="1">
      <alignment horizontal="center" vertical="center" wrapText="1" readingOrder="1"/>
    </xf>
    <xf numFmtId="9" fontId="9" fillId="0" borderId="2" xfId="0" applyNumberFormat="1" applyFont="1" applyBorder="1" applyAlignment="1">
      <alignment horizontal="center" vertical="center" wrapText="1" readingOrder="1"/>
    </xf>
    <xf numFmtId="0" fontId="24" fillId="0" borderId="1" xfId="0" applyFont="1" applyBorder="1" applyAlignment="1">
      <alignment horizontal="justify" vertical="center" wrapText="1"/>
    </xf>
    <xf numFmtId="0" fontId="22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9" fontId="24" fillId="0" borderId="1" xfId="0" applyNumberFormat="1" applyFont="1" applyBorder="1" applyAlignment="1">
      <alignment horizontal="center" vertical="center" wrapText="1"/>
    </xf>
    <xf numFmtId="14" fontId="24" fillId="0" borderId="1" xfId="0" applyNumberFormat="1" applyFont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24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vertical="center" wrapText="1"/>
    </xf>
    <xf numFmtId="0" fontId="25" fillId="0" borderId="1" xfId="0" applyFont="1" applyBorder="1" applyAlignment="1">
      <alignment horizontal="justify" vertical="center" wrapText="1"/>
    </xf>
    <xf numFmtId="9" fontId="24" fillId="0" borderId="1" xfId="1" applyFont="1" applyFill="1" applyBorder="1" applyAlignment="1">
      <alignment horizontal="center" vertical="center" wrapText="1"/>
    </xf>
    <xf numFmtId="44" fontId="24" fillId="0" borderId="1" xfId="5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165" fontId="24" fillId="0" borderId="1" xfId="0" applyNumberFormat="1" applyFont="1" applyBorder="1" applyAlignment="1">
      <alignment horizontal="center" vertical="center" wrapText="1"/>
    </xf>
    <xf numFmtId="165" fontId="25" fillId="0" borderId="1" xfId="0" applyNumberFormat="1" applyFont="1" applyBorder="1" applyAlignment="1">
      <alignment horizontal="center" vertical="center" wrapText="1"/>
    </xf>
    <xf numFmtId="0" fontId="24" fillId="0" borderId="2" xfId="0" applyFont="1" applyBorder="1" applyAlignment="1">
      <alignment horizontal="left" vertical="center" wrapText="1"/>
    </xf>
    <xf numFmtId="0" fontId="49" fillId="22" borderId="0" xfId="0" applyFont="1" applyFill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vertical="center"/>
    </xf>
    <xf numFmtId="0" fontId="49" fillId="22" borderId="8" xfId="0" applyFont="1" applyFill="1" applyBorder="1" applyAlignment="1">
      <alignment vertical="center" wrapText="1"/>
    </xf>
    <xf numFmtId="0" fontId="49" fillId="22" borderId="0" xfId="0" applyFont="1" applyFill="1" applyAlignment="1">
      <alignment vertical="center"/>
    </xf>
    <xf numFmtId="0" fontId="25" fillId="3" borderId="0" xfId="0" applyFont="1" applyFill="1" applyAlignment="1">
      <alignment horizontal="center"/>
    </xf>
    <xf numFmtId="0" fontId="22" fillId="16" borderId="10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165" fontId="1" fillId="3" borderId="2" xfId="0" applyNumberFormat="1" applyFont="1" applyFill="1" applyBorder="1" applyAlignment="1">
      <alignment horizontal="center" vertical="center" wrapText="1"/>
    </xf>
    <xf numFmtId="165" fontId="1" fillId="3" borderId="3" xfId="0" applyNumberFormat="1" applyFont="1" applyFill="1" applyBorder="1" applyAlignment="1">
      <alignment horizontal="center" vertical="center" wrapText="1"/>
    </xf>
    <xf numFmtId="165" fontId="1" fillId="3" borderId="4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9" fontId="1" fillId="3" borderId="2" xfId="0" applyNumberFormat="1" applyFont="1" applyFill="1" applyBorder="1" applyAlignment="1">
      <alignment horizontal="center" vertical="center"/>
    </xf>
    <xf numFmtId="9" fontId="1" fillId="3" borderId="4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9" fontId="1" fillId="3" borderId="1" xfId="0" applyNumberFormat="1" applyFont="1" applyFill="1" applyBorder="1" applyAlignment="1">
      <alignment horizontal="center" vertical="center" wrapText="1"/>
    </xf>
    <xf numFmtId="9" fontId="3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9" fontId="1" fillId="3" borderId="2" xfId="0" applyNumberFormat="1" applyFont="1" applyFill="1" applyBorder="1" applyAlignment="1">
      <alignment horizontal="center" vertical="center" wrapText="1"/>
    </xf>
    <xf numFmtId="9" fontId="1" fillId="3" borderId="3" xfId="0" applyNumberFormat="1" applyFont="1" applyFill="1" applyBorder="1" applyAlignment="1">
      <alignment horizontal="center" vertical="center" wrapText="1"/>
    </xf>
    <xf numFmtId="9" fontId="1" fillId="3" borderId="4" xfId="0" applyNumberFormat="1" applyFont="1" applyFill="1" applyBorder="1" applyAlignment="1">
      <alignment horizontal="center" vertical="center" wrapText="1"/>
    </xf>
    <xf numFmtId="0" fontId="18" fillId="12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5" fillId="3" borderId="1" xfId="0" applyFont="1" applyFill="1" applyBorder="1" applyAlignment="1">
      <alignment horizontal="justify" vertical="center" wrapText="1"/>
    </xf>
    <xf numFmtId="0" fontId="0" fillId="0" borderId="25" xfId="0" applyBorder="1" applyAlignment="1">
      <alignment horizontal="center" vertical="center" wrapText="1"/>
    </xf>
    <xf numFmtId="0" fontId="15" fillId="3" borderId="1" xfId="0" applyFont="1" applyFill="1" applyBorder="1" applyAlignment="1">
      <alignment horizontal="justify" vertical="center" wrapText="1"/>
    </xf>
    <xf numFmtId="0" fontId="15" fillId="3" borderId="25" xfId="0" applyFont="1" applyFill="1" applyBorder="1" applyAlignment="1">
      <alignment horizontal="justify" vertical="center" wrapText="1"/>
    </xf>
    <xf numFmtId="0" fontId="12" fillId="17" borderId="21" xfId="0" applyFont="1" applyFill="1" applyBorder="1" applyAlignment="1">
      <alignment horizontal="center" vertical="center" wrapText="1"/>
    </xf>
    <xf numFmtId="0" fontId="12" fillId="17" borderId="22" xfId="0" applyFont="1" applyFill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34" fillId="0" borderId="34" xfId="0" applyFont="1" applyBorder="1" applyAlignment="1">
      <alignment horizontal="center" vertical="center"/>
    </xf>
    <xf numFmtId="0" fontId="34" fillId="0" borderId="35" xfId="0" applyFont="1" applyBorder="1" applyAlignment="1">
      <alignment horizontal="center" vertical="center"/>
    </xf>
    <xf numFmtId="0" fontId="34" fillId="0" borderId="3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justify" vertical="center" wrapText="1"/>
    </xf>
    <xf numFmtId="0" fontId="15" fillId="0" borderId="23" xfId="0" applyFont="1" applyBorder="1" applyAlignment="1">
      <alignment horizontal="justify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33" fillId="3" borderId="2" xfId="0" applyFont="1" applyFill="1" applyBorder="1" applyAlignment="1">
      <alignment horizontal="justify" vertical="center" wrapText="1"/>
    </xf>
    <xf numFmtId="0" fontId="33" fillId="3" borderId="3" xfId="0" applyFont="1" applyFill="1" applyBorder="1" applyAlignment="1">
      <alignment horizontal="justify" vertical="center" wrapText="1"/>
    </xf>
    <xf numFmtId="0" fontId="33" fillId="3" borderId="4" xfId="0" applyFont="1" applyFill="1" applyBorder="1" applyAlignment="1">
      <alignment horizontal="justify" vertical="center" wrapText="1"/>
    </xf>
    <xf numFmtId="0" fontId="12" fillId="0" borderId="32" xfId="0" applyFont="1" applyBorder="1" applyAlignment="1">
      <alignment horizontal="center" vertical="center" wrapText="1"/>
    </xf>
    <xf numFmtId="0" fontId="33" fillId="3" borderId="32" xfId="0" applyFont="1" applyFill="1" applyBorder="1" applyAlignment="1">
      <alignment horizontal="justify" vertical="center" wrapText="1"/>
    </xf>
    <xf numFmtId="0" fontId="15" fillId="0" borderId="25" xfId="0" applyFont="1" applyBorder="1" applyAlignment="1">
      <alignment horizontal="justify" vertical="center" wrapText="1"/>
    </xf>
    <xf numFmtId="0" fontId="15" fillId="0" borderId="26" xfId="0" applyFont="1" applyBorder="1" applyAlignment="1">
      <alignment horizontal="justify" vertical="center" wrapText="1"/>
    </xf>
    <xf numFmtId="0" fontId="0" fillId="0" borderId="33" xfId="0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justify" vertical="center" wrapText="1"/>
    </xf>
    <xf numFmtId="0" fontId="0" fillId="0" borderId="10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32" fillId="0" borderId="27" xfId="0" applyFont="1" applyBorder="1" applyAlignment="1">
      <alignment horizontal="center" vertical="center"/>
    </xf>
    <xf numFmtId="0" fontId="32" fillId="0" borderId="28" xfId="0" applyFont="1" applyBorder="1" applyAlignment="1">
      <alignment horizontal="center" vertical="center"/>
    </xf>
    <xf numFmtId="0" fontId="32" fillId="0" borderId="29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justify" vertical="center" wrapText="1"/>
    </xf>
    <xf numFmtId="9" fontId="22" fillId="3" borderId="2" xfId="0" applyNumberFormat="1" applyFont="1" applyFill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24" fillId="3" borderId="2" xfId="0" applyFont="1" applyFill="1" applyBorder="1" applyAlignment="1">
      <alignment horizontal="center" vertical="center" wrapText="1"/>
    </xf>
    <xf numFmtId="0" fontId="24" fillId="3" borderId="3" xfId="0" applyFont="1" applyFill="1" applyBorder="1" applyAlignment="1">
      <alignment horizontal="center" vertical="center" wrapText="1"/>
    </xf>
    <xf numFmtId="0" fontId="24" fillId="3" borderId="4" xfId="0" applyFont="1" applyFill="1" applyBorder="1" applyAlignment="1">
      <alignment horizontal="center" vertical="center" wrapText="1"/>
    </xf>
    <xf numFmtId="0" fontId="24" fillId="3" borderId="2" xfId="0" applyFont="1" applyFill="1" applyBorder="1" applyAlignment="1">
      <alignment horizontal="justify" vertical="center" wrapText="1"/>
    </xf>
    <xf numFmtId="0" fontId="24" fillId="3" borderId="3" xfId="0" applyFont="1" applyFill="1" applyBorder="1" applyAlignment="1">
      <alignment horizontal="justify" vertical="center" wrapText="1"/>
    </xf>
    <xf numFmtId="0" fontId="24" fillId="3" borderId="4" xfId="0" applyFont="1" applyFill="1" applyBorder="1" applyAlignment="1">
      <alignment horizontal="justify" vertical="center" wrapText="1"/>
    </xf>
    <xf numFmtId="0" fontId="24" fillId="0" borderId="1" xfId="0" applyFont="1" applyBorder="1" applyAlignment="1">
      <alignment horizontal="justify" vertical="center" wrapText="1"/>
    </xf>
    <xf numFmtId="3" fontId="24" fillId="3" borderId="2" xfId="0" applyNumberFormat="1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 wrapText="1"/>
    </xf>
    <xf numFmtId="0" fontId="24" fillId="0" borderId="7" xfId="0" applyFont="1" applyBorder="1" applyAlignment="1">
      <alignment horizontal="justify" vertical="center" wrapText="1"/>
    </xf>
    <xf numFmtId="0" fontId="24" fillId="0" borderId="11" xfId="0" applyFont="1" applyBorder="1" applyAlignment="1">
      <alignment horizontal="justify" vertical="center" wrapText="1"/>
    </xf>
    <xf numFmtId="0" fontId="24" fillId="0" borderId="8" xfId="0" applyFont="1" applyBorder="1" applyAlignment="1">
      <alignment horizontal="justify" vertical="center" wrapText="1"/>
    </xf>
    <xf numFmtId="0" fontId="24" fillId="0" borderId="12" xfId="0" applyFont="1" applyBorder="1" applyAlignment="1">
      <alignment horizontal="justify" vertical="center" wrapText="1"/>
    </xf>
    <xf numFmtId="0" fontId="24" fillId="0" borderId="9" xfId="0" applyFont="1" applyBorder="1" applyAlignment="1">
      <alignment horizontal="justify" vertical="center" wrapText="1"/>
    </xf>
    <xf numFmtId="0" fontId="24" fillId="0" borderId="14" xfId="0" applyFont="1" applyBorder="1" applyAlignment="1">
      <alignment horizontal="justify" vertical="center" wrapText="1"/>
    </xf>
    <xf numFmtId="0" fontId="22" fillId="16" borderId="1" xfId="0" applyFont="1" applyFill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167" fontId="24" fillId="3" borderId="10" xfId="3" applyNumberFormat="1" applyFont="1" applyFill="1" applyBorder="1" applyAlignment="1">
      <alignment horizontal="center" vertical="center" wrapText="1"/>
    </xf>
    <xf numFmtId="167" fontId="24" fillId="3" borderId="5" xfId="3" applyNumberFormat="1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/>
    </xf>
    <xf numFmtId="0" fontId="22" fillId="16" borderId="4" xfId="0" applyFont="1" applyFill="1" applyBorder="1" applyAlignment="1">
      <alignment horizontal="center" vertical="center" wrapText="1"/>
    </xf>
    <xf numFmtId="0" fontId="23" fillId="6" borderId="7" xfId="0" applyFont="1" applyFill="1" applyBorder="1" applyAlignment="1">
      <alignment horizontal="center" vertical="center" wrapText="1"/>
    </xf>
    <xf numFmtId="0" fontId="23" fillId="6" borderId="13" xfId="0" applyFont="1" applyFill="1" applyBorder="1" applyAlignment="1">
      <alignment horizontal="center" vertical="center" wrapText="1"/>
    </xf>
    <xf numFmtId="0" fontId="23" fillId="6" borderId="0" xfId="0" applyFont="1" applyFill="1" applyAlignment="1">
      <alignment horizontal="center" vertical="center" wrapText="1"/>
    </xf>
    <xf numFmtId="0" fontId="23" fillId="6" borderId="11" xfId="0" applyFont="1" applyFill="1" applyBorder="1" applyAlignment="1">
      <alignment horizontal="center" vertical="center" wrapText="1"/>
    </xf>
    <xf numFmtId="0" fontId="23" fillId="6" borderId="9" xfId="0" applyFont="1" applyFill="1" applyBorder="1" applyAlignment="1">
      <alignment horizontal="center" vertical="center" wrapText="1"/>
    </xf>
    <xf numFmtId="0" fontId="23" fillId="6" borderId="6" xfId="0" applyFont="1" applyFill="1" applyBorder="1" applyAlignment="1">
      <alignment horizontal="center" vertical="center" wrapText="1"/>
    </xf>
    <xf numFmtId="0" fontId="23" fillId="6" borderId="14" xfId="0" applyFont="1" applyFill="1" applyBorder="1" applyAlignment="1">
      <alignment horizontal="center" vertical="center" wrapText="1"/>
    </xf>
    <xf numFmtId="0" fontId="25" fillId="3" borderId="7" xfId="0" applyFont="1" applyFill="1" applyBorder="1" applyAlignment="1">
      <alignment horizontal="center"/>
    </xf>
    <xf numFmtId="0" fontId="25" fillId="3" borderId="13" xfId="0" applyFont="1" applyFill="1" applyBorder="1" applyAlignment="1">
      <alignment horizontal="center"/>
    </xf>
    <xf numFmtId="0" fontId="25" fillId="3" borderId="11" xfId="0" applyFont="1" applyFill="1" applyBorder="1" applyAlignment="1">
      <alignment horizontal="center"/>
    </xf>
    <xf numFmtId="0" fontId="25" fillId="3" borderId="8" xfId="0" applyFont="1" applyFill="1" applyBorder="1" applyAlignment="1">
      <alignment horizontal="center"/>
    </xf>
    <xf numFmtId="0" fontId="25" fillId="3" borderId="0" xfId="0" applyFont="1" applyFill="1" applyAlignment="1">
      <alignment horizontal="center"/>
    </xf>
    <xf numFmtId="0" fontId="25" fillId="3" borderId="12" xfId="0" applyFont="1" applyFill="1" applyBorder="1" applyAlignment="1">
      <alignment horizontal="center"/>
    </xf>
    <xf numFmtId="0" fontId="25" fillId="3" borderId="9" xfId="0" applyFont="1" applyFill="1" applyBorder="1" applyAlignment="1">
      <alignment horizontal="center"/>
    </xf>
    <xf numFmtId="0" fontId="25" fillId="3" borderId="6" xfId="0" applyFont="1" applyFill="1" applyBorder="1" applyAlignment="1">
      <alignment horizontal="center"/>
    </xf>
    <xf numFmtId="0" fontId="25" fillId="3" borderId="14" xfId="0" applyFont="1" applyFill="1" applyBorder="1" applyAlignment="1">
      <alignment horizontal="center"/>
    </xf>
    <xf numFmtId="0" fontId="22" fillId="0" borderId="1" xfId="2" applyFont="1" applyBorder="1" applyAlignment="1">
      <alignment horizontal="center" vertical="center" wrapText="1"/>
    </xf>
    <xf numFmtId="0" fontId="22" fillId="0" borderId="1" xfId="2" applyFont="1" applyBorder="1" applyAlignment="1">
      <alignment horizontal="center" vertical="center"/>
    </xf>
    <xf numFmtId="170" fontId="22" fillId="0" borderId="1" xfId="2" applyNumberFormat="1" applyFont="1" applyBorder="1" applyAlignment="1">
      <alignment horizontal="center" vertical="center"/>
    </xf>
    <xf numFmtId="14" fontId="26" fillId="3" borderId="1" xfId="0" applyNumberFormat="1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 vertical="center"/>
    </xf>
    <xf numFmtId="0" fontId="22" fillId="16" borderId="10" xfId="0" applyFont="1" applyFill="1" applyBorder="1" applyAlignment="1">
      <alignment horizontal="center" vertical="center" wrapText="1"/>
    </xf>
    <xf numFmtId="0" fontId="22" fillId="16" borderId="15" xfId="0" applyFont="1" applyFill="1" applyBorder="1" applyAlignment="1">
      <alignment horizontal="center" vertical="center" wrapText="1"/>
    </xf>
    <xf numFmtId="0" fontId="22" fillId="16" borderId="5" xfId="0" applyFont="1" applyFill="1" applyBorder="1" applyAlignment="1">
      <alignment horizontal="center" vertical="center" wrapText="1"/>
    </xf>
    <xf numFmtId="164" fontId="26" fillId="0" borderId="10" xfId="0" applyNumberFormat="1" applyFont="1" applyBorder="1" applyAlignment="1">
      <alignment horizontal="center" vertical="center"/>
    </xf>
    <xf numFmtId="164" fontId="26" fillId="0" borderId="15" xfId="0" applyNumberFormat="1" applyFont="1" applyBorder="1" applyAlignment="1">
      <alignment horizontal="center" vertical="center"/>
    </xf>
    <xf numFmtId="164" fontId="26" fillId="0" borderId="5" xfId="0" applyNumberFormat="1" applyFont="1" applyBorder="1" applyAlignment="1">
      <alignment horizontal="center" vertical="center"/>
    </xf>
    <xf numFmtId="164" fontId="26" fillId="3" borderId="0" xfId="0" applyNumberFormat="1" applyFont="1" applyFill="1" applyAlignment="1">
      <alignment horizontal="center" vertical="center"/>
    </xf>
    <xf numFmtId="164" fontId="26" fillId="0" borderId="1" xfId="0" applyNumberFormat="1" applyFont="1" applyBorder="1" applyAlignment="1">
      <alignment horizontal="center" vertical="center"/>
    </xf>
    <xf numFmtId="0" fontId="12" fillId="19" borderId="6" xfId="0" applyFont="1" applyFill="1" applyBorder="1" applyAlignment="1">
      <alignment horizontal="center" vertical="center"/>
    </xf>
    <xf numFmtId="0" fontId="13" fillId="19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justify" vertical="center"/>
    </xf>
    <xf numFmtId="0" fontId="15" fillId="0" borderId="1" xfId="0" applyFont="1" applyBorder="1" applyAlignment="1">
      <alignment horizontal="justify" vertical="center"/>
    </xf>
    <xf numFmtId="0" fontId="0" fillId="0" borderId="1" xfId="0" applyBorder="1" applyAlignment="1">
      <alignment horizontal="justify" vertical="center" wrapText="1"/>
    </xf>
    <xf numFmtId="0" fontId="0" fillId="3" borderId="1" xfId="0" applyFill="1" applyBorder="1" applyAlignment="1">
      <alignment horizontal="justify" vertical="center" wrapText="1"/>
    </xf>
    <xf numFmtId="0" fontId="24" fillId="0" borderId="1" xfId="0" applyFont="1" applyBorder="1" applyAlignment="1">
      <alignment horizontal="center" vertical="center" wrapText="1"/>
    </xf>
    <xf numFmtId="9" fontId="24" fillId="0" borderId="1" xfId="0" applyNumberFormat="1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9" fontId="24" fillId="0" borderId="2" xfId="0" applyNumberFormat="1" applyFont="1" applyBorder="1" applyAlignment="1">
      <alignment horizontal="center" vertical="center" wrapText="1"/>
    </xf>
    <xf numFmtId="9" fontId="24" fillId="0" borderId="3" xfId="0" applyNumberFormat="1" applyFont="1" applyBorder="1" applyAlignment="1">
      <alignment horizontal="center" vertical="center" wrapText="1"/>
    </xf>
    <xf numFmtId="9" fontId="24" fillId="0" borderId="4" xfId="0" applyNumberFormat="1" applyFont="1" applyBorder="1" applyAlignment="1">
      <alignment horizontal="center" vertical="center" wrapText="1"/>
    </xf>
    <xf numFmtId="0" fontId="48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6" fillId="0" borderId="7" xfId="0" applyFont="1" applyBorder="1" applyAlignment="1">
      <alignment horizontal="center" vertical="center"/>
    </xf>
    <xf numFmtId="0" fontId="36" fillId="0" borderId="13" xfId="0" applyFont="1" applyBorder="1" applyAlignment="1">
      <alignment horizontal="center" vertical="center"/>
    </xf>
    <xf numFmtId="0" fontId="36" fillId="0" borderId="11" xfId="0" applyFont="1" applyBorder="1" applyAlignment="1">
      <alignment horizontal="center" vertical="center"/>
    </xf>
    <xf numFmtId="0" fontId="36" fillId="0" borderId="9" xfId="0" applyFont="1" applyBorder="1" applyAlignment="1">
      <alignment horizontal="center" vertical="center"/>
    </xf>
    <xf numFmtId="0" fontId="36" fillId="0" borderId="6" xfId="0" applyFont="1" applyBorder="1" applyAlignment="1">
      <alignment horizontal="center" vertical="center"/>
    </xf>
    <xf numFmtId="0" fontId="36" fillId="0" borderId="14" xfId="0" applyFont="1" applyBorder="1" applyAlignment="1">
      <alignment horizontal="center" vertical="center"/>
    </xf>
    <xf numFmtId="0" fontId="36" fillId="0" borderId="10" xfId="0" applyFont="1" applyBorder="1" applyAlignment="1">
      <alignment horizontal="center" vertical="center"/>
    </xf>
    <xf numFmtId="0" fontId="36" fillId="0" borderId="15" xfId="0" applyFont="1" applyBorder="1" applyAlignment="1">
      <alignment horizontal="center" vertical="center"/>
    </xf>
    <xf numFmtId="0" fontId="36" fillId="0" borderId="5" xfId="0" applyFont="1" applyBorder="1" applyAlignment="1">
      <alignment horizontal="center" vertical="center"/>
    </xf>
    <xf numFmtId="0" fontId="13" fillId="21" borderId="2" xfId="0" applyFont="1" applyFill="1" applyBorder="1" applyAlignment="1">
      <alignment horizontal="center" vertical="center" wrapText="1"/>
    </xf>
    <xf numFmtId="0" fontId="13" fillId="21" borderId="4" xfId="0" applyFont="1" applyFill="1" applyBorder="1" applyAlignment="1">
      <alignment horizontal="center" vertical="center" wrapText="1"/>
    </xf>
    <xf numFmtId="0" fontId="12" fillId="21" borderId="1" xfId="0" applyFont="1" applyFill="1" applyBorder="1" applyAlignment="1">
      <alignment horizontal="center" vertical="center"/>
    </xf>
    <xf numFmtId="0" fontId="13" fillId="21" borderId="1" xfId="0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 wrapText="1"/>
    </xf>
    <xf numFmtId="0" fontId="40" fillId="0" borderId="4" xfId="0" applyFont="1" applyBorder="1" applyAlignment="1">
      <alignment horizontal="center" vertical="center" wrapText="1"/>
    </xf>
    <xf numFmtId="0" fontId="13" fillId="21" borderId="2" xfId="0" applyFont="1" applyFill="1" applyBorder="1" applyAlignment="1">
      <alignment horizontal="center" vertical="center"/>
    </xf>
    <xf numFmtId="0" fontId="13" fillId="21" borderId="4" xfId="0" applyFont="1" applyFill="1" applyBorder="1" applyAlignment="1">
      <alignment horizontal="center" vertical="center"/>
    </xf>
    <xf numFmtId="0" fontId="40" fillId="0" borderId="1" xfId="0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32" fillId="19" borderId="1" xfId="0" applyFont="1" applyFill="1" applyBorder="1" applyAlignment="1">
      <alignment horizontal="center" vertical="center" wrapText="1"/>
    </xf>
    <xf numFmtId="0" fontId="12" fillId="19" borderId="1" xfId="0" applyFont="1" applyFill="1" applyBorder="1" applyAlignment="1">
      <alignment horizontal="center"/>
    </xf>
    <xf numFmtId="164" fontId="26" fillId="0" borderId="1" xfId="0" applyNumberFormat="1" applyFont="1" applyBorder="1" applyAlignment="1">
      <alignment horizontal="center" vertical="center" wrapText="1"/>
    </xf>
    <xf numFmtId="2" fontId="25" fillId="3" borderId="0" xfId="0" applyNumberFormat="1" applyFont="1" applyFill="1"/>
    <xf numFmtId="171" fontId="25" fillId="3" borderId="0" xfId="0" applyNumberFormat="1" applyFont="1" applyFill="1"/>
    <xf numFmtId="10" fontId="25" fillId="3" borderId="0" xfId="0" applyNumberFormat="1" applyFont="1" applyFill="1"/>
    <xf numFmtId="2" fontId="22" fillId="16" borderId="1" xfId="0" applyNumberFormat="1" applyFont="1" applyFill="1" applyBorder="1" applyAlignment="1">
      <alignment horizontal="center" vertical="center" wrapText="1"/>
    </xf>
    <xf numFmtId="171" fontId="22" fillId="16" borderId="1" xfId="0" applyNumberFormat="1" applyFont="1" applyFill="1" applyBorder="1" applyAlignment="1">
      <alignment horizontal="center" vertical="center" wrapText="1"/>
    </xf>
    <xf numFmtId="10" fontId="22" fillId="16" borderId="1" xfId="0" applyNumberFormat="1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justify" vertical="center" wrapText="1"/>
    </xf>
    <xf numFmtId="0" fontId="24" fillId="0" borderId="3" xfId="0" applyFont="1" applyBorder="1" applyAlignment="1">
      <alignment horizontal="justify" vertical="center" wrapText="1"/>
    </xf>
    <xf numFmtId="0" fontId="24" fillId="0" borderId="4" xfId="0" applyFont="1" applyBorder="1" applyAlignment="1">
      <alignment horizontal="justify" vertical="center" wrapText="1"/>
    </xf>
    <xf numFmtId="0" fontId="24" fillId="0" borderId="10" xfId="0" applyFont="1" applyBorder="1" applyAlignment="1">
      <alignment horizontal="justify" vertical="center" wrapText="1"/>
    </xf>
    <xf numFmtId="0" fontId="24" fillId="0" borderId="2" xfId="0" applyFont="1" applyBorder="1" applyAlignment="1">
      <alignment horizontal="justify" vertical="center" wrapText="1"/>
    </xf>
  </cellXfs>
  <cellStyles count="6">
    <cellStyle name="Millares 2" xfId="3" xr:uid="{00000000-0005-0000-0000-000000000000}"/>
    <cellStyle name="Moneda" xfId="5" builtinId="4"/>
    <cellStyle name="Moneda [0]" xfId="4" builtinId="7"/>
    <cellStyle name="Normal" xfId="0" builtinId="0"/>
    <cellStyle name="Normal 2" xfId="2" xr:uid="{00000000-0005-0000-0000-000003000000}"/>
    <cellStyle name="Porcentaje" xfId="1" builtinId="5"/>
  </cellStyles>
  <dxfs count="19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theme="1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00FFFF"/>
      <color rgb="FFFF3300"/>
      <color rgb="FFFF9933"/>
      <color rgb="FFFF9966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2.xml"/><Relationship Id="rId18" Type="http://schemas.openxmlformats.org/officeDocument/2006/relationships/worksheet" Target="worksheets/sheet17.xml"/><Relationship Id="rId26" Type="http://schemas.microsoft.com/office/2017/10/relationships/person" Target="persons/perso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1.xml"/><Relationship Id="rId17" Type="http://schemas.openxmlformats.org/officeDocument/2006/relationships/worksheet" Target="worksheets/sheet16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5.xml"/><Relationship Id="rId20" Type="http://schemas.openxmlformats.org/officeDocument/2006/relationships/worksheet" Target="worksheets/sheet1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0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4.xml"/><Relationship Id="rId23" Type="http://schemas.openxmlformats.org/officeDocument/2006/relationships/styles" Target="styles.xml"/><Relationship Id="rId10" Type="http://schemas.openxmlformats.org/officeDocument/2006/relationships/chartsheet" Target="chartsheets/sheet1.xml"/><Relationship Id="rId19" Type="http://schemas.openxmlformats.org/officeDocument/2006/relationships/worksheet" Target="worksheets/sheet1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3.xml"/><Relationship Id="rId2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Subgerencia de Contratación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Marzo 31 de 2018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28848369288911097"/>
          <c:y val="6.013073937846121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5000000000000001E-2"/>
          <c:y val="0.25083333333333335"/>
          <c:w val="0.93888888888888888"/>
          <c:h val="0.48500729075532223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MARZO'!$F$33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MARZO'!$F$34:$F$36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E22-402A-B712-050B775AFD15}"/>
            </c:ext>
          </c:extLst>
        </c:ser>
        <c:ser>
          <c:idx val="5"/>
          <c:order val="1"/>
          <c:tx>
            <c:strRef>
              <c:f>'Graficos- MARZO'!$G$33</c:f>
              <c:strCache>
                <c:ptCount val="1"/>
                <c:pt idx="0">
                  <c:v>%  Avance Actual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MARZO'!$G$34:$G$36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E22-402A-B712-050B775AFD15}"/>
            </c:ext>
          </c:extLst>
        </c:ser>
        <c:ser>
          <c:idx val="6"/>
          <c:order val="2"/>
          <c:tx>
            <c:strRef>
              <c:f>'Graficos- MARZO'!$H$33</c:f>
              <c:strCache>
                <c:ptCount val="1"/>
                <c:pt idx="0">
                  <c:v>% Avance Esperado Temporal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MARZO'!$H$34:$H$36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E22-402A-B712-050B775AFD15}"/>
            </c:ext>
          </c:extLst>
        </c:ser>
        <c:ser>
          <c:idx val="7"/>
          <c:order val="3"/>
          <c:tx>
            <c:strRef>
              <c:f>'Graficos- MARZO'!$I$33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2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60000"/>
                  <a:lumMod val="75000"/>
                </a:schemeClr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 w="9525" cap="flat" cmpd="sng" algn="ctr">
                <a:solidFill>
                  <a:schemeClr val="accent1">
                    <a:lumMod val="75000"/>
                  </a:schemeClr>
                </a:solidFill>
                <a:round/>
              </a:ln>
              <a:effectLst/>
              <a:sp3d contourW="9525">
                <a:contourClr>
                  <a:schemeClr val="accent1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0-BE22-402A-B712-050B775AFD1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MARZO'!$I$34:$I$36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BE22-402A-B712-050B775AFD15}"/>
            </c:ext>
          </c:extLst>
        </c:ser>
        <c:ser>
          <c:idx val="4"/>
          <c:order val="4"/>
          <c:tx>
            <c:strRef>
              <c:f>'Graficos- MARZO'!$F$33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MARZO'!$F$34:$F$36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22-402A-B712-050B775AFD15}"/>
            </c:ext>
          </c:extLst>
        </c:ser>
        <c:ser>
          <c:idx val="0"/>
          <c:order val="5"/>
          <c:tx>
            <c:strRef>
              <c:f>'Graficos- MARZO'!$G$33</c:f>
              <c:strCache>
                <c:ptCount val="1"/>
                <c:pt idx="0">
                  <c:v>%  Avance Actual</c:v>
                </c:pt>
              </c:strCache>
              <c:extLst xmlns:c15="http://schemas.microsoft.com/office/drawing/2012/chart"/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  <c:extLst xmlns:c15="http://schemas.microsoft.com/office/drawing/2012/chart"/>
            </c:strRef>
          </c:cat>
          <c:val>
            <c:numRef>
              <c:f>'Graficos- MARZO'!$G$34:$G$36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9-BE22-402A-B712-050B775AFD15}"/>
            </c:ext>
          </c:extLst>
        </c:ser>
        <c:ser>
          <c:idx val="1"/>
          <c:order val="6"/>
          <c:tx>
            <c:strRef>
              <c:f>'Graficos- MARZO'!$H$33</c:f>
              <c:strCache>
                <c:ptCount val="1"/>
                <c:pt idx="0">
                  <c:v>% Avance Esperado Temporal</c:v>
                </c:pt>
              </c:strCache>
              <c:extLst xmlns:c15="http://schemas.microsoft.com/office/drawing/2012/chart"/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  <c:extLst xmlns:c15="http://schemas.microsoft.com/office/drawing/2012/chart"/>
            </c:strRef>
          </c:cat>
          <c:val>
            <c:numRef>
              <c:f>'Graficos- MARZO'!$H$34:$H$36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B-BE22-402A-B712-050B775AFD15}"/>
            </c:ext>
          </c:extLst>
        </c:ser>
        <c:ser>
          <c:idx val="2"/>
          <c:order val="7"/>
          <c:tx>
            <c:strRef>
              <c:f>'Graficos- MARZO'!$I$33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MARZO'!$I$34:$I$36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E22-402A-B712-050B775AFD1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987478656"/>
        <c:axId val="1987485184"/>
        <c:axId val="0"/>
        <c:extLst/>
      </c:bar3DChart>
      <c:catAx>
        <c:axId val="1987478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87485184"/>
        <c:crosses val="autoZero"/>
        <c:auto val="1"/>
        <c:lblAlgn val="ctr"/>
        <c:lblOffset val="100"/>
        <c:noMultiLvlLbl val="0"/>
      </c:catAx>
      <c:valAx>
        <c:axId val="1987485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87478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67585802983513"/>
          <c:y val="0.90416627901278579"/>
          <c:w val="0.62370485549860999"/>
          <c:h val="4.4128082560421444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Subgerencia Administrativa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Abril 30 de 2018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6"/>
          <c:order val="0"/>
          <c:tx>
            <c:strRef>
              <c:f>'Graficos- ABRIL '!$I$47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ABRIL '!$B$48:$B$49</c:f>
              <c:strCache>
                <c:ptCount val="2"/>
                <c:pt idx="0">
                  <c:v>OPTIMIZACIÓN  GESTION DE ACTIVOS</c:v>
                </c:pt>
                <c:pt idx="1">
                  <c:v>EVALUACIÓN DE LA ESTRUCTURA ACTUAL DE FONADE VS LA NECESIDAD DE LAS ÁREAS</c:v>
                </c:pt>
              </c:strCache>
            </c:strRef>
          </c:cat>
          <c:val>
            <c:numRef>
              <c:f>'Graficos- ABRIL '!$I$48:$I$49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DD-494B-9085-18A8BBE7F3D0}"/>
            </c:ext>
          </c:extLst>
        </c:ser>
        <c:ser>
          <c:idx val="0"/>
          <c:order val="1"/>
          <c:tx>
            <c:strRef>
              <c:f>'Graficos- ABRIL '!$F$47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'Graficos- ABRIL '!$F$48:$F$49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DD-494B-9085-18A8BBE7F3D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2950000"/>
        <c:axId val="2950544"/>
        <c:axId val="0"/>
      </c:bar3DChart>
      <c:catAx>
        <c:axId val="2950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950544"/>
        <c:crosses val="autoZero"/>
        <c:auto val="1"/>
        <c:lblAlgn val="ctr"/>
        <c:lblOffset val="100"/>
        <c:noMultiLvlLbl val="0"/>
      </c:catAx>
      <c:valAx>
        <c:axId val="2950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950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Tecnologías de la Información- 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Abril 30 de 2018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layout>
        <c:manualLayout>
          <c:xMode val="edge"/>
          <c:yMode val="edge"/>
          <c:x val="0.1646163231562062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5451139343250932E-2"/>
          <c:y val="0.19701425405391659"/>
          <c:w val="0.8745191921180826"/>
          <c:h val="0.54866466696674276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ABRIL '!$F$59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ABRIL 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ABRIL '!$F$60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0B-4EC7-98C4-A00524EEC8D6}"/>
            </c:ext>
          </c:extLst>
        </c:ser>
        <c:ser>
          <c:idx val="6"/>
          <c:order val="1"/>
          <c:tx>
            <c:strRef>
              <c:f>'Graficos- ABRIL '!$I$59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ABRIL 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ABRIL '!$I$60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0B-4EC7-98C4-A00524EEC8D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2951088"/>
        <c:axId val="2947824"/>
        <c:axId val="0"/>
      </c:bar3DChart>
      <c:catAx>
        <c:axId val="2951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947824"/>
        <c:crosses val="autoZero"/>
        <c:auto val="1"/>
        <c:lblAlgn val="ctr"/>
        <c:lblOffset val="100"/>
        <c:noMultiLvlLbl val="0"/>
      </c:catAx>
      <c:valAx>
        <c:axId val="2947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951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Plan Institucional de Gestión y Desempeño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Abril 30 de 2018</a:t>
            </a: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3"/>
          <c:order val="3"/>
          <c:tx>
            <c:strRef>
              <c:f>'Graficos- ABRIL '!$F$70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ABRIL '!$B$71</c:f>
              <c:strCache>
                <c:ptCount val="1"/>
                <c:pt idx="0">
                  <c:v>PLAN INSTITUCIONAL DE GESTIÓN Y DESEMPEÑO</c:v>
                </c:pt>
              </c:strCache>
            </c:strRef>
          </c:cat>
          <c:val>
            <c:numRef>
              <c:f>'Graficos- ABRIL '!$F$71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3D-4C1E-BB14-1102A9113D84}"/>
            </c:ext>
          </c:extLst>
        </c:ser>
        <c:ser>
          <c:idx val="6"/>
          <c:order val="6"/>
          <c:tx>
            <c:strRef>
              <c:f>'Graficos- ABRIL '!$I$70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ABRIL '!$B$71</c:f>
              <c:strCache>
                <c:ptCount val="1"/>
                <c:pt idx="0">
                  <c:v>PLAN INSTITUCIONAL DE GESTIÓN Y DESEMPEÑO</c:v>
                </c:pt>
              </c:strCache>
            </c:strRef>
          </c:cat>
          <c:val>
            <c:numRef>
              <c:f>'Graficos- ABRIL '!$I$71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3D-4C1E-BB14-1102A9113D8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2944016"/>
        <c:axId val="2949456"/>
        <c:axId val="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'Graficos- ABRIL '!$C$70</c15:sqref>
                        </c15:formulaRef>
                      </c:ext>
                    </c:extLst>
                    <c:strCache>
                      <c:ptCount val="1"/>
                      <c:pt idx="0">
                        <c:v>Peso</c:v>
                      </c:pt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'Graficos- ABRIL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'Graficos- ABRIL '!$C$71</c15:sqref>
                        </c15:formulaRef>
                      </c:ext>
                    </c:extLst>
                    <c:numCache>
                      <c:formatCode>0.0%</c:formatCode>
                      <c:ptCount val="1"/>
                      <c:pt idx="0">
                        <c:v>0.12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A23D-4C1E-BB14-1102A9113D84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'!$D$70</c15:sqref>
                        </c15:formulaRef>
                      </c:ext>
                    </c:extLst>
                    <c:strCache>
                      <c:ptCount val="1"/>
                      <c:pt idx="0">
                        <c:v>Hitos a Cumplir al corte</c:v>
                      </c:pt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'!$D$71</c15:sqref>
                        </c15:formulaRef>
                      </c:ext>
                    </c:extLst>
                    <c:numCache>
                      <c:formatCode>0.0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A23D-4C1E-BB14-1102A9113D84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'!$E$70</c15:sqref>
                        </c15:formulaRef>
                      </c:ext>
                    </c:extLst>
                    <c:strCache>
                      <c:ptCount val="1"/>
                      <c:pt idx="0">
                        <c:v>Hitos Cumplidos</c:v>
                      </c:pt>
                    </c:strCache>
                  </c:strRef>
                </c:tx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accent3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3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'!$E$71</c15:sqref>
                        </c15:formulaRef>
                      </c:ext>
                    </c:extLst>
                    <c:numCache>
                      <c:formatCode>0.0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A23D-4C1E-BB14-1102A9113D84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'!$G$70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5">
                      <a:alpha val="85000"/>
                    </a:schemeClr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'!$G$71</c15:sqref>
                        </c15:formulaRef>
                      </c:ext>
                    </c:extLst>
                    <c:numCache>
                      <c:formatCode>0%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A23D-4C1E-BB14-1102A9113D84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'!$H$70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'!$H$71</c15:sqref>
                        </c15:formulaRef>
                      </c:ext>
                    </c:extLst>
                    <c:numCache>
                      <c:formatCode>0%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A23D-4C1E-BB14-1102A9113D84}"/>
                  </c:ext>
                </c:extLst>
              </c15:ser>
            </c15:filteredBarSeries>
          </c:ext>
        </c:extLst>
      </c:bar3DChart>
      <c:catAx>
        <c:axId val="2944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949456"/>
        <c:crosses val="autoZero"/>
        <c:auto val="1"/>
        <c:lblAlgn val="ctr"/>
        <c:lblOffset val="100"/>
        <c:noMultiLvlLbl val="0"/>
      </c:catAx>
      <c:valAx>
        <c:axId val="2949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944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Subgerencia de Contratación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Mayo 31 de 2018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28848369288911097"/>
          <c:y val="6.013073937846121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5000000000000001E-2"/>
          <c:y val="0.25083333333333335"/>
          <c:w val="0.93888888888888888"/>
          <c:h val="0.48500729075532223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Mayo'!$F$33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Mayo'!$B$34:$B$36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Mayo'!$F$34:$F$36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55-4EEE-BA79-844C74A925EF}"/>
            </c:ext>
          </c:extLst>
        </c:ser>
        <c:ser>
          <c:idx val="2"/>
          <c:order val="7"/>
          <c:tx>
            <c:strRef>
              <c:f>'Graficos- Mayo'!$I$33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Mayo'!$B$34:$B$36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Mayo'!$I$34:$I$36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A55-4EEE-BA79-844C74A925E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2935856"/>
        <c:axId val="2945104"/>
        <c:axId val="0"/>
        <c:extLst>
          <c:ext xmlns:c15="http://schemas.microsoft.com/office/drawing/2012/chart" uri="{02D57815-91ED-43cb-92C2-25804820EDAC}">
            <c15:filteredBarSeries>
              <c15:ser>
                <c:idx val="5"/>
                <c:order val="1"/>
                <c:tx>
                  <c:strRef>
                    <c:extLst>
                      <c:ext uri="{02D57815-91ED-43cb-92C2-25804820EDAC}">
                        <c15:formulaRef>
                          <c15:sqref>'Graficos- Mayo'!$G$33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'Graficos- Mayo'!$B$34:$B$36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'Graficos- Mayo'!$G$34:$G$36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1A55-4EEE-BA79-844C74A925EF}"/>
                  </c:ext>
                </c:extLst>
              </c15:ser>
            </c15:filteredBarSeries>
            <c15:filteredBarSeries>
              <c15:ser>
                <c:idx val="6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Mayo'!$H$33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60000"/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60000"/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Mayo'!$H$34:$H$36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1A55-4EEE-BA79-844C74A925EF}"/>
                  </c:ext>
                </c:extLst>
              </c15:ser>
            </c15:filteredBarSeries>
            <c15:filteredBarSeries>
              <c15:ser>
                <c:idx val="7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Mayo'!$I$33</c15:sqref>
                        </c15:formulaRef>
                      </c:ext>
                    </c:extLst>
                    <c:strCache>
                      <c:ptCount val="1"/>
                      <c:pt idx="0">
                        <c:v>Cumplimiento Temporal</c:v>
                      </c:pt>
                    </c:strCache>
                  </c:strRef>
                </c:tx>
                <c:spPr>
                  <a:solidFill>
                    <a:srgbClr val="002060"/>
                  </a:solidFill>
                  <a:ln w="9525" cap="flat" cmpd="sng" algn="ctr">
                    <a:solidFill>
                      <a:schemeClr val="accent2">
                        <a:lumMod val="60000"/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60000"/>
                        <a:lumMod val="75000"/>
                      </a:schemeClr>
                    </a:contourClr>
                  </a:sp3d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002060"/>
                    </a:solidFill>
                    <a:ln w="9525" cap="flat" cmpd="sng" algn="ctr">
                      <a:solidFill>
                        <a:schemeClr val="accent1">
                          <a:lumMod val="75000"/>
                        </a:schemeClr>
                      </a:solidFill>
                      <a:round/>
                    </a:ln>
                    <a:effectLst/>
                    <a:sp3d contourW="9525">
                      <a:contourClr>
                        <a:schemeClr val="accent1">
                          <a:lumMod val="75000"/>
                        </a:schemeClr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4-1A55-4EEE-BA79-844C74A925EF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Mayo'!$I$34:$I$36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1A55-4EEE-BA79-844C74A925EF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Mayo'!$F$33</c15:sqref>
                        </c15:formulaRef>
                      </c:ext>
                    </c:extLst>
                    <c:strCache>
                      <c:ptCount val="1"/>
                      <c:pt idx="0">
                        <c:v>Cumplimiento de Hitos</c:v>
                      </c:pt>
                    </c:strCache>
                  </c:strRef>
                </c:tx>
                <c:spPr>
                  <a:solidFill>
                    <a:srgbClr val="FF3300"/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1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Mayo'!$F$34:$F$36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1A55-4EEE-BA79-844C74A925EF}"/>
                  </c:ext>
                </c:extLst>
              </c15:ser>
            </c15:filteredBarSeries>
            <c15:filteredBarSeries>
              <c15:ser>
                <c:idx val="0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Mayo'!$G$33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Mayo'!$G$34:$G$36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1A55-4EEE-BA79-844C74A925EF}"/>
                  </c:ext>
                </c:extLst>
              </c15:ser>
            </c15:filteredBarSeries>
            <c15:filteredBarSeries>
              <c15:ser>
                <c:idx val="1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Mayo'!$H$33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Mayo'!$H$34:$H$36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1A55-4EEE-BA79-844C74A925EF}"/>
                  </c:ext>
                </c:extLst>
              </c15:ser>
            </c15:filteredBarSeries>
          </c:ext>
        </c:extLst>
      </c:bar3DChart>
      <c:catAx>
        <c:axId val="293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945104"/>
        <c:crosses val="autoZero"/>
        <c:auto val="1"/>
        <c:lblAlgn val="ctr"/>
        <c:lblOffset val="100"/>
        <c:noMultiLvlLbl val="0"/>
      </c:catAx>
      <c:valAx>
        <c:axId val="2945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935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67585802983513"/>
          <c:y val="0.90416627901278579"/>
          <c:w val="0.62370485549860999"/>
          <c:h val="4.4128082560421444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>
                <a:solidFill>
                  <a:sysClr val="windowText" lastClr="000000"/>
                </a:solidFill>
              </a:rPr>
              <a:t>CUMPLIMIENTO</a:t>
            </a:r>
            <a:r>
              <a:rPr lang="es-CO" baseline="0">
                <a:solidFill>
                  <a:sysClr val="windowText" lastClr="000000"/>
                </a:solidFill>
              </a:rPr>
              <a:t> A MAYO 31 DE 2018</a:t>
            </a:r>
            <a:endParaRPr lang="es-CO">
              <a:solidFill>
                <a:sysClr val="windowText" lastClr="000000"/>
              </a:solidFill>
            </a:endParaRPr>
          </a:p>
          <a:p>
            <a:pPr>
              <a:defRPr/>
            </a:pPr>
            <a:endParaRPr lang="es-CO"/>
          </a:p>
        </c:rich>
      </c:tx>
      <c:layout>
        <c:manualLayout>
          <c:xMode val="edge"/>
          <c:yMode val="edge"/>
          <c:x val="9.468749716442694E-2"/>
          <c:y val="2.26229499436059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3187955393033105E-2"/>
          <c:y val="0.1207688477822829"/>
          <c:w val="0.88071696897656226"/>
          <c:h val="0.83648312883116838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'Graficos- Mayo'!$C$15</c:f>
              <c:strCache>
                <c:ptCount val="1"/>
                <c:pt idx="0">
                  <c:v>30-may.-18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>
              <a:contourClr>
                <a:schemeClr val="accent6">
                  <a:lumMod val="50000"/>
                </a:schemeClr>
              </a:contourClr>
            </a:sp3d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8242-4C8A-A3D8-71D0F23A34EE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8242-4C8A-A3D8-71D0F23A34E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Mayo'!$B$16:$B$17</c:f>
              <c:strCache>
                <c:ptCount val="2"/>
                <c:pt idx="0">
                  <c:v>Cumplimiento de Hitos</c:v>
                </c:pt>
                <c:pt idx="1">
                  <c:v>Cumplimiento Temporal</c:v>
                </c:pt>
              </c:strCache>
            </c:strRef>
          </c:cat>
          <c:val>
            <c:numRef>
              <c:f>'Graficos- Mayo'!$C$16:$C$17</c:f>
              <c:numCache>
                <c:formatCode>0.0%</c:formatCode>
                <c:ptCount val="2"/>
                <c:pt idx="0" formatCode="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CB-45A7-B832-D3F2E85583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944560"/>
        <c:axId val="2945648"/>
        <c:axId val="0"/>
      </c:bar3DChart>
      <c:catAx>
        <c:axId val="2944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CO"/>
          </a:p>
        </c:txPr>
        <c:crossAx val="2945648"/>
        <c:crosses val="autoZero"/>
        <c:auto val="1"/>
        <c:lblAlgn val="ctr"/>
        <c:lblOffset val="100"/>
        <c:noMultiLvlLbl val="0"/>
      </c:catAx>
      <c:valAx>
        <c:axId val="2945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944560"/>
        <c:crosses val="autoZero"/>
        <c:crossBetween val="between"/>
      </c:valAx>
      <c:spPr>
        <a:solidFill>
          <a:schemeClr val="tx2">
            <a:lumMod val="40000"/>
            <a:lumOff val="60000"/>
          </a:schemeClr>
        </a:solidFill>
        <a:ln>
          <a:solidFill>
            <a:schemeClr val="accent6"/>
          </a:solidFill>
        </a:ln>
        <a:effectLst/>
      </c:spPr>
    </c:plotArea>
    <c:plotVisOnly val="1"/>
    <c:dispBlanksAs val="gap"/>
    <c:showDLblsOverMax val="0"/>
  </c:chart>
  <c:spPr>
    <a:solidFill>
      <a:schemeClr val="accent6">
        <a:lumMod val="50000"/>
      </a:schemeClr>
    </a:soli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Subgerencia Técnica</a:t>
            </a:r>
          </a:p>
          <a:p>
            <a:pPr>
              <a:defRPr/>
            </a:pPr>
            <a:r>
              <a:rPr lang="en-US"/>
              <a:t>Corte a Mayo 31 de 2018</a:t>
            </a:r>
          </a:p>
        </c:rich>
      </c:tx>
      <c:layout>
        <c:manualLayout>
          <c:xMode val="edge"/>
          <c:yMode val="edge"/>
          <c:x val="0.2990555555555555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435892388451443"/>
          <c:y val="0.22662045298208405"/>
          <c:w val="0.85341885389326333"/>
          <c:h val="0.29455354861240474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Mayo'!$F$26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Mayo'!$B$27:$B$28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Mayo'!$F$27:$F$28</c:f>
              <c:numCache>
                <c:formatCode>0%</c:formatCode>
                <c:ptCount val="2"/>
                <c:pt idx="0" formatCode="0.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E6-439D-BE9E-2421CE712CDC}"/>
            </c:ext>
          </c:extLst>
        </c:ser>
        <c:ser>
          <c:idx val="6"/>
          <c:order val="1"/>
          <c:tx>
            <c:strRef>
              <c:f>'Graficos- Mayo'!$I$26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Mayo'!$B$27:$B$28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Mayo'!$I$27:$I$28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E6-439D-BE9E-2421CE712CD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2946192"/>
        <c:axId val="2936400"/>
        <c:axId val="0"/>
      </c:bar3DChart>
      <c:catAx>
        <c:axId val="294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Arial Black" panose="020B0A04020102020204" pitchFamily="34" charset="0"/>
                <a:ea typeface="+mn-ea"/>
                <a:cs typeface="+mn-cs"/>
              </a:defRPr>
            </a:pPr>
            <a:endParaRPr lang="es-CO"/>
          </a:p>
        </c:txPr>
        <c:crossAx val="2936400"/>
        <c:crosses val="autoZero"/>
        <c:auto val="1"/>
        <c:lblAlgn val="ctr"/>
        <c:lblOffset val="100"/>
        <c:noMultiLvlLbl val="0"/>
      </c:catAx>
      <c:valAx>
        <c:axId val="2936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946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 Black" panose="020B0A04020102020204" pitchFamily="34" charset="0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Subgerencia Administrativa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Mayo 31 de 2018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6"/>
          <c:order val="0"/>
          <c:tx>
            <c:strRef>
              <c:f>'Graficos- Mayo'!$I$47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Mayo'!$B$48:$B$49</c:f>
              <c:strCache>
                <c:ptCount val="2"/>
                <c:pt idx="0">
                  <c:v>OPTIMIZACIÓN  GESTION DE ACTIVOS</c:v>
                </c:pt>
                <c:pt idx="1">
                  <c:v>EVALUACIÓN DE LA ESTRUCTURA ACTUAL DE FONADE VS LA NECESIDAD DE LAS ÁREAS</c:v>
                </c:pt>
              </c:strCache>
            </c:strRef>
          </c:cat>
          <c:val>
            <c:numRef>
              <c:f>'Graficos- Mayo'!$I$48:$I$49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5D-4A36-861E-AB481AC30180}"/>
            </c:ext>
          </c:extLst>
        </c:ser>
        <c:ser>
          <c:idx val="0"/>
          <c:order val="1"/>
          <c:tx>
            <c:strRef>
              <c:f>'Graficos- Mayo'!$F$47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'Graficos- Mayo'!$F$48:$F$49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5D-4A36-861E-AB481AC3018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2936944"/>
        <c:axId val="6737040"/>
        <c:axId val="0"/>
      </c:bar3DChart>
      <c:catAx>
        <c:axId val="293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737040"/>
        <c:crosses val="autoZero"/>
        <c:auto val="1"/>
        <c:lblAlgn val="ctr"/>
        <c:lblOffset val="100"/>
        <c:noMultiLvlLbl val="0"/>
      </c:catAx>
      <c:valAx>
        <c:axId val="6737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936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Tecnologías de la Información- 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Mayo 31 de 2018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layout>
        <c:manualLayout>
          <c:xMode val="edge"/>
          <c:yMode val="edge"/>
          <c:x val="0.1646163231562062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5451139343250932E-2"/>
          <c:y val="0.19701425405391659"/>
          <c:w val="0.8745191921180826"/>
          <c:h val="0.54866466696674276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Mayo'!$F$59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Mayo'!$B$60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Mayo'!$F$60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95-48A6-9E03-E56DF5C346C0}"/>
            </c:ext>
          </c:extLst>
        </c:ser>
        <c:ser>
          <c:idx val="6"/>
          <c:order val="1"/>
          <c:tx>
            <c:strRef>
              <c:f>'Graficos- Mayo'!$I$59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Mayo'!$B$60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Mayo'!$I$60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95-48A6-9E03-E56DF5C346C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6743568"/>
        <c:axId val="6740304"/>
        <c:axId val="0"/>
      </c:bar3DChart>
      <c:catAx>
        <c:axId val="6743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740304"/>
        <c:crosses val="autoZero"/>
        <c:auto val="1"/>
        <c:lblAlgn val="ctr"/>
        <c:lblOffset val="100"/>
        <c:noMultiLvlLbl val="0"/>
      </c:catAx>
      <c:valAx>
        <c:axId val="6740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743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Plan Institucional de Gestión y Desempeño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Mayo 31 de 2018</a:t>
            </a: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3"/>
          <c:order val="3"/>
          <c:tx>
            <c:strRef>
              <c:f>'Graficos- Mayo'!$F$70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Mayo'!$B$71</c:f>
              <c:strCache>
                <c:ptCount val="1"/>
                <c:pt idx="0">
                  <c:v>PLAN INSTITUCIONAL DE GESTIÓN Y DESEMPEÑO</c:v>
                </c:pt>
              </c:strCache>
            </c:strRef>
          </c:cat>
          <c:val>
            <c:numRef>
              <c:f>'Graficos- Mayo'!$F$71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05-4013-8EFD-F3840BE88C82}"/>
            </c:ext>
          </c:extLst>
        </c:ser>
        <c:ser>
          <c:idx val="6"/>
          <c:order val="6"/>
          <c:tx>
            <c:strRef>
              <c:f>'Graficos- Mayo'!$I$70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Mayo'!$B$71</c:f>
              <c:strCache>
                <c:ptCount val="1"/>
                <c:pt idx="0">
                  <c:v>PLAN INSTITUCIONAL DE GESTIÓN Y DESEMPEÑO</c:v>
                </c:pt>
              </c:strCache>
            </c:strRef>
          </c:cat>
          <c:val>
            <c:numRef>
              <c:f>'Graficos- Mayo'!$I$71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05-4013-8EFD-F3840BE88C8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6743024"/>
        <c:axId val="6740848"/>
        <c:axId val="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'Graficos- Mayo'!$C$70</c15:sqref>
                        </c15:formulaRef>
                      </c:ext>
                    </c:extLst>
                    <c:strCache>
                      <c:ptCount val="1"/>
                      <c:pt idx="0">
                        <c:v>Peso</c:v>
                      </c:pt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'Graficos- Mayo'!$B$71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'Graficos- Mayo'!$C$71</c15:sqref>
                        </c15:formulaRef>
                      </c:ext>
                    </c:extLst>
                    <c:numCache>
                      <c:formatCode>0.0%</c:formatCode>
                      <c:ptCount val="1"/>
                      <c:pt idx="0">
                        <c:v>0.12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5E05-4013-8EFD-F3840BE88C82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Mayo'!$D$70</c15:sqref>
                        </c15:formulaRef>
                      </c:ext>
                    </c:extLst>
                    <c:strCache>
                      <c:ptCount val="1"/>
                      <c:pt idx="0">
                        <c:v>Hitos a Cumplir al corte</c:v>
                      </c:pt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Mayo'!$D$71</c15:sqref>
                        </c15:formulaRef>
                      </c:ext>
                    </c:extLst>
                    <c:numCache>
                      <c:formatCode>0.0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5E05-4013-8EFD-F3840BE88C82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Mayo'!$E$70</c15:sqref>
                        </c15:formulaRef>
                      </c:ext>
                    </c:extLst>
                    <c:strCache>
                      <c:ptCount val="1"/>
                      <c:pt idx="0">
                        <c:v>Hitos Cumplidos</c:v>
                      </c:pt>
                    </c:strCache>
                  </c:strRef>
                </c:tx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accent3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3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Mayo'!$E$71</c15:sqref>
                        </c15:formulaRef>
                      </c:ext>
                    </c:extLst>
                    <c:numCache>
                      <c:formatCode>0.0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5E05-4013-8EFD-F3840BE88C82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Mayo'!$G$70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5">
                      <a:alpha val="85000"/>
                    </a:schemeClr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Mayo'!$G$71</c15:sqref>
                        </c15:formulaRef>
                      </c:ext>
                    </c:extLst>
                    <c:numCache>
                      <c:formatCode>0%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5E05-4013-8EFD-F3840BE88C82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Mayo'!$H$70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Mayo'!$H$71</c15:sqref>
                        </c15:formulaRef>
                      </c:ext>
                    </c:extLst>
                    <c:numCache>
                      <c:formatCode>0%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5E05-4013-8EFD-F3840BE88C82}"/>
                  </c:ext>
                </c:extLst>
              </c15:ser>
            </c15:filteredBarSeries>
          </c:ext>
        </c:extLst>
      </c:bar3DChart>
      <c:catAx>
        <c:axId val="6743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740848"/>
        <c:crosses val="autoZero"/>
        <c:auto val="1"/>
        <c:lblAlgn val="ctr"/>
        <c:lblOffset val="100"/>
        <c:noMultiLvlLbl val="0"/>
      </c:catAx>
      <c:valAx>
        <c:axId val="6740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743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Subgerencia de Contratación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Junio  30 de 2018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28848369288911097"/>
          <c:y val="6.013073937846121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5000000000000001E-2"/>
          <c:y val="0.25083333333333335"/>
          <c:w val="0.93888888888888888"/>
          <c:h val="0.48500729075532223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Junio '!$F$33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Junio 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Junio '!$F$34:$F$36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38-40C3-8076-D8BC35EF3D33}"/>
            </c:ext>
          </c:extLst>
        </c:ser>
        <c:ser>
          <c:idx val="2"/>
          <c:order val="7"/>
          <c:tx>
            <c:strRef>
              <c:f>'Graficos- Junio '!$I$33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Junio 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Junio '!$I$34:$I$36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38-40C3-8076-D8BC35EF3D3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6732688"/>
        <c:axId val="6739760"/>
        <c:axId val="0"/>
        <c:extLst>
          <c:ext xmlns:c15="http://schemas.microsoft.com/office/drawing/2012/chart" uri="{02D57815-91ED-43cb-92C2-25804820EDAC}">
            <c15:filteredBarSeries>
              <c15:ser>
                <c:idx val="5"/>
                <c:order val="1"/>
                <c:tx>
                  <c:strRef>
                    <c:extLst>
                      <c:ext uri="{02D57815-91ED-43cb-92C2-25804820EDAC}">
                        <c15:formulaRef>
                          <c15:sqref>'Graficos- Junio '!$G$33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'Graficos- Junio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'Graficos- Junio '!$G$34:$G$36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6038-40C3-8076-D8BC35EF3D33}"/>
                  </c:ext>
                </c:extLst>
              </c15:ser>
            </c15:filteredBarSeries>
            <c15:filteredBarSeries>
              <c15:ser>
                <c:idx val="6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'!$H$33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60000"/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60000"/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'!$H$34:$H$36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6038-40C3-8076-D8BC35EF3D33}"/>
                  </c:ext>
                </c:extLst>
              </c15:ser>
            </c15:filteredBarSeries>
            <c15:filteredBarSeries>
              <c15:ser>
                <c:idx val="7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'!$I$33</c15:sqref>
                        </c15:formulaRef>
                      </c:ext>
                    </c:extLst>
                    <c:strCache>
                      <c:ptCount val="1"/>
                      <c:pt idx="0">
                        <c:v>Cumplimiento Temporal</c:v>
                      </c:pt>
                    </c:strCache>
                  </c:strRef>
                </c:tx>
                <c:spPr>
                  <a:solidFill>
                    <a:srgbClr val="002060"/>
                  </a:solidFill>
                  <a:ln w="9525" cap="flat" cmpd="sng" algn="ctr">
                    <a:solidFill>
                      <a:schemeClr val="accent2">
                        <a:lumMod val="60000"/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60000"/>
                        <a:lumMod val="75000"/>
                      </a:schemeClr>
                    </a:contourClr>
                  </a:sp3d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002060"/>
                    </a:solidFill>
                    <a:ln w="9525" cap="flat" cmpd="sng" algn="ctr">
                      <a:solidFill>
                        <a:schemeClr val="accent1">
                          <a:lumMod val="75000"/>
                        </a:schemeClr>
                      </a:solidFill>
                      <a:round/>
                    </a:ln>
                    <a:effectLst/>
                    <a:sp3d contourW="9525">
                      <a:contourClr>
                        <a:schemeClr val="accent1">
                          <a:lumMod val="75000"/>
                        </a:schemeClr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7-6038-40C3-8076-D8BC35EF3D33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'!$I$34:$I$36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6038-40C3-8076-D8BC35EF3D33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'!$F$33</c15:sqref>
                        </c15:formulaRef>
                      </c:ext>
                    </c:extLst>
                    <c:strCache>
                      <c:ptCount val="1"/>
                      <c:pt idx="0">
                        <c:v>Cumplimiento de Hitos</c:v>
                      </c:pt>
                    </c:strCache>
                  </c:strRef>
                </c:tx>
                <c:spPr>
                  <a:solidFill>
                    <a:srgbClr val="FF3300"/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1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'!$F$34:$F$36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6038-40C3-8076-D8BC35EF3D33}"/>
                  </c:ext>
                </c:extLst>
              </c15:ser>
            </c15:filteredBarSeries>
            <c15:filteredBarSeries>
              <c15:ser>
                <c:idx val="0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'!$G$33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'!$G$34:$G$36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6038-40C3-8076-D8BC35EF3D33}"/>
                  </c:ext>
                </c:extLst>
              </c15:ser>
            </c15:filteredBarSeries>
            <c15:filteredBarSeries>
              <c15:ser>
                <c:idx val="1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'!$H$33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'!$H$34:$H$36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6038-40C3-8076-D8BC35EF3D33}"/>
                  </c:ext>
                </c:extLst>
              </c15:ser>
            </c15:filteredBarSeries>
          </c:ext>
        </c:extLst>
      </c:bar3DChart>
      <c:catAx>
        <c:axId val="673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739760"/>
        <c:crosses val="autoZero"/>
        <c:auto val="1"/>
        <c:lblAlgn val="ctr"/>
        <c:lblOffset val="100"/>
        <c:noMultiLvlLbl val="0"/>
      </c:catAx>
      <c:valAx>
        <c:axId val="6739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73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67585802983513"/>
          <c:y val="0.90416627901278579"/>
          <c:w val="0.62370485549860999"/>
          <c:h val="4.4128082560421444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/>
              <a:t>31-Marzo</a:t>
            </a:r>
            <a:r>
              <a:rPr lang="es-CO" baseline="0"/>
              <a:t> </a:t>
            </a:r>
            <a:r>
              <a:rPr lang="es-CO"/>
              <a:t>-18</a:t>
            </a:r>
          </a:p>
          <a:p>
            <a:pPr>
              <a:defRPr/>
            </a:pP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'Graficos- MARZO'!$C$15</c:f>
              <c:strCache>
                <c:ptCount val="1"/>
                <c:pt idx="0">
                  <c:v>31-mar.-18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lt1">
                          <a:lumMod val="8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A919-4F9F-A565-7123F85E3EA2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lt1">
                          <a:lumMod val="8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A919-4F9F-A565-7123F85E3E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MARZO'!$B$16:$B$17</c:f>
              <c:strCache>
                <c:ptCount val="2"/>
                <c:pt idx="0">
                  <c:v>Cumplimiento de Hitos</c:v>
                </c:pt>
                <c:pt idx="1">
                  <c:v>Cumplimiento Temporal</c:v>
                </c:pt>
              </c:strCache>
            </c:strRef>
          </c:cat>
          <c:val>
            <c:numRef>
              <c:f>'Graficos- MARZO'!$C$16:$C$17</c:f>
              <c:numCache>
                <c:formatCode>0.0%</c:formatCode>
                <c:ptCount val="2"/>
                <c:pt idx="0" formatCode="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C9-47D0-9087-E38284A2A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940208"/>
        <c:axId val="2946736"/>
        <c:axId val="0"/>
      </c:bar3DChart>
      <c:catAx>
        <c:axId val="2940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CO"/>
          </a:p>
        </c:txPr>
        <c:crossAx val="2946736"/>
        <c:crosses val="autoZero"/>
        <c:auto val="1"/>
        <c:lblAlgn val="ctr"/>
        <c:lblOffset val="100"/>
        <c:noMultiLvlLbl val="0"/>
      </c:catAx>
      <c:valAx>
        <c:axId val="2946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940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>
                <a:solidFill>
                  <a:sysClr val="windowText" lastClr="000000"/>
                </a:solidFill>
                <a:latin typeface="Arial Black" panose="020B0A04020102020204" pitchFamily="34" charset="0"/>
              </a:rPr>
              <a:t>CUMPLIMIENTO</a:t>
            </a:r>
            <a:r>
              <a:rPr lang="es-CO" baseline="0">
                <a:solidFill>
                  <a:sysClr val="windowText" lastClr="000000"/>
                </a:solidFill>
                <a:latin typeface="Arial Black" panose="020B0A04020102020204" pitchFamily="34" charset="0"/>
              </a:rPr>
              <a:t> A JUNIO 30 DE 2018</a:t>
            </a:r>
            <a:endParaRPr lang="es-CO">
              <a:solidFill>
                <a:sysClr val="windowText" lastClr="000000"/>
              </a:solidFill>
              <a:latin typeface="Arial Black" panose="020B0A04020102020204" pitchFamily="34" charset="0"/>
            </a:endParaRPr>
          </a:p>
          <a:p>
            <a:pPr>
              <a:defRPr/>
            </a:pPr>
            <a:endParaRPr lang="es-CO"/>
          </a:p>
        </c:rich>
      </c:tx>
      <c:layout>
        <c:manualLayout>
          <c:xMode val="edge"/>
          <c:yMode val="edge"/>
          <c:x val="0.10044938161822752"/>
          <c:y val="2.07377041149720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3187955393033105E-2"/>
          <c:y val="0.1207688477822829"/>
          <c:w val="0.88071696897656226"/>
          <c:h val="0.83648312883116838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'Graficos- Junio '!$C$15</c:f>
              <c:strCache>
                <c:ptCount val="1"/>
                <c:pt idx="0">
                  <c:v>30-jun.-18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>
              <a:contourClr>
                <a:schemeClr val="accent6">
                  <a:lumMod val="50000"/>
                </a:schemeClr>
              </a:contourClr>
            </a:sp3d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D09C-459F-B4FF-E509EDA6783D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D09C-459F-B4FF-E509EDA678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Junio '!$B$16:$B$17</c:f>
              <c:strCache>
                <c:ptCount val="2"/>
                <c:pt idx="0">
                  <c:v>Cumplimiento de Hitos</c:v>
                </c:pt>
                <c:pt idx="1">
                  <c:v>Cumplimiento Temporal</c:v>
                </c:pt>
              </c:strCache>
            </c:strRef>
          </c:cat>
          <c:val>
            <c:numRef>
              <c:f>'Graficos- Junio '!$C$16:$C$17</c:f>
              <c:numCache>
                <c:formatCode>0.0%</c:formatCode>
                <c:ptCount val="2"/>
                <c:pt idx="0" formatCode="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9F-405F-A56D-105EAD4EB7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16"/>
        <c:axId val="6744112"/>
        <c:axId val="0"/>
      </c:bar3DChart>
      <c:catAx>
        <c:axId val="6739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CO"/>
          </a:p>
        </c:txPr>
        <c:crossAx val="6744112"/>
        <c:crosses val="autoZero"/>
        <c:auto val="1"/>
        <c:lblAlgn val="ctr"/>
        <c:lblOffset val="100"/>
        <c:noMultiLvlLbl val="0"/>
      </c:catAx>
      <c:valAx>
        <c:axId val="6744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739216"/>
        <c:crosses val="autoZero"/>
        <c:crossBetween val="between"/>
      </c:valAx>
      <c:spPr>
        <a:solidFill>
          <a:schemeClr val="tx2">
            <a:lumMod val="40000"/>
            <a:lumOff val="60000"/>
          </a:schemeClr>
        </a:solidFill>
        <a:ln>
          <a:solidFill>
            <a:schemeClr val="accent6"/>
          </a:solidFill>
        </a:ln>
        <a:effectLst/>
      </c:spPr>
    </c:plotArea>
    <c:plotVisOnly val="1"/>
    <c:dispBlanksAs val="gap"/>
    <c:showDLblsOverMax val="0"/>
  </c:chart>
  <c:spPr>
    <a:solidFill>
      <a:schemeClr val="accent6">
        <a:lumMod val="75000"/>
      </a:schemeClr>
    </a:soli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Subgerencia Técnica</a:t>
            </a:r>
          </a:p>
          <a:p>
            <a:pPr>
              <a:defRPr/>
            </a:pPr>
            <a:r>
              <a:rPr lang="en-US"/>
              <a:t>Corte a Junio 30 de 2018</a:t>
            </a:r>
          </a:p>
        </c:rich>
      </c:tx>
      <c:layout>
        <c:manualLayout>
          <c:xMode val="edge"/>
          <c:yMode val="edge"/>
          <c:x val="0.2990555555555555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435892388451443"/>
          <c:y val="0.22662045298208405"/>
          <c:w val="0.85341885389326333"/>
          <c:h val="0.29455354861240474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Junio '!$F$26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Junio 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Junio '!$F$27:$F$28</c:f>
              <c:numCache>
                <c:formatCode>0%</c:formatCode>
                <c:ptCount val="2"/>
                <c:pt idx="0" formatCode="0.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29-482F-8884-1019902AF67E}"/>
            </c:ext>
          </c:extLst>
        </c:ser>
        <c:ser>
          <c:idx val="6"/>
          <c:order val="1"/>
          <c:tx>
            <c:strRef>
              <c:f>'Graficos- Junio '!$I$26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Junio 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Junio '!$I$27:$I$28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29-482F-8884-1019902AF67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6731600"/>
        <c:axId val="6744656"/>
        <c:axId val="0"/>
      </c:bar3DChart>
      <c:catAx>
        <c:axId val="6731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Arial Black" panose="020B0A04020102020204" pitchFamily="34" charset="0"/>
                <a:ea typeface="+mn-ea"/>
                <a:cs typeface="+mn-cs"/>
              </a:defRPr>
            </a:pPr>
            <a:endParaRPr lang="es-CO"/>
          </a:p>
        </c:txPr>
        <c:crossAx val="6744656"/>
        <c:crosses val="autoZero"/>
        <c:auto val="1"/>
        <c:lblAlgn val="ctr"/>
        <c:lblOffset val="100"/>
        <c:noMultiLvlLbl val="0"/>
      </c:catAx>
      <c:valAx>
        <c:axId val="6744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731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 Black" panose="020B0A04020102020204" pitchFamily="34" charset="0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Subgerencia Administrativa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Junio 30 de 2018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6"/>
          <c:order val="0"/>
          <c:tx>
            <c:strRef>
              <c:f>'Graficos- Junio '!$I$47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Junio '!$B$48:$B$49</c:f>
              <c:strCache>
                <c:ptCount val="2"/>
                <c:pt idx="0">
                  <c:v>OPTIMIZACIÓN  GESTION DE ACTIVOS</c:v>
                </c:pt>
                <c:pt idx="1">
                  <c:v>EVALUACIÓN DE LA ESTRUCTURA ACTUAL DE FONADE VS LA NECESIDAD DE LAS ÁREAS</c:v>
                </c:pt>
              </c:strCache>
            </c:strRef>
          </c:cat>
          <c:val>
            <c:numRef>
              <c:f>'Graficos- Junio '!$I$48:$I$49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60-412F-B2EC-7BE6B558E26C}"/>
            </c:ext>
          </c:extLst>
        </c:ser>
        <c:ser>
          <c:idx val="0"/>
          <c:order val="1"/>
          <c:tx>
            <c:strRef>
              <c:f>'Graficos- Junio '!$F$47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'Graficos- Junio '!$F$48:$F$49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60-412F-B2EC-7BE6B558E26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6741392"/>
        <c:axId val="6741936"/>
        <c:axId val="0"/>
      </c:bar3DChart>
      <c:catAx>
        <c:axId val="6741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741936"/>
        <c:crosses val="autoZero"/>
        <c:auto val="1"/>
        <c:lblAlgn val="ctr"/>
        <c:lblOffset val="100"/>
        <c:noMultiLvlLbl val="0"/>
      </c:catAx>
      <c:valAx>
        <c:axId val="6741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741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Tecnologías de la Información- 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Junio 30de 201 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layout>
        <c:manualLayout>
          <c:xMode val="edge"/>
          <c:yMode val="edge"/>
          <c:x val="0.1646163231562062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5451139343250932E-2"/>
          <c:y val="0.19701425405391659"/>
          <c:w val="0.8745191921180826"/>
          <c:h val="0.54866466696674276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Junio '!$F$59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Junio 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Junio '!$F$60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C1-4C47-BF74-24A3F3B62923}"/>
            </c:ext>
          </c:extLst>
        </c:ser>
        <c:ser>
          <c:idx val="6"/>
          <c:order val="1"/>
          <c:tx>
            <c:strRef>
              <c:f>'Graficos- Junio '!$I$59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Junio 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Junio '!$I$60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C1-4C47-BF74-24A3F3B6292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6742480"/>
        <c:axId val="6729968"/>
        <c:axId val="0"/>
      </c:bar3DChart>
      <c:catAx>
        <c:axId val="674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729968"/>
        <c:crosses val="autoZero"/>
        <c:auto val="1"/>
        <c:lblAlgn val="ctr"/>
        <c:lblOffset val="100"/>
        <c:noMultiLvlLbl val="0"/>
      </c:catAx>
      <c:valAx>
        <c:axId val="6729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742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Plan Institucional de Gestión y Desempeño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 Junio30 de 2018</a:t>
            </a: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3"/>
          <c:order val="3"/>
          <c:tx>
            <c:strRef>
              <c:f>'Graficos- Junio '!$F$70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Junio '!$B$71</c:f>
              <c:strCache>
                <c:ptCount val="1"/>
                <c:pt idx="0">
                  <c:v>PLAN INSTITUCIONAL DE GESTIÓN Y DESEMPEÑO</c:v>
                </c:pt>
              </c:strCache>
            </c:strRef>
          </c:cat>
          <c:val>
            <c:numRef>
              <c:f>'Graficos- Junio '!$F$71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01-47D7-B958-79611681B206}"/>
            </c:ext>
          </c:extLst>
        </c:ser>
        <c:ser>
          <c:idx val="6"/>
          <c:order val="6"/>
          <c:tx>
            <c:strRef>
              <c:f>'Graficos- Junio '!$I$70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Junio '!$B$71</c:f>
              <c:strCache>
                <c:ptCount val="1"/>
                <c:pt idx="0">
                  <c:v>PLAN INSTITUCIONAL DE GESTIÓN Y DESEMPEÑO</c:v>
                </c:pt>
              </c:strCache>
            </c:strRef>
          </c:cat>
          <c:val>
            <c:numRef>
              <c:f>'Graficos- Junio '!$I$71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01-47D7-B958-79611681B20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6745200"/>
        <c:axId val="6730512"/>
        <c:axId val="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'Graficos- Junio '!$C$70</c15:sqref>
                        </c15:formulaRef>
                      </c:ext>
                    </c:extLst>
                    <c:strCache>
                      <c:ptCount val="1"/>
                      <c:pt idx="0">
                        <c:v>Peso</c:v>
                      </c:pt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'Graficos- Junio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'Graficos- Junio '!$C$71</c15:sqref>
                        </c15:formulaRef>
                      </c:ext>
                    </c:extLst>
                    <c:numCache>
                      <c:formatCode>0.0%</c:formatCode>
                      <c:ptCount val="1"/>
                      <c:pt idx="0">
                        <c:v>0.12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F101-47D7-B958-79611681B206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'!$D$70</c15:sqref>
                        </c15:formulaRef>
                      </c:ext>
                    </c:extLst>
                    <c:strCache>
                      <c:ptCount val="1"/>
                      <c:pt idx="0">
                        <c:v>Hitos a Cumplir al corte</c:v>
                      </c:pt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'!$D$71</c15:sqref>
                        </c15:formulaRef>
                      </c:ext>
                    </c:extLst>
                    <c:numCache>
                      <c:formatCode>0.0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F101-47D7-B958-79611681B206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'!$E$70</c15:sqref>
                        </c15:formulaRef>
                      </c:ext>
                    </c:extLst>
                    <c:strCache>
                      <c:ptCount val="1"/>
                      <c:pt idx="0">
                        <c:v>Hitos Cumplidos</c:v>
                      </c:pt>
                    </c:strCache>
                  </c:strRef>
                </c:tx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accent3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3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'!$E$71</c15:sqref>
                        </c15:formulaRef>
                      </c:ext>
                    </c:extLst>
                    <c:numCache>
                      <c:formatCode>0.0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F101-47D7-B958-79611681B206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'!$G$70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5">
                      <a:alpha val="85000"/>
                    </a:schemeClr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'!$G$71</c15:sqref>
                        </c15:formulaRef>
                      </c:ext>
                    </c:extLst>
                    <c:numCache>
                      <c:formatCode>0%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F101-47D7-B958-79611681B206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'!$H$70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'!$H$71</c15:sqref>
                        </c15:formulaRef>
                      </c:ext>
                    </c:extLst>
                    <c:numCache>
                      <c:formatCode>0%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F101-47D7-B958-79611681B206}"/>
                  </c:ext>
                </c:extLst>
              </c15:ser>
            </c15:filteredBarSeries>
          </c:ext>
        </c:extLst>
      </c:bar3DChart>
      <c:catAx>
        <c:axId val="6745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730512"/>
        <c:crosses val="autoZero"/>
        <c:auto val="1"/>
        <c:lblAlgn val="ctr"/>
        <c:lblOffset val="100"/>
        <c:noMultiLvlLbl val="0"/>
      </c:catAx>
      <c:valAx>
        <c:axId val="6730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745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Subgerencia de Contratación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Julio  31 de 2018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28848369288911097"/>
          <c:y val="6.013073937846121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5000000000000001E-2"/>
          <c:y val="0.25083333333333335"/>
          <c:w val="0.93888888888888888"/>
          <c:h val="0.48500729075532223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Julio '!$F$33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Julio 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Julio '!$F$34:$F$36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45-41B8-AA74-7E7BFAA26092}"/>
            </c:ext>
          </c:extLst>
        </c:ser>
        <c:ser>
          <c:idx val="2"/>
          <c:order val="7"/>
          <c:tx>
            <c:strRef>
              <c:f>'Graficos- Julio '!$I$33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Julio 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Julio '!$I$34:$I$36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45-41B8-AA74-7E7BFAA2609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6738672"/>
        <c:axId val="6736496"/>
        <c:axId val="0"/>
        <c:extLst>
          <c:ext xmlns:c15="http://schemas.microsoft.com/office/drawing/2012/chart" uri="{02D57815-91ED-43cb-92C2-25804820EDAC}">
            <c15:filteredBarSeries>
              <c15:ser>
                <c:idx val="5"/>
                <c:order val="1"/>
                <c:tx>
                  <c:strRef>
                    <c:extLst>
                      <c:ext uri="{02D57815-91ED-43cb-92C2-25804820EDAC}">
                        <c15:formulaRef>
                          <c15:sqref>'Graficos- Julio '!$G$33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'Graficos- Julio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'Graficos- Julio '!$G$34:$G$36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D645-41B8-AA74-7E7BFAA26092}"/>
                  </c:ext>
                </c:extLst>
              </c15:ser>
            </c15:filteredBarSeries>
            <c15:filteredBarSeries>
              <c15:ser>
                <c:idx val="6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'!$H$33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60000"/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60000"/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'!$H$34:$H$36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645-41B8-AA74-7E7BFAA26092}"/>
                  </c:ext>
                </c:extLst>
              </c15:ser>
            </c15:filteredBarSeries>
            <c15:filteredBarSeries>
              <c15:ser>
                <c:idx val="7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'!$I$33</c15:sqref>
                        </c15:formulaRef>
                      </c:ext>
                    </c:extLst>
                    <c:strCache>
                      <c:ptCount val="1"/>
                      <c:pt idx="0">
                        <c:v>Cumplimiento Temporal</c:v>
                      </c:pt>
                    </c:strCache>
                  </c:strRef>
                </c:tx>
                <c:spPr>
                  <a:solidFill>
                    <a:srgbClr val="002060"/>
                  </a:solidFill>
                  <a:ln w="9525" cap="flat" cmpd="sng" algn="ctr">
                    <a:solidFill>
                      <a:schemeClr val="accent2">
                        <a:lumMod val="60000"/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60000"/>
                        <a:lumMod val="75000"/>
                      </a:schemeClr>
                    </a:contourClr>
                  </a:sp3d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002060"/>
                    </a:solidFill>
                    <a:ln w="9525" cap="flat" cmpd="sng" algn="ctr">
                      <a:solidFill>
                        <a:schemeClr val="accent1">
                          <a:lumMod val="75000"/>
                        </a:schemeClr>
                      </a:solidFill>
                      <a:round/>
                    </a:ln>
                    <a:effectLst/>
                    <a:sp3d contourW="9525">
                      <a:contourClr>
                        <a:schemeClr val="accent1">
                          <a:lumMod val="75000"/>
                        </a:schemeClr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7-D645-41B8-AA74-7E7BFAA26092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'!$I$34:$I$36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D645-41B8-AA74-7E7BFAA26092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'!$F$33</c15:sqref>
                        </c15:formulaRef>
                      </c:ext>
                    </c:extLst>
                    <c:strCache>
                      <c:ptCount val="1"/>
                      <c:pt idx="0">
                        <c:v>Cumplimiento de Hitos</c:v>
                      </c:pt>
                    </c:strCache>
                  </c:strRef>
                </c:tx>
                <c:spPr>
                  <a:solidFill>
                    <a:srgbClr val="FF3300"/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1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'!$F$34:$F$36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D645-41B8-AA74-7E7BFAA26092}"/>
                  </c:ext>
                </c:extLst>
              </c15:ser>
            </c15:filteredBarSeries>
            <c15:filteredBarSeries>
              <c15:ser>
                <c:idx val="0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'!$G$33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'!$G$34:$G$36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D645-41B8-AA74-7E7BFAA26092}"/>
                  </c:ext>
                </c:extLst>
              </c15:ser>
            </c15:filteredBarSeries>
            <c15:filteredBarSeries>
              <c15:ser>
                <c:idx val="1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'!$H$33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'!$H$34:$H$36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D645-41B8-AA74-7E7BFAA26092}"/>
                  </c:ext>
                </c:extLst>
              </c15:ser>
            </c15:filteredBarSeries>
          </c:ext>
        </c:extLst>
      </c:bar3DChart>
      <c:catAx>
        <c:axId val="6738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736496"/>
        <c:crosses val="autoZero"/>
        <c:auto val="1"/>
        <c:lblAlgn val="ctr"/>
        <c:lblOffset val="100"/>
        <c:noMultiLvlLbl val="0"/>
      </c:catAx>
      <c:valAx>
        <c:axId val="6736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73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67585802983513"/>
          <c:y val="0.90416627901278579"/>
          <c:w val="0.62370485549860999"/>
          <c:h val="4.4128082560421444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>
                <a:solidFill>
                  <a:sysClr val="windowText" lastClr="000000"/>
                </a:solidFill>
                <a:latin typeface="Arial Black" panose="020B0A04020102020204" pitchFamily="34" charset="0"/>
              </a:rPr>
              <a:t>CUMPLIMIENTO</a:t>
            </a:r>
            <a:r>
              <a:rPr lang="es-CO" baseline="0">
                <a:solidFill>
                  <a:sysClr val="windowText" lastClr="000000"/>
                </a:solidFill>
                <a:latin typeface="Arial Black" panose="020B0A04020102020204" pitchFamily="34" charset="0"/>
              </a:rPr>
              <a:t> A JULIO 31 DE 2018</a:t>
            </a:r>
            <a:endParaRPr lang="es-CO">
              <a:solidFill>
                <a:sysClr val="windowText" lastClr="000000"/>
              </a:solidFill>
              <a:latin typeface="Arial Black" panose="020B0A04020102020204" pitchFamily="34" charset="0"/>
            </a:endParaRPr>
          </a:p>
          <a:p>
            <a:pPr>
              <a:defRPr/>
            </a:pPr>
            <a:endParaRPr lang="es-CO"/>
          </a:p>
        </c:rich>
      </c:tx>
      <c:layout>
        <c:manualLayout>
          <c:xMode val="edge"/>
          <c:yMode val="edge"/>
          <c:x val="0.10621126607202808"/>
          <c:y val="1.13114749718029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3187955393033105E-2"/>
          <c:y val="0.1207688477822829"/>
          <c:w val="0.88071696897656226"/>
          <c:h val="0.83648312883116838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'Graficos- Julio '!$C$15</c:f>
              <c:strCache>
                <c:ptCount val="1"/>
                <c:pt idx="0">
                  <c:v>31-jul.-18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>
              <a:contourClr>
                <a:schemeClr val="accent6">
                  <a:lumMod val="50000"/>
                </a:schemeClr>
              </a:contourClr>
            </a:sp3d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4A86-4744-8750-1B25E4BAD8B0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4A86-4744-8750-1B25E4BAD8B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Julio '!$B$16:$B$17</c:f>
              <c:strCache>
                <c:ptCount val="2"/>
                <c:pt idx="0">
                  <c:v>Cumplimiento de Hitos</c:v>
                </c:pt>
                <c:pt idx="1">
                  <c:v>Cumplimiento Temporal</c:v>
                </c:pt>
              </c:strCache>
            </c:strRef>
          </c:cat>
          <c:val>
            <c:numRef>
              <c:f>'Graficos- Julio '!$C$16:$C$17</c:f>
              <c:numCache>
                <c:formatCode>0.0%</c:formatCode>
                <c:ptCount val="2"/>
                <c:pt idx="0" formatCode="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DE-4705-8733-FCCCD6265C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1056"/>
        <c:axId val="6732144"/>
        <c:axId val="0"/>
      </c:bar3DChart>
      <c:catAx>
        <c:axId val="6731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CO"/>
          </a:p>
        </c:txPr>
        <c:crossAx val="6732144"/>
        <c:crosses val="autoZero"/>
        <c:auto val="1"/>
        <c:lblAlgn val="ctr"/>
        <c:lblOffset val="100"/>
        <c:noMultiLvlLbl val="0"/>
      </c:catAx>
      <c:valAx>
        <c:axId val="6732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731056"/>
        <c:crosses val="autoZero"/>
        <c:crossBetween val="between"/>
      </c:valAx>
      <c:spPr>
        <a:solidFill>
          <a:schemeClr val="tx2">
            <a:lumMod val="40000"/>
            <a:lumOff val="60000"/>
          </a:schemeClr>
        </a:solidFill>
        <a:ln>
          <a:solidFill>
            <a:schemeClr val="accent6"/>
          </a:solidFill>
        </a:ln>
        <a:effectLst/>
      </c:spPr>
    </c:plotArea>
    <c:plotVisOnly val="1"/>
    <c:dispBlanksAs val="gap"/>
    <c:showDLblsOverMax val="0"/>
  </c:chart>
  <c:spPr>
    <a:solidFill>
      <a:schemeClr val="accent6">
        <a:lumMod val="75000"/>
      </a:schemeClr>
    </a:soli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Subgerencia Técnica</a:t>
            </a:r>
          </a:p>
          <a:p>
            <a:pPr>
              <a:defRPr/>
            </a:pPr>
            <a:r>
              <a:rPr lang="en-US"/>
              <a:t>Corte a Julio 31</a:t>
            </a:r>
            <a:r>
              <a:rPr lang="en-US" baseline="0"/>
              <a:t> </a:t>
            </a:r>
            <a:r>
              <a:rPr lang="en-US"/>
              <a:t>de 2018</a:t>
            </a:r>
          </a:p>
        </c:rich>
      </c:tx>
      <c:layout>
        <c:manualLayout>
          <c:xMode val="edge"/>
          <c:yMode val="edge"/>
          <c:x val="0.2990555555555555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435892388451443"/>
          <c:y val="0.22662045298208405"/>
          <c:w val="0.85341885389326333"/>
          <c:h val="0.29455354861240474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Julio '!$F$26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Julio 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Julio '!$F$27:$F$28</c:f>
              <c:numCache>
                <c:formatCode>0%</c:formatCode>
                <c:ptCount val="2"/>
                <c:pt idx="0" formatCode="0.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DF-4099-95D8-701EE83DDF63}"/>
            </c:ext>
          </c:extLst>
        </c:ser>
        <c:ser>
          <c:idx val="6"/>
          <c:order val="1"/>
          <c:tx>
            <c:strRef>
              <c:f>'Graficos- Julio '!$I$26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Julio 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Julio '!$I$27:$I$28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DF-4099-95D8-701EE83DDF6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6737584"/>
        <c:axId val="6738128"/>
        <c:axId val="0"/>
      </c:bar3DChart>
      <c:catAx>
        <c:axId val="6737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Arial Black" panose="020B0A04020102020204" pitchFamily="34" charset="0"/>
                <a:ea typeface="+mn-ea"/>
                <a:cs typeface="+mn-cs"/>
              </a:defRPr>
            </a:pPr>
            <a:endParaRPr lang="es-CO"/>
          </a:p>
        </c:txPr>
        <c:crossAx val="6738128"/>
        <c:crosses val="autoZero"/>
        <c:auto val="1"/>
        <c:lblAlgn val="ctr"/>
        <c:lblOffset val="100"/>
        <c:noMultiLvlLbl val="0"/>
      </c:catAx>
      <c:valAx>
        <c:axId val="6738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737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 Black" panose="020B0A04020102020204" pitchFamily="34" charset="0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Subgerencia Administrativa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Julio 31 de 2018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6"/>
          <c:order val="0"/>
          <c:tx>
            <c:strRef>
              <c:f>'Graficos- Julio '!$I$47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Julio '!$B$48:$B$49</c:f>
              <c:strCache>
                <c:ptCount val="2"/>
                <c:pt idx="0">
                  <c:v>OPTIMIZACIÓN  GESTION DE ACTIVOS</c:v>
                </c:pt>
                <c:pt idx="1">
                  <c:v>EVALUACIÓN DE LA ESTRUCTURA ACTUAL DE FONADE VS LA NECESIDAD DE LAS ÁREAS</c:v>
                </c:pt>
              </c:strCache>
            </c:strRef>
          </c:cat>
          <c:val>
            <c:numRef>
              <c:f>'Graficos- Julio '!$I$48:$I$49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A3-4821-A958-A166E56EF1DC}"/>
            </c:ext>
          </c:extLst>
        </c:ser>
        <c:ser>
          <c:idx val="0"/>
          <c:order val="1"/>
          <c:tx>
            <c:strRef>
              <c:f>'Graficos- Julio '!$F$47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'Graficos- Julio '!$F$48:$F$49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A3-4821-A958-A166E56EF1D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6735408"/>
        <c:axId val="6733232"/>
        <c:axId val="0"/>
      </c:bar3DChart>
      <c:catAx>
        <c:axId val="6735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733232"/>
        <c:crosses val="autoZero"/>
        <c:auto val="1"/>
        <c:lblAlgn val="ctr"/>
        <c:lblOffset val="100"/>
        <c:noMultiLvlLbl val="0"/>
      </c:catAx>
      <c:valAx>
        <c:axId val="673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735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Tecnologías de la Información- 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Julio 31 de 201 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layout>
        <c:manualLayout>
          <c:xMode val="edge"/>
          <c:yMode val="edge"/>
          <c:x val="0.1646163231562062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5451139343250932E-2"/>
          <c:y val="0.19701425405391659"/>
          <c:w val="0.8745191921180826"/>
          <c:h val="0.54866466696674276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Julio '!$F$59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Julio 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Julio '!$F$60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5A-4CB0-BA99-DBF3FEA2E405}"/>
            </c:ext>
          </c:extLst>
        </c:ser>
        <c:ser>
          <c:idx val="6"/>
          <c:order val="1"/>
          <c:tx>
            <c:strRef>
              <c:f>'Graficos- Julio '!$I$59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Julio 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Julio '!$I$60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5A-4CB0-BA99-DBF3FEA2E40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6733776"/>
        <c:axId val="6734320"/>
        <c:axId val="0"/>
      </c:bar3DChart>
      <c:catAx>
        <c:axId val="6733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734320"/>
        <c:crosses val="autoZero"/>
        <c:auto val="1"/>
        <c:lblAlgn val="ctr"/>
        <c:lblOffset val="100"/>
        <c:noMultiLvlLbl val="0"/>
      </c:catAx>
      <c:valAx>
        <c:axId val="6734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733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Subgerencia Técnica</a:t>
            </a:r>
          </a:p>
          <a:p>
            <a:pPr>
              <a:defRPr/>
            </a:pPr>
            <a:r>
              <a:rPr lang="en-US"/>
              <a:t>Corte a Marzo 31 de 2018</a:t>
            </a:r>
          </a:p>
        </c:rich>
      </c:tx>
      <c:layout>
        <c:manualLayout>
          <c:xMode val="edge"/>
          <c:yMode val="edge"/>
          <c:x val="0.2879444444444444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435892388451443"/>
          <c:y val="0.22662045298208405"/>
          <c:w val="0.85341885389326333"/>
          <c:h val="0.29455354861240474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MARZO'!$F$26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MARZO'!$F$27:$F$28</c:f>
              <c:numCache>
                <c:formatCode>0%</c:formatCode>
                <c:ptCount val="2"/>
                <c:pt idx="0" formatCode="0.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8E-4B7C-A123-7BC7600D5886}"/>
            </c:ext>
          </c:extLst>
        </c:ser>
        <c:ser>
          <c:idx val="6"/>
          <c:order val="1"/>
          <c:tx>
            <c:strRef>
              <c:f>'Graficos- MARZO'!$I$26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MARZO'!$I$27:$I$28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D8E-4B7C-A123-7BC7600D588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2939664"/>
        <c:axId val="2947280"/>
        <c:axId val="0"/>
      </c:bar3DChart>
      <c:catAx>
        <c:axId val="2939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Arial Black" panose="020B0A04020102020204" pitchFamily="34" charset="0"/>
                <a:ea typeface="+mn-ea"/>
                <a:cs typeface="+mn-cs"/>
              </a:defRPr>
            </a:pPr>
            <a:endParaRPr lang="es-CO"/>
          </a:p>
        </c:txPr>
        <c:crossAx val="2947280"/>
        <c:crosses val="autoZero"/>
        <c:auto val="1"/>
        <c:lblAlgn val="ctr"/>
        <c:lblOffset val="100"/>
        <c:noMultiLvlLbl val="0"/>
      </c:catAx>
      <c:valAx>
        <c:axId val="2947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939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 Black" panose="020B0A04020102020204" pitchFamily="34" charset="0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Plan Institucional de Gestión y Desempeño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 Julio 31 de 2018</a:t>
            </a: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3"/>
          <c:order val="3"/>
          <c:tx>
            <c:strRef>
              <c:f>'Graficos- Julio '!$F$70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Julio '!$B$71</c:f>
              <c:strCache>
                <c:ptCount val="1"/>
                <c:pt idx="0">
                  <c:v>PLAN INSTITUCIONAL DE GESTIÓN Y DESEMPEÑO</c:v>
                </c:pt>
              </c:strCache>
            </c:strRef>
          </c:cat>
          <c:val>
            <c:numRef>
              <c:f>'Graficos- Julio '!$F$71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BE-4755-AC38-9A04A88EFA02}"/>
            </c:ext>
          </c:extLst>
        </c:ser>
        <c:ser>
          <c:idx val="6"/>
          <c:order val="6"/>
          <c:tx>
            <c:strRef>
              <c:f>'Graficos- Julio '!$I$70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Julio '!$B$71</c:f>
              <c:strCache>
                <c:ptCount val="1"/>
                <c:pt idx="0">
                  <c:v>PLAN INSTITUCIONAL DE GESTIÓN Y DESEMPEÑO</c:v>
                </c:pt>
              </c:strCache>
            </c:strRef>
          </c:cat>
          <c:val>
            <c:numRef>
              <c:f>'Graficos- Julio '!$I$71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BE-4755-AC38-9A04A88EFA0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6734864"/>
        <c:axId val="6735952"/>
        <c:axId val="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'Graficos- Julio '!$C$70</c15:sqref>
                        </c15:formulaRef>
                      </c:ext>
                    </c:extLst>
                    <c:strCache>
                      <c:ptCount val="1"/>
                      <c:pt idx="0">
                        <c:v>Peso</c:v>
                      </c:pt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'Graficos- Julio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'Graficos- Julio '!$C$71</c15:sqref>
                        </c15:formulaRef>
                      </c:ext>
                    </c:extLst>
                    <c:numCache>
                      <c:formatCode>0.0%</c:formatCode>
                      <c:ptCount val="1"/>
                      <c:pt idx="0">
                        <c:v>0.12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D9BE-4755-AC38-9A04A88EFA02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'!$D$70</c15:sqref>
                        </c15:formulaRef>
                      </c:ext>
                    </c:extLst>
                    <c:strCache>
                      <c:ptCount val="1"/>
                      <c:pt idx="0">
                        <c:v>Hitos a Cumplir al corte</c:v>
                      </c:pt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'!$D$71</c15:sqref>
                        </c15:formulaRef>
                      </c:ext>
                    </c:extLst>
                    <c:numCache>
                      <c:formatCode>0.0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D9BE-4755-AC38-9A04A88EFA02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'!$E$70</c15:sqref>
                        </c15:formulaRef>
                      </c:ext>
                    </c:extLst>
                    <c:strCache>
                      <c:ptCount val="1"/>
                      <c:pt idx="0">
                        <c:v>Hitos Cumplidos</c:v>
                      </c:pt>
                    </c:strCache>
                  </c:strRef>
                </c:tx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accent3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3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'!$E$71</c15:sqref>
                        </c15:formulaRef>
                      </c:ext>
                    </c:extLst>
                    <c:numCache>
                      <c:formatCode>0.0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D9BE-4755-AC38-9A04A88EFA02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'!$G$70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5">
                      <a:alpha val="85000"/>
                    </a:schemeClr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'!$G$71</c15:sqref>
                        </c15:formulaRef>
                      </c:ext>
                    </c:extLst>
                    <c:numCache>
                      <c:formatCode>0%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9BE-4755-AC38-9A04A88EFA02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'!$H$70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'!$H$71</c15:sqref>
                        </c15:formulaRef>
                      </c:ext>
                    </c:extLst>
                    <c:numCache>
                      <c:formatCode>0%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D9BE-4755-AC38-9A04A88EFA02}"/>
                  </c:ext>
                </c:extLst>
              </c15:ser>
            </c15:filteredBarSeries>
          </c:ext>
        </c:extLst>
      </c:bar3DChart>
      <c:catAx>
        <c:axId val="673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735952"/>
        <c:crosses val="autoZero"/>
        <c:auto val="1"/>
        <c:lblAlgn val="ctr"/>
        <c:lblOffset val="100"/>
        <c:noMultiLvlLbl val="0"/>
      </c:catAx>
      <c:valAx>
        <c:axId val="6735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734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Subgerencia de Contratación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Agosto  31 de 2018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28848369288911097"/>
          <c:y val="6.013073937846121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7236676741846815E-2"/>
          <c:y val="0.19522884584001687"/>
          <c:w val="0.93888888888888888"/>
          <c:h val="0.48500729075532223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Agosto '!$F$33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Agosto 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Agosto '!$F$34:$F$36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4D-4DB6-A82B-121BD45B6E06}"/>
            </c:ext>
          </c:extLst>
        </c:ser>
        <c:ser>
          <c:idx val="7"/>
          <c:order val="3"/>
          <c:tx>
            <c:strRef>
              <c:f>'Graficos- Agosto '!$I$33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9525" cap="flat" cmpd="sng" algn="ctr">
              <a:solidFill>
                <a:schemeClr val="accent2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Agosto 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Agosto '!$I$34:$I$36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8-B34D-4DB6-A82B-121BD45B6E0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8689872"/>
        <c:axId val="8679536"/>
        <c:axId val="0"/>
        <c:extLst>
          <c:ext xmlns:c15="http://schemas.microsoft.com/office/drawing/2012/chart" uri="{02D57815-91ED-43cb-92C2-25804820EDAC}">
            <c15:filteredBarSeries>
              <c15:ser>
                <c:idx val="5"/>
                <c:order val="1"/>
                <c:tx>
                  <c:strRef>
                    <c:extLst>
                      <c:ext uri="{02D57815-91ED-43cb-92C2-25804820EDAC}">
                        <c15:formulaRef>
                          <c15:sqref>'Graficos- Agosto '!$G$33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'Graficos- Agosto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'Graficos- Agosto '!$G$34:$G$36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B34D-4DB6-A82B-121BD45B6E06}"/>
                  </c:ext>
                </c:extLst>
              </c15:ser>
            </c15:filteredBarSeries>
            <c15:filteredBarSeries>
              <c15:ser>
                <c:idx val="6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'!$H$33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60000"/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60000"/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'!$H$34:$H$36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34D-4DB6-A82B-121BD45B6E06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'!$F$33</c15:sqref>
                        </c15:formulaRef>
                      </c:ext>
                    </c:extLst>
                    <c:strCache>
                      <c:ptCount val="1"/>
                      <c:pt idx="0">
                        <c:v>Cumplimiento de Hitos</c:v>
                      </c:pt>
                    </c:strCache>
                  </c:strRef>
                </c:tx>
                <c:spPr>
                  <a:solidFill>
                    <a:srgbClr val="FF3300"/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1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'!$F$34:$F$36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B34D-4DB6-A82B-121BD45B6E06}"/>
                  </c:ext>
                </c:extLst>
              </c15:ser>
            </c15:filteredBarSeries>
            <c15:filteredBarSeries>
              <c15:ser>
                <c:idx val="0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'!$G$33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'!$G$34:$G$36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B34D-4DB6-A82B-121BD45B6E06}"/>
                  </c:ext>
                </c:extLst>
              </c15:ser>
            </c15:filteredBarSeries>
            <c15:filteredBarSeries>
              <c15:ser>
                <c:idx val="1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'!$H$33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'!$H$34:$H$36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B34D-4DB6-A82B-121BD45B6E06}"/>
                  </c:ext>
                </c:extLst>
              </c15:ser>
            </c15:filteredBarSeries>
            <c15:filteredBarSeries>
              <c15:ser>
                <c:idx val="2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'!$I$33</c15:sqref>
                        </c15:formulaRef>
                      </c:ext>
                    </c:extLst>
                    <c:strCache>
                      <c:ptCount val="1"/>
                      <c:pt idx="0">
                        <c:v>Cumplimiento Temporal</c:v>
                      </c:pt>
                    </c:strCache>
                  </c:strRef>
                </c:tx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accent3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3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'!$I$34:$I$36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B34D-4DB6-A82B-121BD45B6E06}"/>
                  </c:ext>
                </c:extLst>
              </c15:ser>
            </c15:filteredBarSeries>
          </c:ext>
        </c:extLst>
      </c:bar3DChart>
      <c:catAx>
        <c:axId val="8689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679536"/>
        <c:crosses val="autoZero"/>
        <c:auto val="1"/>
        <c:lblAlgn val="ctr"/>
        <c:lblOffset val="100"/>
        <c:noMultiLvlLbl val="0"/>
      </c:catAx>
      <c:valAx>
        <c:axId val="8679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689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100096864063433"/>
          <c:y val="0.94460593299607143"/>
          <c:w val="0.62370485549860999"/>
          <c:h val="4.4128082560421444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>
                <a:solidFill>
                  <a:sysClr val="windowText" lastClr="000000"/>
                </a:solidFill>
                <a:latin typeface="Arial Black" panose="020B0A04020102020204" pitchFamily="34" charset="0"/>
              </a:rPr>
              <a:t>CUMPLIMIENTO</a:t>
            </a:r>
            <a:r>
              <a:rPr lang="es-CO" baseline="0">
                <a:solidFill>
                  <a:sysClr val="windowText" lastClr="000000"/>
                </a:solidFill>
                <a:latin typeface="Arial Black" panose="020B0A04020102020204" pitchFamily="34" charset="0"/>
              </a:rPr>
              <a:t> A AGOSTO 31 DE 2018</a:t>
            </a:r>
            <a:endParaRPr lang="es-CO">
              <a:solidFill>
                <a:sysClr val="windowText" lastClr="000000"/>
              </a:solidFill>
              <a:latin typeface="Arial Black" panose="020B0A04020102020204" pitchFamily="34" charset="0"/>
            </a:endParaRPr>
          </a:p>
          <a:p>
            <a:pPr>
              <a:defRPr/>
            </a:pPr>
            <a:endParaRPr lang="es-CO"/>
          </a:p>
        </c:rich>
      </c:tx>
      <c:layout>
        <c:manualLayout>
          <c:xMode val="edge"/>
          <c:yMode val="edge"/>
          <c:x val="0.10621126607202808"/>
          <c:y val="1.13114749718029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3187955393033105E-2"/>
          <c:y val="0.1207688477822829"/>
          <c:w val="0.88071696897656226"/>
          <c:h val="0.83648312883116838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'Graficos- Agosto '!$C$15</c:f>
              <c:strCache>
                <c:ptCount val="1"/>
                <c:pt idx="0">
                  <c:v>31-ago.-18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>
              <a:contourClr>
                <a:schemeClr val="accent6">
                  <a:lumMod val="50000"/>
                </a:schemeClr>
              </a:contourClr>
            </a:sp3d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9DC2-4F35-8DDF-82B37A5B8460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9DC2-4F35-8DDF-82B37A5B84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Agosto '!$B$16:$B$17</c:f>
              <c:strCache>
                <c:ptCount val="2"/>
                <c:pt idx="0">
                  <c:v>Cumplimiento de Hitos</c:v>
                </c:pt>
                <c:pt idx="1">
                  <c:v>Cumplimiento Temporal</c:v>
                </c:pt>
              </c:strCache>
            </c:strRef>
          </c:cat>
          <c:val>
            <c:numRef>
              <c:f>'Graficos- Agosto '!$C$16:$C$17</c:f>
              <c:numCache>
                <c:formatCode>0.0%</c:formatCode>
                <c:ptCount val="2"/>
                <c:pt idx="0" formatCode="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FA-4925-BD81-099D916C66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687696"/>
        <c:axId val="8694224"/>
        <c:axId val="0"/>
      </c:bar3DChart>
      <c:catAx>
        <c:axId val="8687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CO"/>
          </a:p>
        </c:txPr>
        <c:crossAx val="8694224"/>
        <c:crosses val="autoZero"/>
        <c:auto val="1"/>
        <c:lblAlgn val="ctr"/>
        <c:lblOffset val="100"/>
        <c:noMultiLvlLbl val="0"/>
      </c:catAx>
      <c:valAx>
        <c:axId val="8694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687696"/>
        <c:crosses val="autoZero"/>
        <c:crossBetween val="between"/>
      </c:valAx>
      <c:spPr>
        <a:solidFill>
          <a:schemeClr val="tx2">
            <a:lumMod val="40000"/>
            <a:lumOff val="60000"/>
          </a:schemeClr>
        </a:solidFill>
        <a:ln>
          <a:solidFill>
            <a:schemeClr val="accent6"/>
          </a:solidFill>
        </a:ln>
        <a:effectLst/>
      </c:spPr>
    </c:plotArea>
    <c:plotVisOnly val="1"/>
    <c:dispBlanksAs val="gap"/>
    <c:showDLblsOverMax val="0"/>
  </c:chart>
  <c:spPr>
    <a:solidFill>
      <a:schemeClr val="accent6">
        <a:lumMod val="75000"/>
      </a:schemeClr>
    </a:solidFill>
    <a:ln>
      <a:noFill/>
    </a:ln>
    <a:effectLst/>
    <a:scene3d>
      <a:camera prst="orthographicFront"/>
      <a:lightRig rig="threePt" dir="t"/>
    </a:scene3d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Subgerencia Técnica</a:t>
            </a:r>
          </a:p>
          <a:p>
            <a:pPr>
              <a:defRPr/>
            </a:pPr>
            <a:r>
              <a:rPr lang="en-US"/>
              <a:t>Corte a Agosto 31</a:t>
            </a:r>
            <a:r>
              <a:rPr lang="en-US" baseline="0"/>
              <a:t> </a:t>
            </a:r>
            <a:r>
              <a:rPr lang="en-US"/>
              <a:t>de 2018</a:t>
            </a:r>
          </a:p>
        </c:rich>
      </c:tx>
      <c:layout>
        <c:manualLayout>
          <c:xMode val="edge"/>
          <c:yMode val="edge"/>
          <c:x val="0.2990555555555555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435892388451443"/>
          <c:y val="0.22662045298208405"/>
          <c:w val="0.85341885389326333"/>
          <c:h val="0.29455354861240474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Agosto '!$F$26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Agosto 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Agosto '!$F$27:$F$28</c:f>
              <c:numCache>
                <c:formatCode>0%</c:formatCode>
                <c:ptCount val="2"/>
                <c:pt idx="0" formatCode="0.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78-477F-8E09-C677E445D3E1}"/>
            </c:ext>
          </c:extLst>
        </c:ser>
        <c:ser>
          <c:idx val="6"/>
          <c:order val="1"/>
          <c:tx>
            <c:strRef>
              <c:f>'Graficos- Agosto '!$I$26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Agosto 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Agosto '!$I$27:$I$28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78-477F-8E09-C677E445D3E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8684976"/>
        <c:axId val="8693680"/>
        <c:axId val="0"/>
      </c:bar3DChart>
      <c:catAx>
        <c:axId val="8684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Arial Black" panose="020B0A04020102020204" pitchFamily="34" charset="0"/>
                <a:ea typeface="+mn-ea"/>
                <a:cs typeface="+mn-cs"/>
              </a:defRPr>
            </a:pPr>
            <a:endParaRPr lang="es-CO"/>
          </a:p>
        </c:txPr>
        <c:crossAx val="8693680"/>
        <c:crosses val="autoZero"/>
        <c:auto val="1"/>
        <c:lblAlgn val="ctr"/>
        <c:lblOffset val="100"/>
        <c:noMultiLvlLbl val="0"/>
      </c:catAx>
      <c:valAx>
        <c:axId val="8693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684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 Black" panose="020B0A04020102020204" pitchFamily="34" charset="0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Subgerencia Administrativa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Agosto 31 de 2018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6"/>
          <c:order val="0"/>
          <c:tx>
            <c:strRef>
              <c:f>'Graficos- Agosto '!$I$47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Agosto '!$B$48:$B$49</c:f>
              <c:strCache>
                <c:ptCount val="2"/>
                <c:pt idx="0">
                  <c:v>OPTIMIZACIÓN  GESTION DE ACTIVOS</c:v>
                </c:pt>
                <c:pt idx="1">
                  <c:v>EVALUACIÓN DE LA ESTRUCTURA ACTUAL DE FONADE VS LA NECESIDAD DE LAS ÁREAS</c:v>
                </c:pt>
              </c:strCache>
            </c:strRef>
          </c:cat>
          <c:val>
            <c:numRef>
              <c:f>'Graficos- Agosto '!$I$48:$I$49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44-4586-A6B9-01FF12BA5FD9}"/>
            </c:ext>
          </c:extLst>
        </c:ser>
        <c:ser>
          <c:idx val="0"/>
          <c:order val="1"/>
          <c:tx>
            <c:strRef>
              <c:f>'Graficos- Agosto '!$F$47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'Graficos- Agosto '!$F$48:$F$49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44-4586-A6B9-01FF12BA5FD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8688784"/>
        <c:axId val="8694768"/>
        <c:axId val="0"/>
      </c:bar3DChart>
      <c:catAx>
        <c:axId val="8688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694768"/>
        <c:crosses val="autoZero"/>
        <c:auto val="1"/>
        <c:lblAlgn val="ctr"/>
        <c:lblOffset val="100"/>
        <c:noMultiLvlLbl val="0"/>
      </c:catAx>
      <c:valAx>
        <c:axId val="869476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688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Tecnologías de la Información- 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Agosto 31 de 201 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layout>
        <c:manualLayout>
          <c:xMode val="edge"/>
          <c:yMode val="edge"/>
          <c:x val="0.1646163231562062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5451139343250932E-2"/>
          <c:y val="0.19701425405391659"/>
          <c:w val="0.8745191921180826"/>
          <c:h val="0.54866466696674276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Agosto '!$F$59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Agosto 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Agosto '!$F$60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85-44C4-BD8F-351D5DAF9782}"/>
            </c:ext>
          </c:extLst>
        </c:ser>
        <c:ser>
          <c:idx val="6"/>
          <c:order val="1"/>
          <c:tx>
            <c:strRef>
              <c:f>'Graficos- Agosto '!$I$59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Agosto 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Agosto '!$I$60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85-44C4-BD8F-351D5DAF978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8682256"/>
        <c:axId val="8690416"/>
        <c:axId val="0"/>
      </c:bar3DChart>
      <c:catAx>
        <c:axId val="8682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690416"/>
        <c:crosses val="autoZero"/>
        <c:auto val="1"/>
        <c:lblAlgn val="ctr"/>
        <c:lblOffset val="100"/>
        <c:noMultiLvlLbl val="0"/>
      </c:catAx>
      <c:valAx>
        <c:axId val="8690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682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Subgerencia de Contratación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Septiembre  30 de 2018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28848369288911097"/>
          <c:y val="6.013073937846121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7236676741846815E-2"/>
          <c:y val="0.19522884584001687"/>
          <c:w val="0.93888888888888888"/>
          <c:h val="0.48500729075532223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Septiembre'!$F$32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Septiembre'!$B$33:$B$35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Septiembre'!$F$33:$F$35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54-4C6C-BBFE-F6357E58CD4F}"/>
            </c:ext>
          </c:extLst>
        </c:ser>
        <c:ser>
          <c:idx val="7"/>
          <c:order val="3"/>
          <c:tx>
            <c:strRef>
              <c:f>'Graficos- Septiembre'!$I$32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9525" cap="flat" cmpd="sng" algn="ctr">
              <a:solidFill>
                <a:schemeClr val="accent2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Septiembre'!$B$33:$B$35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Septiembre'!$I$33:$I$35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CB54-4C6C-BBFE-F6357E58CD4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8692048"/>
        <c:axId val="8686608"/>
        <c:axId val="0"/>
        <c:extLst>
          <c:ext xmlns:c15="http://schemas.microsoft.com/office/drawing/2012/chart" uri="{02D57815-91ED-43cb-92C2-25804820EDAC}">
            <c15:filteredBarSeries>
              <c15:ser>
                <c:idx val="5"/>
                <c:order val="1"/>
                <c:tx>
                  <c:strRef>
                    <c:extLst>
                      <c:ext uri="{02D57815-91ED-43cb-92C2-25804820EDAC}">
                        <c15:formulaRef>
                          <c15:sqref>'Graficos- Septiembre'!$G$32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'Graficos- Septiembre'!$B$33:$B$35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'Graficos- Septiembre'!$G$33:$G$35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CB54-4C6C-BBFE-F6357E58CD4F}"/>
                  </c:ext>
                </c:extLst>
              </c15:ser>
            </c15:filteredBarSeries>
            <c15:filteredBarSeries>
              <c15:ser>
                <c:idx val="6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Septiembre'!$H$32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60000"/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60000"/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Septiembre'!$B$33:$B$35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Septiembre'!$H$33:$H$35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CB54-4C6C-BBFE-F6357E58CD4F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Septiembre'!$F$32</c15:sqref>
                        </c15:formulaRef>
                      </c:ext>
                    </c:extLst>
                    <c:strCache>
                      <c:ptCount val="1"/>
                      <c:pt idx="0">
                        <c:v>Cumplimiento de Hitos</c:v>
                      </c:pt>
                    </c:strCache>
                  </c:strRef>
                </c:tx>
                <c:spPr>
                  <a:solidFill>
                    <a:srgbClr val="FF3300"/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1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Septiembre'!$B$33:$B$35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Septiembre'!$F$33:$F$35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CB54-4C6C-BBFE-F6357E58CD4F}"/>
                  </c:ext>
                </c:extLst>
              </c15:ser>
            </c15:filteredBarSeries>
            <c15:filteredBarSeries>
              <c15:ser>
                <c:idx val="0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Septiembre'!$G$32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Septiembre'!$B$33:$B$35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Septiembre'!$G$33:$G$35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CB54-4C6C-BBFE-F6357E58CD4F}"/>
                  </c:ext>
                </c:extLst>
              </c15:ser>
            </c15:filteredBarSeries>
            <c15:filteredBarSeries>
              <c15:ser>
                <c:idx val="1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Septiembre'!$H$32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Septiembre'!$B$33:$B$35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Septiembre'!$H$33:$H$35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CB54-4C6C-BBFE-F6357E58CD4F}"/>
                  </c:ext>
                </c:extLst>
              </c15:ser>
            </c15:filteredBarSeries>
            <c15:filteredBarSeries>
              <c15:ser>
                <c:idx val="2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Septiembre'!$I$32</c15:sqref>
                        </c15:formulaRef>
                      </c:ext>
                    </c:extLst>
                    <c:strCache>
                      <c:ptCount val="1"/>
                      <c:pt idx="0">
                        <c:v>Cumplimiento Temporal</c:v>
                      </c:pt>
                    </c:strCache>
                  </c:strRef>
                </c:tx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accent3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3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Septiembre'!$B$33:$B$35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Septiembre'!$I$33:$I$35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CB54-4C6C-BBFE-F6357E58CD4F}"/>
                  </c:ext>
                </c:extLst>
              </c15:ser>
            </c15:filteredBarSeries>
          </c:ext>
        </c:extLst>
      </c:bar3DChart>
      <c:catAx>
        <c:axId val="8692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686608"/>
        <c:crosses val="autoZero"/>
        <c:auto val="1"/>
        <c:lblAlgn val="ctr"/>
        <c:lblOffset val="100"/>
        <c:noMultiLvlLbl val="0"/>
      </c:catAx>
      <c:valAx>
        <c:axId val="8686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692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100096864063433"/>
          <c:y val="0.94460593299607143"/>
          <c:w val="0.62370485549860999"/>
          <c:h val="4.4128082560421444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>
                <a:solidFill>
                  <a:sysClr val="windowText" lastClr="000000"/>
                </a:solidFill>
                <a:latin typeface="Arial Black" panose="020B0A04020102020204" pitchFamily="34" charset="0"/>
              </a:rPr>
              <a:t>CUMPLIMIENTO</a:t>
            </a:r>
            <a:r>
              <a:rPr lang="es-CO" baseline="0">
                <a:solidFill>
                  <a:sysClr val="windowText" lastClr="000000"/>
                </a:solidFill>
                <a:latin typeface="Arial Black" panose="020B0A04020102020204" pitchFamily="34" charset="0"/>
              </a:rPr>
              <a:t> A SEPTIEMBRE 30  DE 2018</a:t>
            </a:r>
            <a:endParaRPr lang="es-CO">
              <a:solidFill>
                <a:sysClr val="windowText" lastClr="000000"/>
              </a:solidFill>
              <a:latin typeface="Arial Black" panose="020B0A04020102020204" pitchFamily="34" charset="0"/>
            </a:endParaRPr>
          </a:p>
          <a:p>
            <a:pPr>
              <a:defRPr/>
            </a:pPr>
            <a:endParaRPr lang="es-CO"/>
          </a:p>
        </c:rich>
      </c:tx>
      <c:layout>
        <c:manualLayout>
          <c:xMode val="edge"/>
          <c:yMode val="edge"/>
          <c:x val="0.10621126607202808"/>
          <c:y val="1.13114749718029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3187955393033105E-2"/>
          <c:y val="0.1207688477822829"/>
          <c:w val="0.88071696897656226"/>
          <c:h val="0.83648312883116838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'Graficos- Septiembre'!$C$14</c:f>
              <c:strCache>
                <c:ptCount val="1"/>
                <c:pt idx="0">
                  <c:v>30-sep.-18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>
              <a:contourClr>
                <a:schemeClr val="accent6">
                  <a:lumMod val="50000"/>
                </a:schemeClr>
              </a:contourClr>
            </a:sp3d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8363-4117-92F8-A24557F609E4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8363-4117-92F8-A24557F609E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Septiembre'!$B$15:$B$16</c:f>
              <c:strCache>
                <c:ptCount val="2"/>
                <c:pt idx="0">
                  <c:v>Cumplimiento de Hitos</c:v>
                </c:pt>
                <c:pt idx="1">
                  <c:v>Cumplimiento Temporal</c:v>
                </c:pt>
              </c:strCache>
            </c:strRef>
          </c:cat>
          <c:val>
            <c:numRef>
              <c:f>'Graficos- Septiembre'!$C$15:$C$16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D8-4BE5-885F-97E8C0256F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680080"/>
        <c:axId val="8692592"/>
        <c:axId val="0"/>
      </c:bar3DChart>
      <c:catAx>
        <c:axId val="8680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CO"/>
          </a:p>
        </c:txPr>
        <c:crossAx val="8692592"/>
        <c:crosses val="autoZero"/>
        <c:auto val="1"/>
        <c:lblAlgn val="ctr"/>
        <c:lblOffset val="100"/>
        <c:noMultiLvlLbl val="0"/>
      </c:catAx>
      <c:valAx>
        <c:axId val="8692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680080"/>
        <c:crosses val="autoZero"/>
        <c:crossBetween val="between"/>
      </c:valAx>
      <c:spPr>
        <a:solidFill>
          <a:schemeClr val="tx2">
            <a:lumMod val="40000"/>
            <a:lumOff val="60000"/>
          </a:schemeClr>
        </a:solidFill>
        <a:ln>
          <a:solidFill>
            <a:schemeClr val="accent6"/>
          </a:solidFill>
        </a:ln>
        <a:effectLst/>
      </c:spPr>
    </c:plotArea>
    <c:plotVisOnly val="1"/>
    <c:dispBlanksAs val="gap"/>
    <c:showDLblsOverMax val="0"/>
  </c:chart>
  <c:spPr>
    <a:solidFill>
      <a:schemeClr val="accent6">
        <a:lumMod val="75000"/>
      </a:schemeClr>
    </a:solidFill>
    <a:ln>
      <a:noFill/>
    </a:ln>
    <a:effectLst/>
    <a:scene3d>
      <a:camera prst="orthographicFront"/>
      <a:lightRig rig="threePt" dir="t"/>
    </a:scene3d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Subgerencia Técnica</a:t>
            </a:r>
          </a:p>
          <a:p>
            <a:pPr>
              <a:defRPr/>
            </a:pPr>
            <a:r>
              <a:rPr lang="en-US"/>
              <a:t>Corte a Septiembre 30</a:t>
            </a:r>
            <a:r>
              <a:rPr lang="en-US" baseline="0"/>
              <a:t> </a:t>
            </a:r>
            <a:r>
              <a:rPr lang="en-US"/>
              <a:t>de 2018</a:t>
            </a:r>
          </a:p>
        </c:rich>
      </c:tx>
      <c:layout>
        <c:manualLayout>
          <c:xMode val="edge"/>
          <c:yMode val="edge"/>
          <c:x val="0.2990555555555555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435892388451443"/>
          <c:y val="0.22662045298208405"/>
          <c:w val="0.85341885389326333"/>
          <c:h val="0.29455354861240474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Septiembre'!$F$25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Septiembre'!$B$26:$B$27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Septiembre'!$F$26:$F$27</c:f>
              <c:numCache>
                <c:formatCode>0%</c:formatCode>
                <c:ptCount val="2"/>
                <c:pt idx="0" formatCode="0.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94-4297-A431-C07FCBEB7FE9}"/>
            </c:ext>
          </c:extLst>
        </c:ser>
        <c:ser>
          <c:idx val="6"/>
          <c:order val="1"/>
          <c:tx>
            <c:strRef>
              <c:f>'Graficos- Septiembre'!$I$25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Septiembre'!$B$26:$B$27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Septiembre'!$I$26:$I$27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94-4297-A431-C07FCBEB7FE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8680624"/>
        <c:axId val="8693136"/>
        <c:axId val="0"/>
      </c:bar3DChart>
      <c:catAx>
        <c:axId val="8680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Arial Black" panose="020B0A04020102020204" pitchFamily="34" charset="0"/>
                <a:ea typeface="+mn-ea"/>
                <a:cs typeface="+mn-cs"/>
              </a:defRPr>
            </a:pPr>
            <a:endParaRPr lang="es-CO"/>
          </a:p>
        </c:txPr>
        <c:crossAx val="8693136"/>
        <c:crosses val="autoZero"/>
        <c:auto val="1"/>
        <c:lblAlgn val="ctr"/>
        <c:lblOffset val="100"/>
        <c:noMultiLvlLbl val="0"/>
      </c:catAx>
      <c:valAx>
        <c:axId val="8693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680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 Black" panose="020B0A04020102020204" pitchFamily="34" charset="0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Subgerencia Administrativa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Septiembre 30 de 2018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6"/>
          <c:order val="0"/>
          <c:tx>
            <c:strRef>
              <c:f>'Graficos- Septiembre'!$I$46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Septiembre'!$B$47:$B$48</c:f>
              <c:strCache>
                <c:ptCount val="2"/>
                <c:pt idx="0">
                  <c:v>OPTIMIZACIÓN  GESTION DE ACTIVOS</c:v>
                </c:pt>
                <c:pt idx="1">
                  <c:v>EVALUACIÓN DE LA ESTRUCTURA ACTUAL DE FONADE VS LA NECESIDAD DE LAS ÁREAS</c:v>
                </c:pt>
              </c:strCache>
            </c:strRef>
          </c:cat>
          <c:val>
            <c:numRef>
              <c:f>'Graficos- Septiembre'!$I$47:$I$48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8A-460B-A510-21958DB9D93F}"/>
            </c:ext>
          </c:extLst>
        </c:ser>
        <c:ser>
          <c:idx val="0"/>
          <c:order val="1"/>
          <c:tx>
            <c:strRef>
              <c:f>'Graficos- Septiembre'!$F$46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'Graficos- Septiembre'!$F$47:$F$48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8A-460B-A510-21958DB9D93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8682800"/>
        <c:axId val="8681168"/>
        <c:axId val="0"/>
      </c:bar3DChart>
      <c:catAx>
        <c:axId val="8682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681168"/>
        <c:crosses val="autoZero"/>
        <c:auto val="1"/>
        <c:lblAlgn val="ctr"/>
        <c:lblOffset val="100"/>
        <c:noMultiLvlLbl val="0"/>
      </c:catAx>
      <c:valAx>
        <c:axId val="868116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682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Subgerencia Administrativa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Marzo 31 de 2018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6"/>
          <c:order val="0"/>
          <c:tx>
            <c:strRef>
              <c:f>'Graficos- MARZO'!$I$47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MARZO'!$B$48:$B$49</c:f>
              <c:strCache>
                <c:ptCount val="2"/>
                <c:pt idx="0">
                  <c:v>OPTIMIZACIÓN  GESTION DE ACTIVOS</c:v>
                </c:pt>
                <c:pt idx="1">
                  <c:v>EVALUACIÓN DE LA ESTRUCTURA ACTUAL DE FONADE VS LA NECESIDAD DE LAS ÁREAS</c:v>
                </c:pt>
              </c:strCache>
            </c:strRef>
          </c:cat>
          <c:val>
            <c:numRef>
              <c:f>'Graficos- MARZO'!$I$48:$I$49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BDF-46C5-9B86-44A83210A56D}"/>
            </c:ext>
          </c:extLst>
        </c:ser>
        <c:ser>
          <c:idx val="0"/>
          <c:order val="1"/>
          <c:tx>
            <c:strRef>
              <c:f>'Graficos- MARZO'!$F$47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'Graficos- MARZO'!$F$48:$F$49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BDF-46C5-9B86-44A83210A56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2938032"/>
        <c:axId val="2937488"/>
        <c:axId val="0"/>
      </c:bar3DChart>
      <c:catAx>
        <c:axId val="2938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937488"/>
        <c:crosses val="autoZero"/>
        <c:auto val="1"/>
        <c:lblAlgn val="ctr"/>
        <c:lblOffset val="100"/>
        <c:noMultiLvlLbl val="0"/>
      </c:catAx>
      <c:valAx>
        <c:axId val="2937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938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Plan Institucional de gestión y Desempeño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Septiembre 30 de 201 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layout>
        <c:manualLayout>
          <c:xMode val="edge"/>
          <c:yMode val="edge"/>
          <c:x val="0.1646163231562062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5451139343250932E-2"/>
          <c:y val="0.19701425405391659"/>
          <c:w val="0.8745191921180826"/>
          <c:h val="0.54866466696674276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Septiembre'!$G$69</c:f>
              <c:strCache>
                <c:ptCount val="1"/>
                <c:pt idx="0">
                  <c:v>%  Avance Actual</c:v>
                </c:pt>
              </c:strCache>
            </c:strRef>
          </c:tx>
          <c:spPr>
            <a:solidFill>
              <a:srgbClr val="FF66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Septiembre'!$B$70</c:f>
              <c:strCache>
                <c:ptCount val="1"/>
                <c:pt idx="0">
                  <c:v>PLAN INSTITUCIONAL DE GESTIÓN Y DESEMPEÑO</c:v>
                </c:pt>
              </c:strCache>
            </c:strRef>
          </c:cat>
          <c:val>
            <c:numRef>
              <c:f>'Graficos- Septiembre'!$G$70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70-4652-9AED-1BE8A964849B}"/>
            </c:ext>
          </c:extLst>
        </c:ser>
        <c:ser>
          <c:idx val="0"/>
          <c:order val="1"/>
          <c:tx>
            <c:strRef>
              <c:f>'Graficos- Septiembre'!$I$69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Septiembre'!$B$70</c:f>
              <c:strCache>
                <c:ptCount val="1"/>
                <c:pt idx="0">
                  <c:v>PLAN INSTITUCIONAL DE GESTIÓN Y DESEMPEÑO</c:v>
                </c:pt>
              </c:strCache>
            </c:strRef>
          </c:cat>
          <c:val>
            <c:numRef>
              <c:f>'Graficos- Septiembre'!$I$70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33-49DF-B422-7558A439848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8683344"/>
        <c:axId val="8681712"/>
        <c:axId val="0"/>
      </c:bar3DChart>
      <c:catAx>
        <c:axId val="8683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681712"/>
        <c:crosses val="autoZero"/>
        <c:auto val="1"/>
        <c:lblAlgn val="ctr"/>
        <c:lblOffset val="100"/>
        <c:noMultiLvlLbl val="0"/>
      </c:catAx>
      <c:valAx>
        <c:axId val="8681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683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690960"/>
        <c:axId val="8691504"/>
      </c:barChart>
      <c:catAx>
        <c:axId val="869096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691504"/>
        <c:crosses val="autoZero"/>
        <c:auto val="1"/>
        <c:lblAlgn val="ctr"/>
        <c:lblOffset val="100"/>
        <c:noMultiLvlLbl val="0"/>
      </c:catAx>
      <c:valAx>
        <c:axId val="8691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690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Tecnologías de la Información- 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Marzo 31 de 2018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layout>
        <c:manualLayout>
          <c:xMode val="edge"/>
          <c:yMode val="edge"/>
          <c:x val="0.1646163231562062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5451139343250932E-2"/>
          <c:y val="0.19701425405391659"/>
          <c:w val="0.8745191921180826"/>
          <c:h val="0.54866466696674276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MARZO'!$F$59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MARZO'!$F$60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F9-417A-808E-88AEA1258567}"/>
            </c:ext>
          </c:extLst>
        </c:ser>
        <c:ser>
          <c:idx val="6"/>
          <c:order val="1"/>
          <c:tx>
            <c:strRef>
              <c:f>'Graficos- MARZO'!$I$59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MARZO'!$I$60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BF9-417A-808E-88AEA125856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2941840"/>
        <c:axId val="2948912"/>
        <c:axId val="0"/>
      </c:bar3DChart>
      <c:catAx>
        <c:axId val="2941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948912"/>
        <c:crosses val="autoZero"/>
        <c:auto val="1"/>
        <c:lblAlgn val="ctr"/>
        <c:lblOffset val="100"/>
        <c:noMultiLvlLbl val="0"/>
      </c:catAx>
      <c:valAx>
        <c:axId val="2948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941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Plan Institucional de Gestión y Desempeño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Febrero 28 de 2018</a:t>
            </a: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3"/>
          <c:order val="3"/>
          <c:tx>
            <c:strRef>
              <c:f>'Graficos- MARZO'!$F$70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MARZO'!$B$71</c:f>
              <c:strCache>
                <c:ptCount val="1"/>
                <c:pt idx="0">
                  <c:v>PLAN ISNTITUCIONAL DE DESARROLLO ADMINISTRATIVO</c:v>
                </c:pt>
              </c:strCache>
            </c:strRef>
          </c:cat>
          <c:val>
            <c:numRef>
              <c:f>'Graficos- MARZO'!$F$71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8B6-4E7E-A812-3D864AD77118}"/>
            </c:ext>
          </c:extLst>
        </c:ser>
        <c:ser>
          <c:idx val="6"/>
          <c:order val="6"/>
          <c:tx>
            <c:strRef>
              <c:f>'Graficos- MARZO'!$I$70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MARZO'!$B$71</c:f>
              <c:strCache>
                <c:ptCount val="1"/>
                <c:pt idx="0">
                  <c:v>PLAN ISNTITUCIONAL DE DESARROLLO ADMINISTRATIVO</c:v>
                </c:pt>
              </c:strCache>
            </c:strRef>
          </c:cat>
          <c:val>
            <c:numRef>
              <c:f>'Graficos- MARZO'!$I$71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8B6-4E7E-A812-3D864AD7711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2942384"/>
        <c:axId val="2940752"/>
        <c:axId val="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'Graficos- MARZO'!$C$70</c15:sqref>
                        </c15:formulaRef>
                      </c:ext>
                    </c:extLst>
                    <c:strCache>
                      <c:ptCount val="1"/>
                      <c:pt idx="0">
                        <c:v>Peso</c:v>
                      </c:pt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'Graficos- MARZO'!$B$71</c15:sqref>
                        </c15:formulaRef>
                      </c:ext>
                    </c:extLst>
                    <c:strCache>
                      <c:ptCount val="1"/>
                      <c:pt idx="0">
                        <c:v>PLAN ISNTITUCIONAL DE DESARROLLO ADMINISTRATIVO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'Graficos- MARZO'!$C$71</c15:sqref>
                        </c15:formulaRef>
                      </c:ext>
                    </c:extLst>
                    <c:numCache>
                      <c:formatCode>0.0%</c:formatCode>
                      <c:ptCount val="1"/>
                      <c:pt idx="0">
                        <c:v>0.12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08B6-4E7E-A812-3D864AD77118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MARZO'!$D$70</c15:sqref>
                        </c15:formulaRef>
                      </c:ext>
                    </c:extLst>
                    <c:strCache>
                      <c:ptCount val="1"/>
                      <c:pt idx="0">
                        <c:v>Hitos a Cumplir al corte</c:v>
                      </c:pt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MARZO'!$B$71</c15:sqref>
                        </c15:formulaRef>
                      </c:ext>
                    </c:extLst>
                    <c:strCache>
                      <c:ptCount val="1"/>
                      <c:pt idx="0">
                        <c:v>PLAN ISNTITUCIONAL DE DESARROLLO ADMINISTRATIVO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MARZO'!$D$71</c15:sqref>
                        </c15:formulaRef>
                      </c:ext>
                    </c:extLst>
                    <c:numCache>
                      <c:formatCode>0.0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08B6-4E7E-A812-3D864AD77118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MARZO'!$E$70</c15:sqref>
                        </c15:formulaRef>
                      </c:ext>
                    </c:extLst>
                    <c:strCache>
                      <c:ptCount val="1"/>
                      <c:pt idx="0">
                        <c:v>Hitos Cumplidos</c:v>
                      </c:pt>
                    </c:strCache>
                  </c:strRef>
                </c:tx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accent3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3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MARZO'!$B$71</c15:sqref>
                        </c15:formulaRef>
                      </c:ext>
                    </c:extLst>
                    <c:strCache>
                      <c:ptCount val="1"/>
                      <c:pt idx="0">
                        <c:v>PLAN ISNTITUCIONAL DE DESARROLLO ADMINISTRATIVO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MARZO'!$E$71</c15:sqref>
                        </c15:formulaRef>
                      </c:ext>
                    </c:extLst>
                    <c:numCache>
                      <c:formatCode>0.0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08B6-4E7E-A812-3D864AD77118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MARZO'!$G$70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5">
                      <a:alpha val="85000"/>
                    </a:schemeClr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MARZO'!$B$71</c15:sqref>
                        </c15:formulaRef>
                      </c:ext>
                    </c:extLst>
                    <c:strCache>
                      <c:ptCount val="1"/>
                      <c:pt idx="0">
                        <c:v>PLAN ISNTITUCIONAL DE DESARROLLO ADMINISTRATIVO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MARZO'!$G$71</c15:sqref>
                        </c15:formulaRef>
                      </c:ext>
                    </c:extLst>
                    <c:numCache>
                      <c:formatCode>0%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08B6-4E7E-A812-3D864AD77118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MARZO'!$H$70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MARZO'!$B$71</c15:sqref>
                        </c15:formulaRef>
                      </c:ext>
                    </c:extLst>
                    <c:strCache>
                      <c:ptCount val="1"/>
                      <c:pt idx="0">
                        <c:v>PLAN ISNTITUCIONAL DE DESARROLLO ADMINISTRATIVO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MARZO'!$H$71</c15:sqref>
                        </c15:formulaRef>
                      </c:ext>
                    </c:extLst>
                    <c:numCache>
                      <c:formatCode>0%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08B6-4E7E-A812-3D864AD77118}"/>
                  </c:ext>
                </c:extLst>
              </c15:ser>
            </c15:filteredBarSeries>
          </c:ext>
        </c:extLst>
      </c:bar3DChart>
      <c:catAx>
        <c:axId val="2942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940752"/>
        <c:crosses val="autoZero"/>
        <c:auto val="1"/>
        <c:lblAlgn val="ctr"/>
        <c:lblOffset val="100"/>
        <c:noMultiLvlLbl val="0"/>
      </c:catAx>
      <c:valAx>
        <c:axId val="2940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942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Subgerencia de Contratación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Abril 30 de 2018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28848369288911097"/>
          <c:y val="6.013073937846121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5000000000000001E-2"/>
          <c:y val="0.25083333333333335"/>
          <c:w val="0.93888888888888888"/>
          <c:h val="0.48500729075532223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ABRIL '!$F$33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ABRIL 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ABRIL '!$F$34:$F$36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70-428B-A18A-BAFD58BC89CD}"/>
            </c:ext>
          </c:extLst>
        </c:ser>
        <c:ser>
          <c:idx val="2"/>
          <c:order val="7"/>
          <c:tx>
            <c:strRef>
              <c:f>'Graficos- ABRIL '!$I$33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ABRIL 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ABRIL '!$I$34:$I$36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70-428B-A18A-BAFD58BC89C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2941296"/>
        <c:axId val="2938576"/>
        <c:axId val="0"/>
        <c:extLst>
          <c:ext xmlns:c15="http://schemas.microsoft.com/office/drawing/2012/chart" uri="{02D57815-91ED-43cb-92C2-25804820EDAC}">
            <c15:filteredBarSeries>
              <c15:ser>
                <c:idx val="5"/>
                <c:order val="1"/>
                <c:tx>
                  <c:strRef>
                    <c:extLst>
                      <c:ext uri="{02D57815-91ED-43cb-92C2-25804820EDAC}">
                        <c15:formulaRef>
                          <c15:sqref>'Graficos- ABRIL '!$G$33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'Graficos- ABRIL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'Graficos- ABRIL '!$G$34:$G$36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4E70-428B-A18A-BAFD58BC89CD}"/>
                  </c:ext>
                </c:extLst>
              </c15:ser>
            </c15:filteredBarSeries>
            <c15:filteredBarSeries>
              <c15:ser>
                <c:idx val="6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'!$H$33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60000"/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60000"/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'!$H$34:$H$36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4E70-428B-A18A-BAFD58BC89CD}"/>
                  </c:ext>
                </c:extLst>
              </c15:ser>
            </c15:filteredBarSeries>
            <c15:filteredBarSeries>
              <c15:ser>
                <c:idx val="7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'!$I$33</c15:sqref>
                        </c15:formulaRef>
                      </c:ext>
                    </c:extLst>
                    <c:strCache>
                      <c:ptCount val="1"/>
                      <c:pt idx="0">
                        <c:v>Cumplimiento Temporal</c:v>
                      </c:pt>
                    </c:strCache>
                  </c:strRef>
                </c:tx>
                <c:spPr>
                  <a:solidFill>
                    <a:srgbClr val="002060"/>
                  </a:solidFill>
                  <a:ln w="9525" cap="flat" cmpd="sng" algn="ctr">
                    <a:solidFill>
                      <a:schemeClr val="accent2">
                        <a:lumMod val="60000"/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60000"/>
                        <a:lumMod val="75000"/>
                      </a:schemeClr>
                    </a:contourClr>
                  </a:sp3d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002060"/>
                    </a:solidFill>
                    <a:ln w="9525" cap="flat" cmpd="sng" algn="ctr">
                      <a:solidFill>
                        <a:schemeClr val="accent1">
                          <a:lumMod val="75000"/>
                        </a:schemeClr>
                      </a:solidFill>
                      <a:round/>
                    </a:ln>
                    <a:effectLst/>
                    <a:sp3d contourW="9525">
                      <a:contourClr>
                        <a:schemeClr val="accent1">
                          <a:lumMod val="75000"/>
                        </a:schemeClr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7-4E70-428B-A18A-BAFD58BC89CD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'!$I$34:$I$36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4E70-428B-A18A-BAFD58BC89CD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'!$F$33</c15:sqref>
                        </c15:formulaRef>
                      </c:ext>
                    </c:extLst>
                    <c:strCache>
                      <c:ptCount val="1"/>
                      <c:pt idx="0">
                        <c:v>Cumplimiento de Hitos</c:v>
                      </c:pt>
                    </c:strCache>
                  </c:strRef>
                </c:tx>
                <c:spPr>
                  <a:solidFill>
                    <a:srgbClr val="FF3300"/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1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'!$F$34:$F$36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4E70-428B-A18A-BAFD58BC89CD}"/>
                  </c:ext>
                </c:extLst>
              </c15:ser>
            </c15:filteredBarSeries>
            <c15:filteredBarSeries>
              <c15:ser>
                <c:idx val="0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'!$G$33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'!$G$34:$G$36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4E70-428B-A18A-BAFD58BC89CD}"/>
                  </c:ext>
                </c:extLst>
              </c15:ser>
            </c15:filteredBarSeries>
            <c15:filteredBarSeries>
              <c15:ser>
                <c:idx val="1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'!$H$33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'!$H$34:$H$36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4E70-428B-A18A-BAFD58BC89CD}"/>
                  </c:ext>
                </c:extLst>
              </c15:ser>
            </c15:filteredBarSeries>
          </c:ext>
        </c:extLst>
      </c:bar3DChart>
      <c:catAx>
        <c:axId val="2941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938576"/>
        <c:crosses val="autoZero"/>
        <c:auto val="1"/>
        <c:lblAlgn val="ctr"/>
        <c:lblOffset val="100"/>
        <c:noMultiLvlLbl val="0"/>
      </c:catAx>
      <c:valAx>
        <c:axId val="2938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941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67585802983513"/>
          <c:y val="0.90416627901278579"/>
          <c:w val="0.62370485549860999"/>
          <c:h val="4.4128082560421444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>
                <a:solidFill>
                  <a:sysClr val="windowText" lastClr="000000"/>
                </a:solidFill>
              </a:rPr>
              <a:t>CUMPLIMIENTO</a:t>
            </a:r>
            <a:r>
              <a:rPr lang="es-CO" baseline="0">
                <a:solidFill>
                  <a:sysClr val="windowText" lastClr="000000"/>
                </a:solidFill>
              </a:rPr>
              <a:t> A ABRIL 30 DE 2018</a:t>
            </a:r>
            <a:endParaRPr lang="es-CO">
              <a:solidFill>
                <a:sysClr val="windowText" lastClr="000000"/>
              </a:solidFill>
            </a:endParaRPr>
          </a:p>
          <a:p>
            <a:pPr>
              <a:defRPr/>
            </a:pP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'Graficos- ABRIL '!$C$15</c:f>
              <c:strCache>
                <c:ptCount val="1"/>
                <c:pt idx="0">
                  <c:v>30-abr.-18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>
              <a:contourClr>
                <a:schemeClr val="accent6">
                  <a:lumMod val="50000"/>
                </a:schemeClr>
              </a:contourClr>
            </a:sp3d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B04-4C67-9EB3-CBF0AEEB66D9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BB04-4C67-9EB3-CBF0AEEB66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ABRIL '!$B$16:$B$17</c:f>
              <c:strCache>
                <c:ptCount val="2"/>
                <c:pt idx="0">
                  <c:v>Cumplimiento de Hitos</c:v>
                </c:pt>
                <c:pt idx="1">
                  <c:v>Cumplimiento Temporal</c:v>
                </c:pt>
              </c:strCache>
            </c:strRef>
          </c:cat>
          <c:val>
            <c:numRef>
              <c:f>'Graficos- ABRIL '!$C$16:$C$17</c:f>
              <c:numCache>
                <c:formatCode>0.0%</c:formatCode>
                <c:ptCount val="2"/>
                <c:pt idx="0" formatCode="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96-4D08-A10A-0F15E6453C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943472"/>
        <c:axId val="2939120"/>
        <c:axId val="0"/>
      </c:bar3DChart>
      <c:catAx>
        <c:axId val="2943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CO"/>
          </a:p>
        </c:txPr>
        <c:crossAx val="2939120"/>
        <c:crosses val="autoZero"/>
        <c:auto val="1"/>
        <c:lblAlgn val="ctr"/>
        <c:lblOffset val="100"/>
        <c:noMultiLvlLbl val="0"/>
      </c:catAx>
      <c:valAx>
        <c:axId val="2939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943472"/>
        <c:crosses val="autoZero"/>
        <c:crossBetween val="between"/>
      </c:valAx>
      <c:spPr>
        <a:solidFill>
          <a:schemeClr val="tx2">
            <a:lumMod val="40000"/>
            <a:lumOff val="60000"/>
          </a:schemeClr>
        </a:solidFill>
        <a:ln>
          <a:solidFill>
            <a:schemeClr val="accent6"/>
          </a:solidFill>
        </a:ln>
        <a:effectLst/>
      </c:spPr>
    </c:plotArea>
    <c:plotVisOnly val="1"/>
    <c:dispBlanksAs val="gap"/>
    <c:showDLblsOverMax val="0"/>
  </c:chart>
  <c:spPr>
    <a:solidFill>
      <a:schemeClr val="accent6">
        <a:lumMod val="50000"/>
      </a:schemeClr>
    </a:soli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Subgerencia Técnica</a:t>
            </a:r>
          </a:p>
          <a:p>
            <a:pPr>
              <a:defRPr/>
            </a:pPr>
            <a:r>
              <a:rPr lang="en-US"/>
              <a:t>Corte a Abril 30 de 2018</a:t>
            </a:r>
          </a:p>
        </c:rich>
      </c:tx>
      <c:layout>
        <c:manualLayout>
          <c:xMode val="edge"/>
          <c:yMode val="edge"/>
          <c:x val="0.2990555555555555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435892388451443"/>
          <c:y val="0.22662045298208405"/>
          <c:w val="0.85341885389326333"/>
          <c:h val="0.29455354861240474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ABRIL '!$F$26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ABRIL 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ABRIL '!$F$27:$F$28</c:f>
              <c:numCache>
                <c:formatCode>0%</c:formatCode>
                <c:ptCount val="2"/>
                <c:pt idx="0" formatCode="0.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31-4B01-ABC6-BB733A84A4DD}"/>
            </c:ext>
          </c:extLst>
        </c:ser>
        <c:ser>
          <c:idx val="6"/>
          <c:order val="1"/>
          <c:tx>
            <c:strRef>
              <c:f>'Graficos- ABRIL '!$I$26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ABRIL 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ABRIL '!$I$27:$I$28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31-4B01-ABC6-BB733A84A4D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2948368"/>
        <c:axId val="2942928"/>
        <c:axId val="0"/>
      </c:bar3DChart>
      <c:catAx>
        <c:axId val="294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Arial Black" panose="020B0A04020102020204" pitchFamily="34" charset="0"/>
                <a:ea typeface="+mn-ea"/>
                <a:cs typeface="+mn-cs"/>
              </a:defRPr>
            </a:pPr>
            <a:endParaRPr lang="es-CO"/>
          </a:p>
        </c:txPr>
        <c:crossAx val="2942928"/>
        <c:crosses val="autoZero"/>
        <c:auto val="1"/>
        <c:lblAlgn val="ctr"/>
        <c:lblOffset val="100"/>
        <c:noMultiLvlLbl val="0"/>
      </c:catAx>
      <c:valAx>
        <c:axId val="2942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94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 Black" panose="020B0A04020102020204" pitchFamily="34" charset="0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2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7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/>
  <sheetViews>
    <sheetView zoomScale="70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5" Type="http://schemas.openxmlformats.org/officeDocument/2006/relationships/chart" Target="../charts/chart29.xml"/><Relationship Id="rId4" Type="http://schemas.openxmlformats.org/officeDocument/2006/relationships/chart" Target="../charts/chart28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8.xml"/><Relationship Id="rId2" Type="http://schemas.openxmlformats.org/officeDocument/2006/relationships/chart" Target="../charts/chart37.xml"/><Relationship Id="rId1" Type="http://schemas.openxmlformats.org/officeDocument/2006/relationships/chart" Target="../charts/chart36.xml"/><Relationship Id="rId5" Type="http://schemas.openxmlformats.org/officeDocument/2006/relationships/chart" Target="../charts/chart40.xml"/><Relationship Id="rId4" Type="http://schemas.openxmlformats.org/officeDocument/2006/relationships/chart" Target="../charts/chart3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586754</xdr:colOff>
      <xdr:row>28</xdr:row>
      <xdr:rowOff>220872</xdr:rowOff>
    </xdr:from>
    <xdr:to>
      <xdr:col>16</xdr:col>
      <xdr:colOff>607392</xdr:colOff>
      <xdr:row>41</xdr:row>
      <xdr:rowOff>207065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36720</xdr:colOff>
      <xdr:row>1</xdr:row>
      <xdr:rowOff>41413</xdr:rowOff>
    </xdr:from>
    <xdr:to>
      <xdr:col>15</xdr:col>
      <xdr:colOff>648804</xdr:colOff>
      <xdr:row>13</xdr:row>
      <xdr:rowOff>41413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571501</xdr:colOff>
      <xdr:row>18</xdr:row>
      <xdr:rowOff>174487</xdr:rowOff>
    </xdr:from>
    <xdr:to>
      <xdr:col>15</xdr:col>
      <xdr:colOff>588066</xdr:colOff>
      <xdr:row>28</xdr:row>
      <xdr:rowOff>18773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E246E19-D96C-4817-806E-F49EBCBC8B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612914</xdr:colOff>
      <xdr:row>42</xdr:row>
      <xdr:rowOff>215900</xdr:rowOff>
    </xdr:from>
    <xdr:to>
      <xdr:col>15</xdr:col>
      <xdr:colOff>629479</xdr:colOff>
      <xdr:row>55</xdr:row>
      <xdr:rowOff>46383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CE8CBF1-1F84-4060-A71E-B9369C7BD9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607393</xdr:colOff>
      <xdr:row>56</xdr:row>
      <xdr:rowOff>36443</xdr:rowOff>
    </xdr:from>
    <xdr:to>
      <xdr:col>15</xdr:col>
      <xdr:colOff>704024</xdr:colOff>
      <xdr:row>67</xdr:row>
      <xdr:rowOff>69021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E2352ECE-2616-466A-A0FE-FDA234A5DA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571500</xdr:colOff>
      <xdr:row>68</xdr:row>
      <xdr:rowOff>8834</xdr:rowOff>
    </xdr:from>
    <xdr:to>
      <xdr:col>15</xdr:col>
      <xdr:colOff>588065</xdr:colOff>
      <xdr:row>79</xdr:row>
      <xdr:rowOff>124239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C42D90F-0057-4C9E-BA17-D45F3EDBE1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342901</xdr:colOff>
      <xdr:row>1</xdr:row>
      <xdr:rowOff>238126</xdr:rowOff>
    </xdr:from>
    <xdr:to>
      <xdr:col>2</xdr:col>
      <xdr:colOff>823938</xdr:colOff>
      <xdr:row>3</xdr:row>
      <xdr:rowOff>214312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83D4B195-79F7-46DF-BA18-46BDDF9C28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1" y="704851"/>
          <a:ext cx="4881587" cy="9096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434674</xdr:colOff>
      <xdr:row>0</xdr:row>
      <xdr:rowOff>202595</xdr:rowOff>
    </xdr:from>
    <xdr:to>
      <xdr:col>2</xdr:col>
      <xdr:colOff>591655</xdr:colOff>
      <xdr:row>2</xdr:row>
      <xdr:rowOff>81643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B075EBC3-DB5F-454F-A65F-F4FB256B86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674" y="202595"/>
          <a:ext cx="2633481" cy="431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254794</xdr:colOff>
      <xdr:row>0</xdr:row>
      <xdr:rowOff>90488</xdr:rowOff>
    </xdr:from>
    <xdr:to>
      <xdr:col>1</xdr:col>
      <xdr:colOff>1190625</xdr:colOff>
      <xdr:row>3</xdr:row>
      <xdr:rowOff>52880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1CBB898E-EE43-4863-92A5-E7F7BC3F2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794" y="90488"/>
          <a:ext cx="3145631" cy="5338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586754</xdr:colOff>
      <xdr:row>28</xdr:row>
      <xdr:rowOff>276089</xdr:rowOff>
    </xdr:from>
    <xdr:to>
      <xdr:col>16</xdr:col>
      <xdr:colOff>607392</xdr:colOff>
      <xdr:row>42</xdr:row>
      <xdr:rowOff>41413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D507183-4AD7-4045-85AA-5E63D4A9E7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36720</xdr:colOff>
      <xdr:row>1</xdr:row>
      <xdr:rowOff>41413</xdr:rowOff>
    </xdr:from>
    <xdr:to>
      <xdr:col>15</xdr:col>
      <xdr:colOff>648804</xdr:colOff>
      <xdr:row>13</xdr:row>
      <xdr:rowOff>41413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DA6BF04-4F86-4896-8934-D6BDAFBCD5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571501</xdr:colOff>
      <xdr:row>18</xdr:row>
      <xdr:rowOff>174487</xdr:rowOff>
    </xdr:from>
    <xdr:to>
      <xdr:col>15</xdr:col>
      <xdr:colOff>588066</xdr:colOff>
      <xdr:row>28</xdr:row>
      <xdr:rowOff>18773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1D69E7B-8042-4252-B2F3-01BD0E7A06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612914</xdr:colOff>
      <xdr:row>42</xdr:row>
      <xdr:rowOff>215900</xdr:rowOff>
    </xdr:from>
    <xdr:to>
      <xdr:col>15</xdr:col>
      <xdr:colOff>629479</xdr:colOff>
      <xdr:row>55</xdr:row>
      <xdr:rowOff>46383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40752595-3F2B-4D17-BBC0-3148642E1C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607393</xdr:colOff>
      <xdr:row>56</xdr:row>
      <xdr:rowOff>36443</xdr:rowOff>
    </xdr:from>
    <xdr:to>
      <xdr:col>15</xdr:col>
      <xdr:colOff>704024</xdr:colOff>
      <xdr:row>67</xdr:row>
      <xdr:rowOff>69021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7C4865FA-C7C7-45B9-9899-704AF3642E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571500</xdr:colOff>
      <xdr:row>68</xdr:row>
      <xdr:rowOff>8834</xdr:rowOff>
    </xdr:from>
    <xdr:to>
      <xdr:col>15</xdr:col>
      <xdr:colOff>588065</xdr:colOff>
      <xdr:row>79</xdr:row>
      <xdr:rowOff>124239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F3EB20A-D72A-4553-8311-003ED59B96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586754</xdr:colOff>
      <xdr:row>28</xdr:row>
      <xdr:rowOff>276089</xdr:rowOff>
    </xdr:from>
    <xdr:to>
      <xdr:col>16</xdr:col>
      <xdr:colOff>607392</xdr:colOff>
      <xdr:row>42</xdr:row>
      <xdr:rowOff>41413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221FFE9-121A-482D-BC45-4B943489A6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644111</xdr:colOff>
      <xdr:row>1</xdr:row>
      <xdr:rowOff>41413</xdr:rowOff>
    </xdr:from>
    <xdr:to>
      <xdr:col>15</xdr:col>
      <xdr:colOff>496956</xdr:colOff>
      <xdr:row>13</xdr:row>
      <xdr:rowOff>41413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39082F2-2F63-45DA-A794-EBD3F5F0CC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571501</xdr:colOff>
      <xdr:row>18</xdr:row>
      <xdr:rowOff>174487</xdr:rowOff>
    </xdr:from>
    <xdr:to>
      <xdr:col>15</xdr:col>
      <xdr:colOff>588066</xdr:colOff>
      <xdr:row>28</xdr:row>
      <xdr:rowOff>18773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53ACF6D-C8CB-4E88-ADF5-1F91737E1B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612914</xdr:colOff>
      <xdr:row>42</xdr:row>
      <xdr:rowOff>215900</xdr:rowOff>
    </xdr:from>
    <xdr:to>
      <xdr:col>15</xdr:col>
      <xdr:colOff>629479</xdr:colOff>
      <xdr:row>55</xdr:row>
      <xdr:rowOff>46383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7CC60E2D-47C1-4039-994B-D33394C403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607393</xdr:colOff>
      <xdr:row>56</xdr:row>
      <xdr:rowOff>36443</xdr:rowOff>
    </xdr:from>
    <xdr:to>
      <xdr:col>15</xdr:col>
      <xdr:colOff>704024</xdr:colOff>
      <xdr:row>67</xdr:row>
      <xdr:rowOff>69021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B15F375E-043C-4603-B0B0-402CFCD8C1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571500</xdr:colOff>
      <xdr:row>68</xdr:row>
      <xdr:rowOff>8834</xdr:rowOff>
    </xdr:from>
    <xdr:to>
      <xdr:col>15</xdr:col>
      <xdr:colOff>588065</xdr:colOff>
      <xdr:row>79</xdr:row>
      <xdr:rowOff>124239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980A11D4-E2D7-4CDD-87A0-D0D0AB5E5E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586754</xdr:colOff>
      <xdr:row>28</xdr:row>
      <xdr:rowOff>276089</xdr:rowOff>
    </xdr:from>
    <xdr:to>
      <xdr:col>16</xdr:col>
      <xdr:colOff>607392</xdr:colOff>
      <xdr:row>42</xdr:row>
      <xdr:rowOff>41413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8D4B819-F536-4B8D-B3DB-FD906B9B36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644111</xdr:colOff>
      <xdr:row>1</xdr:row>
      <xdr:rowOff>138043</xdr:rowOff>
    </xdr:from>
    <xdr:to>
      <xdr:col>15</xdr:col>
      <xdr:colOff>496956</xdr:colOff>
      <xdr:row>13</xdr:row>
      <xdr:rowOff>138043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8BDC53D-8909-4C6A-B347-122B8D1E4E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571501</xdr:colOff>
      <xdr:row>18</xdr:row>
      <xdr:rowOff>174487</xdr:rowOff>
    </xdr:from>
    <xdr:to>
      <xdr:col>15</xdr:col>
      <xdr:colOff>588066</xdr:colOff>
      <xdr:row>28</xdr:row>
      <xdr:rowOff>18773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695460E-2CD5-46B8-9404-EB5A19FBBC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612914</xdr:colOff>
      <xdr:row>42</xdr:row>
      <xdr:rowOff>215900</xdr:rowOff>
    </xdr:from>
    <xdr:to>
      <xdr:col>15</xdr:col>
      <xdr:colOff>629479</xdr:colOff>
      <xdr:row>55</xdr:row>
      <xdr:rowOff>46383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B1CD2F7B-9F50-42EF-B0BB-C83EDF9280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607393</xdr:colOff>
      <xdr:row>56</xdr:row>
      <xdr:rowOff>36443</xdr:rowOff>
    </xdr:from>
    <xdr:to>
      <xdr:col>15</xdr:col>
      <xdr:colOff>704024</xdr:colOff>
      <xdr:row>67</xdr:row>
      <xdr:rowOff>69021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6895B59D-00DA-4978-90CB-A18D5DB649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571500</xdr:colOff>
      <xdr:row>68</xdr:row>
      <xdr:rowOff>8834</xdr:rowOff>
    </xdr:from>
    <xdr:to>
      <xdr:col>15</xdr:col>
      <xdr:colOff>588065</xdr:colOff>
      <xdr:row>79</xdr:row>
      <xdr:rowOff>124239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3623A3C9-C660-4421-AC98-BE45506563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586754</xdr:colOff>
      <xdr:row>28</xdr:row>
      <xdr:rowOff>276089</xdr:rowOff>
    </xdr:from>
    <xdr:to>
      <xdr:col>16</xdr:col>
      <xdr:colOff>607392</xdr:colOff>
      <xdr:row>42</xdr:row>
      <xdr:rowOff>41413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DB033FC-B600-4CDA-9D9E-70CA3CD076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644111</xdr:colOff>
      <xdr:row>1</xdr:row>
      <xdr:rowOff>138043</xdr:rowOff>
    </xdr:from>
    <xdr:to>
      <xdr:col>15</xdr:col>
      <xdr:colOff>496956</xdr:colOff>
      <xdr:row>13</xdr:row>
      <xdr:rowOff>138043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4FB74ED-2F9E-4AB8-809B-DD9DF9B01C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571501</xdr:colOff>
      <xdr:row>18</xdr:row>
      <xdr:rowOff>174487</xdr:rowOff>
    </xdr:from>
    <xdr:to>
      <xdr:col>15</xdr:col>
      <xdr:colOff>588066</xdr:colOff>
      <xdr:row>28</xdr:row>
      <xdr:rowOff>18773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EDC2CBD-D841-44DF-8EE4-05C9ED7385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612914</xdr:colOff>
      <xdr:row>42</xdr:row>
      <xdr:rowOff>215900</xdr:rowOff>
    </xdr:from>
    <xdr:to>
      <xdr:col>15</xdr:col>
      <xdr:colOff>629479</xdr:colOff>
      <xdr:row>55</xdr:row>
      <xdr:rowOff>46383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9887014-D12F-4A01-84CC-A92F373237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607393</xdr:colOff>
      <xdr:row>56</xdr:row>
      <xdr:rowOff>36443</xdr:rowOff>
    </xdr:from>
    <xdr:to>
      <xdr:col>15</xdr:col>
      <xdr:colOff>704024</xdr:colOff>
      <xdr:row>67</xdr:row>
      <xdr:rowOff>69021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284EA353-C46A-49E8-A86C-5FCEA64376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571500</xdr:colOff>
      <xdr:row>68</xdr:row>
      <xdr:rowOff>8834</xdr:rowOff>
    </xdr:from>
    <xdr:to>
      <xdr:col>15</xdr:col>
      <xdr:colOff>588065</xdr:colOff>
      <xdr:row>79</xdr:row>
      <xdr:rowOff>124239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B127FB40-27FD-44F0-B36E-A546ACBC0A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262283</xdr:colOff>
      <xdr:row>28</xdr:row>
      <xdr:rowOff>331307</xdr:rowOff>
    </xdr:from>
    <xdr:to>
      <xdr:col>16</xdr:col>
      <xdr:colOff>607392</xdr:colOff>
      <xdr:row>42</xdr:row>
      <xdr:rowOff>96631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2B65489-09CE-471F-951E-CA3ACC7D35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699327</xdr:colOff>
      <xdr:row>1</xdr:row>
      <xdr:rowOff>110434</xdr:rowOff>
    </xdr:from>
    <xdr:to>
      <xdr:col>17</xdr:col>
      <xdr:colOff>220869</xdr:colOff>
      <xdr:row>13</xdr:row>
      <xdr:rowOff>110434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279B3F9-9A55-45EA-97BD-B4D6BD811F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571501</xdr:colOff>
      <xdr:row>18</xdr:row>
      <xdr:rowOff>174487</xdr:rowOff>
    </xdr:from>
    <xdr:to>
      <xdr:col>15</xdr:col>
      <xdr:colOff>588066</xdr:colOff>
      <xdr:row>28</xdr:row>
      <xdr:rowOff>18773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2BA0E4C-64EA-4403-9CA6-95DBB3987B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612914</xdr:colOff>
      <xdr:row>42</xdr:row>
      <xdr:rowOff>215900</xdr:rowOff>
    </xdr:from>
    <xdr:to>
      <xdr:col>15</xdr:col>
      <xdr:colOff>629479</xdr:colOff>
      <xdr:row>55</xdr:row>
      <xdr:rowOff>46383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85D98C94-1AEE-442E-83B6-8C5201A053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607393</xdr:colOff>
      <xdr:row>56</xdr:row>
      <xdr:rowOff>36443</xdr:rowOff>
    </xdr:from>
    <xdr:to>
      <xdr:col>15</xdr:col>
      <xdr:colOff>704024</xdr:colOff>
      <xdr:row>67</xdr:row>
      <xdr:rowOff>69021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C7E1E60-746F-47B8-BEA2-D2FF90DB22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262283</xdr:colOff>
      <xdr:row>27</xdr:row>
      <xdr:rowOff>331307</xdr:rowOff>
    </xdr:from>
    <xdr:to>
      <xdr:col>16</xdr:col>
      <xdr:colOff>607392</xdr:colOff>
      <xdr:row>41</xdr:row>
      <xdr:rowOff>96631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2923E52-4554-4CCF-9760-5572443DE9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699327</xdr:colOff>
      <xdr:row>1</xdr:row>
      <xdr:rowOff>110434</xdr:rowOff>
    </xdr:from>
    <xdr:to>
      <xdr:col>17</xdr:col>
      <xdr:colOff>220869</xdr:colOff>
      <xdr:row>12</xdr:row>
      <xdr:rowOff>110434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B406EB5-3F96-416C-A7D7-E663030F03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571501</xdr:colOff>
      <xdr:row>17</xdr:row>
      <xdr:rowOff>174487</xdr:rowOff>
    </xdr:from>
    <xdr:to>
      <xdr:col>15</xdr:col>
      <xdr:colOff>588066</xdr:colOff>
      <xdr:row>27</xdr:row>
      <xdr:rowOff>18773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AB31F6E-7F53-4811-84B1-EBB4F76803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612914</xdr:colOff>
      <xdr:row>41</xdr:row>
      <xdr:rowOff>215900</xdr:rowOff>
    </xdr:from>
    <xdr:to>
      <xdr:col>15</xdr:col>
      <xdr:colOff>629479</xdr:colOff>
      <xdr:row>54</xdr:row>
      <xdr:rowOff>46383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0740353-2670-4B39-8672-AA94932AED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607393</xdr:colOff>
      <xdr:row>55</xdr:row>
      <xdr:rowOff>36443</xdr:rowOff>
    </xdr:from>
    <xdr:to>
      <xdr:col>15</xdr:col>
      <xdr:colOff>704024</xdr:colOff>
      <xdr:row>66</xdr:row>
      <xdr:rowOff>69021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95E3F244-9FAB-4E0A-B597-E4E67B7231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2893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3A49974-9BC6-40BC-9B36-CF85EB0018E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342901</xdr:colOff>
      <xdr:row>1</xdr:row>
      <xdr:rowOff>238126</xdr:rowOff>
    </xdr:from>
    <xdr:to>
      <xdr:col>3</xdr:col>
      <xdr:colOff>823938</xdr:colOff>
      <xdr:row>3</xdr:row>
      <xdr:rowOff>214312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D47A8907-EB75-4656-84D7-D1B09DBA6B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1" y="704851"/>
          <a:ext cx="4567262" cy="9096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lygonzalez/Documents/YAZMIN/2014/PND%202015-2018/PLAN%20PLURIANUAL/RECIBIDOS/Copia%20de%20MATRIZ%20PLAN%20PLURIANUAL%20DE%20INVERSIONES%20-%20%20PND_2015_2018%20DSEPP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tor"/>
      <sheetName val="Proyectos"/>
      <sheetName val="Entidad"/>
      <sheetName val="BPIN"/>
      <sheetName val="Varios"/>
      <sheetName val="Departamento"/>
      <sheetName val="DATOS"/>
      <sheetName val="EJECUCION POR PRODUCTO 2014"/>
      <sheetName val="MGMP 2015-2018"/>
      <sheetName val="Programas por sector"/>
      <sheetName val="Programas"/>
      <sheetName val="Hoja7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0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6"/>
  <sheetViews>
    <sheetView view="pageBreakPreview" zoomScale="60" zoomScaleNormal="60" workbookViewId="0">
      <selection activeCell="A5" sqref="A5:A9"/>
    </sheetView>
  </sheetViews>
  <sheetFormatPr baseColWidth="10" defaultColWidth="11.42578125" defaultRowHeight="15" x14ac:dyDescent="0.25"/>
  <cols>
    <col min="1" max="1" width="22.28515625" style="3" customWidth="1"/>
    <col min="2" max="2" width="19.140625" style="3" customWidth="1"/>
    <col min="3" max="3" width="16.7109375" style="3" customWidth="1"/>
    <col min="4" max="5" width="21.42578125" style="3" customWidth="1"/>
    <col min="6" max="6" width="18.42578125" style="3" customWidth="1"/>
    <col min="7" max="7" width="14" style="3" customWidth="1"/>
    <col min="8" max="8" width="42.28515625" style="3" customWidth="1"/>
    <col min="9" max="9" width="11.28515625" style="3" customWidth="1"/>
    <col min="10" max="10" width="15.140625" style="3" hidden="1" customWidth="1"/>
    <col min="11" max="11" width="29.85546875" style="3" customWidth="1"/>
    <col min="12" max="12" width="26.7109375" style="3" hidden="1" customWidth="1"/>
    <col min="13" max="13" width="17" style="3" customWidth="1"/>
    <col min="14" max="14" width="31.42578125" style="3" customWidth="1"/>
    <col min="15" max="15" width="21.7109375" style="3" customWidth="1"/>
    <col min="16" max="16" width="19.5703125" style="3" customWidth="1"/>
    <col min="17" max="16384" width="11.42578125" style="3"/>
  </cols>
  <sheetData>
    <row r="1" spans="1:16" ht="33" customHeight="1" x14ac:dyDescent="0.25">
      <c r="A1" s="308" t="s">
        <v>0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</row>
    <row r="2" spans="1:16" ht="18.75" x14ac:dyDescent="0.25">
      <c r="A2" s="307" t="s">
        <v>1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</row>
    <row r="3" spans="1:16" ht="48" customHeight="1" x14ac:dyDescent="0.25">
      <c r="A3" s="309" t="s">
        <v>2</v>
      </c>
      <c r="B3" s="309"/>
      <c r="C3" s="309"/>
      <c r="D3" s="309"/>
      <c r="E3" s="309"/>
      <c r="F3" s="309"/>
      <c r="G3" s="309"/>
      <c r="H3" s="309"/>
      <c r="I3" s="309"/>
      <c r="J3" s="7"/>
      <c r="K3" s="309" t="s">
        <v>3</v>
      </c>
      <c r="L3" s="309"/>
      <c r="M3" s="309" t="s">
        <v>4</v>
      </c>
      <c r="N3" s="309"/>
      <c r="O3" s="309"/>
      <c r="P3" s="309"/>
    </row>
    <row r="4" spans="1:16" ht="63" customHeight="1" x14ac:dyDescent="0.25">
      <c r="A4" s="1" t="s">
        <v>5</v>
      </c>
      <c r="B4" s="1" t="s">
        <v>6</v>
      </c>
      <c r="C4" s="1" t="s">
        <v>7</v>
      </c>
      <c r="D4" s="1" t="s">
        <v>8</v>
      </c>
      <c r="E4" s="1" t="s">
        <v>9</v>
      </c>
      <c r="F4" s="1" t="s">
        <v>10</v>
      </c>
      <c r="G4" s="1" t="s">
        <v>11</v>
      </c>
      <c r="H4" s="8" t="s">
        <v>12</v>
      </c>
      <c r="I4" s="8" t="s">
        <v>11</v>
      </c>
      <c r="J4" s="1" t="s">
        <v>13</v>
      </c>
      <c r="K4" s="1" t="s">
        <v>14</v>
      </c>
      <c r="L4" s="1" t="s">
        <v>15</v>
      </c>
      <c r="M4" s="1" t="s">
        <v>16</v>
      </c>
      <c r="N4" s="1" t="s">
        <v>17</v>
      </c>
      <c r="O4" s="1" t="s">
        <v>18</v>
      </c>
      <c r="P4" s="1" t="s">
        <v>19</v>
      </c>
    </row>
    <row r="5" spans="1:16" ht="96.75" customHeight="1" x14ac:dyDescent="0.25">
      <c r="A5" s="333" t="s">
        <v>20</v>
      </c>
      <c r="B5" s="333" t="s">
        <v>21</v>
      </c>
      <c r="C5" s="324" t="s">
        <v>22</v>
      </c>
      <c r="D5" s="324" t="s">
        <v>23</v>
      </c>
      <c r="E5" s="324" t="s">
        <v>24</v>
      </c>
      <c r="F5" s="324" t="s">
        <v>25</v>
      </c>
      <c r="G5" s="330" t="s">
        <v>26</v>
      </c>
      <c r="H5" s="9" t="s">
        <v>27</v>
      </c>
      <c r="I5" s="12">
        <v>0.15</v>
      </c>
      <c r="J5" s="10"/>
      <c r="K5" s="2" t="s">
        <v>28</v>
      </c>
      <c r="L5" s="2" t="s">
        <v>29</v>
      </c>
      <c r="M5" s="324" t="s">
        <v>30</v>
      </c>
      <c r="N5" s="2" t="s">
        <v>31</v>
      </c>
      <c r="O5" s="21" t="s">
        <v>32</v>
      </c>
      <c r="P5" s="21">
        <v>42855</v>
      </c>
    </row>
    <row r="6" spans="1:16" ht="102.75" customHeight="1" x14ac:dyDescent="0.25">
      <c r="A6" s="334"/>
      <c r="B6" s="334"/>
      <c r="C6" s="325"/>
      <c r="D6" s="325"/>
      <c r="E6" s="325"/>
      <c r="F6" s="325"/>
      <c r="G6" s="331"/>
      <c r="H6" s="9" t="s">
        <v>33</v>
      </c>
      <c r="I6" s="12">
        <v>0.2</v>
      </c>
      <c r="J6" s="11"/>
      <c r="K6" s="6" t="s">
        <v>34</v>
      </c>
      <c r="L6" s="6" t="s">
        <v>35</v>
      </c>
      <c r="M6" s="325"/>
      <c r="N6" s="2" t="s">
        <v>31</v>
      </c>
      <c r="O6" s="21">
        <v>42856</v>
      </c>
      <c r="P6" s="21">
        <v>42886</v>
      </c>
    </row>
    <row r="7" spans="1:16" ht="96" customHeight="1" x14ac:dyDescent="0.25">
      <c r="A7" s="334"/>
      <c r="B7" s="334"/>
      <c r="C7" s="325"/>
      <c r="D7" s="325"/>
      <c r="E7" s="325"/>
      <c r="F7" s="325"/>
      <c r="G7" s="331"/>
      <c r="H7" s="9" t="s">
        <v>36</v>
      </c>
      <c r="I7" s="12">
        <v>0.2</v>
      </c>
      <c r="J7" s="11"/>
      <c r="K7" s="6" t="s">
        <v>37</v>
      </c>
      <c r="L7" s="6" t="s">
        <v>38</v>
      </c>
      <c r="M7" s="325"/>
      <c r="N7" s="2" t="s">
        <v>31</v>
      </c>
      <c r="O7" s="21">
        <v>42856</v>
      </c>
      <c r="P7" s="22">
        <v>42916</v>
      </c>
    </row>
    <row r="8" spans="1:16" ht="96" customHeight="1" x14ac:dyDescent="0.25">
      <c r="A8" s="334"/>
      <c r="B8" s="334"/>
      <c r="C8" s="325"/>
      <c r="D8" s="325"/>
      <c r="E8" s="325"/>
      <c r="F8" s="325"/>
      <c r="G8" s="331"/>
      <c r="H8" s="9" t="s">
        <v>39</v>
      </c>
      <c r="I8" s="12">
        <v>0.2</v>
      </c>
      <c r="J8" s="11"/>
      <c r="K8" s="70" t="s">
        <v>40</v>
      </c>
      <c r="L8" s="6"/>
      <c r="M8" s="325"/>
      <c r="N8" s="2" t="s">
        <v>31</v>
      </c>
      <c r="O8" s="21">
        <v>42917</v>
      </c>
      <c r="P8" s="22">
        <v>42947</v>
      </c>
    </row>
    <row r="9" spans="1:16" ht="103.5" customHeight="1" x14ac:dyDescent="0.25">
      <c r="A9" s="335"/>
      <c r="B9" s="335"/>
      <c r="C9" s="326"/>
      <c r="D9" s="326"/>
      <c r="E9" s="326"/>
      <c r="F9" s="326"/>
      <c r="G9" s="332"/>
      <c r="H9" s="9" t="s">
        <v>41</v>
      </c>
      <c r="I9" s="12">
        <v>0.25</v>
      </c>
      <c r="J9" s="11"/>
      <c r="K9" s="68" t="s">
        <v>42</v>
      </c>
      <c r="L9" s="6" t="s">
        <v>43</v>
      </c>
      <c r="M9" s="326"/>
      <c r="N9" s="2" t="s">
        <v>31</v>
      </c>
      <c r="O9" s="21">
        <v>42948</v>
      </c>
      <c r="P9" s="22">
        <v>43100</v>
      </c>
    </row>
    <row r="10" spans="1:16" ht="77.25" customHeight="1" x14ac:dyDescent="0.25">
      <c r="A10" s="327" t="s">
        <v>44</v>
      </c>
      <c r="B10" s="327" t="s">
        <v>21</v>
      </c>
      <c r="C10" s="328" t="s">
        <v>45</v>
      </c>
      <c r="D10" s="328" t="s">
        <v>23</v>
      </c>
      <c r="E10" s="319" t="s">
        <v>24</v>
      </c>
      <c r="F10" s="327" t="s">
        <v>46</v>
      </c>
      <c r="G10" s="329">
        <v>0.14299999999999999</v>
      </c>
      <c r="H10" s="13" t="s">
        <v>47</v>
      </c>
      <c r="I10" s="14">
        <v>0.15</v>
      </c>
      <c r="J10" s="5"/>
      <c r="K10" s="5" t="s">
        <v>48</v>
      </c>
      <c r="L10" s="5" t="s">
        <v>49</v>
      </c>
      <c r="M10" s="310" t="s">
        <v>30</v>
      </c>
      <c r="N10" s="5" t="s">
        <v>50</v>
      </c>
      <c r="O10" s="23">
        <v>42767</v>
      </c>
      <c r="P10" s="23">
        <v>42855</v>
      </c>
    </row>
    <row r="11" spans="1:16" ht="93.75" customHeight="1" x14ac:dyDescent="0.25">
      <c r="A11" s="327"/>
      <c r="B11" s="327"/>
      <c r="C11" s="328"/>
      <c r="D11" s="328"/>
      <c r="E11" s="320"/>
      <c r="F11" s="327"/>
      <c r="G11" s="329"/>
      <c r="H11" s="5" t="s">
        <v>51</v>
      </c>
      <c r="I11" s="4">
        <v>0.15</v>
      </c>
      <c r="J11" s="15"/>
      <c r="K11" s="5" t="s">
        <v>52</v>
      </c>
      <c r="L11" s="5" t="s">
        <v>35</v>
      </c>
      <c r="M11" s="312"/>
      <c r="N11" s="5" t="s">
        <v>53</v>
      </c>
      <c r="O11" s="23">
        <v>42795</v>
      </c>
      <c r="P11" s="24">
        <v>42855</v>
      </c>
    </row>
    <row r="12" spans="1:16" ht="93.75" customHeight="1" x14ac:dyDescent="0.25">
      <c r="A12" s="327"/>
      <c r="B12" s="327"/>
      <c r="C12" s="328"/>
      <c r="D12" s="328"/>
      <c r="E12" s="320"/>
      <c r="F12" s="327"/>
      <c r="G12" s="329"/>
      <c r="H12" s="16" t="s">
        <v>54</v>
      </c>
      <c r="I12" s="4">
        <v>0.2</v>
      </c>
      <c r="J12" s="15"/>
      <c r="K12" s="5" t="s">
        <v>55</v>
      </c>
      <c r="L12" s="5"/>
      <c r="M12" s="312"/>
      <c r="N12" s="5" t="s">
        <v>53</v>
      </c>
      <c r="O12" s="23" t="s">
        <v>56</v>
      </c>
      <c r="P12" s="24">
        <v>43090</v>
      </c>
    </row>
    <row r="13" spans="1:16" ht="93.75" customHeight="1" x14ac:dyDescent="0.25">
      <c r="A13" s="327"/>
      <c r="B13" s="327"/>
      <c r="C13" s="328"/>
      <c r="D13" s="328"/>
      <c r="E13" s="320"/>
      <c r="F13" s="327"/>
      <c r="G13" s="329"/>
      <c r="H13" s="16" t="s">
        <v>57</v>
      </c>
      <c r="I13" s="4">
        <v>0.15</v>
      </c>
      <c r="J13" s="15"/>
      <c r="K13" s="16" t="s">
        <v>58</v>
      </c>
      <c r="L13" s="5"/>
      <c r="M13" s="312"/>
      <c r="N13" s="5" t="s">
        <v>53</v>
      </c>
      <c r="O13" s="23">
        <v>42767</v>
      </c>
      <c r="P13" s="24">
        <v>42855</v>
      </c>
    </row>
    <row r="14" spans="1:16" ht="93.75" customHeight="1" x14ac:dyDescent="0.25">
      <c r="A14" s="327"/>
      <c r="B14" s="327"/>
      <c r="C14" s="328"/>
      <c r="D14" s="328"/>
      <c r="E14" s="320"/>
      <c r="F14" s="327"/>
      <c r="G14" s="329"/>
      <c r="H14" s="16" t="s">
        <v>59</v>
      </c>
      <c r="I14" s="4">
        <v>0.2</v>
      </c>
      <c r="J14" s="15"/>
      <c r="K14" s="16" t="s">
        <v>60</v>
      </c>
      <c r="L14" s="5"/>
      <c r="M14" s="312"/>
      <c r="N14" s="5" t="s">
        <v>53</v>
      </c>
      <c r="O14" s="23">
        <v>42856</v>
      </c>
      <c r="P14" s="24">
        <v>42916</v>
      </c>
    </row>
    <row r="15" spans="1:16" ht="84" customHeight="1" x14ac:dyDescent="0.25">
      <c r="A15" s="327"/>
      <c r="B15" s="327"/>
      <c r="C15" s="328"/>
      <c r="D15" s="328"/>
      <c r="E15" s="321"/>
      <c r="F15" s="327"/>
      <c r="G15" s="329"/>
      <c r="H15" s="16" t="s">
        <v>61</v>
      </c>
      <c r="I15" s="4">
        <v>0.15</v>
      </c>
      <c r="J15" s="15"/>
      <c r="K15" s="16" t="s">
        <v>62</v>
      </c>
      <c r="L15" s="5" t="s">
        <v>63</v>
      </c>
      <c r="M15" s="311"/>
      <c r="N15" s="16" t="s">
        <v>30</v>
      </c>
      <c r="O15" s="24">
        <v>42461</v>
      </c>
      <c r="P15" s="24">
        <v>42734</v>
      </c>
    </row>
    <row r="16" spans="1:16" ht="105" customHeight="1" x14ac:dyDescent="0.25">
      <c r="A16" s="310" t="s">
        <v>44</v>
      </c>
      <c r="B16" s="310" t="s">
        <v>21</v>
      </c>
      <c r="C16" s="319" t="s">
        <v>22</v>
      </c>
      <c r="D16" s="319" t="s">
        <v>23</v>
      </c>
      <c r="E16" s="319" t="s">
        <v>64</v>
      </c>
      <c r="F16" s="310" t="s">
        <v>65</v>
      </c>
      <c r="G16" s="322">
        <v>0.14299999999999999</v>
      </c>
      <c r="H16" s="67" t="s">
        <v>66</v>
      </c>
      <c r="I16" s="283">
        <v>0.3</v>
      </c>
      <c r="J16" s="17"/>
      <c r="K16" s="67" t="s">
        <v>67</v>
      </c>
      <c r="L16" s="66" t="s">
        <v>68</v>
      </c>
      <c r="M16" s="310" t="s">
        <v>69</v>
      </c>
      <c r="N16" s="67" t="s">
        <v>70</v>
      </c>
      <c r="O16" s="25">
        <v>42767</v>
      </c>
      <c r="P16" s="25">
        <v>42794</v>
      </c>
    </row>
    <row r="17" spans="1:16" ht="72.75" customHeight="1" x14ac:dyDescent="0.25">
      <c r="A17" s="311"/>
      <c r="B17" s="311"/>
      <c r="C17" s="321"/>
      <c r="D17" s="321"/>
      <c r="E17" s="320"/>
      <c r="F17" s="311"/>
      <c r="G17" s="323"/>
      <c r="H17" s="67" t="s">
        <v>71</v>
      </c>
      <c r="I17" s="283">
        <v>0.7</v>
      </c>
      <c r="J17" s="17"/>
      <c r="K17" s="67" t="s">
        <v>72</v>
      </c>
      <c r="L17" s="66" t="s">
        <v>68</v>
      </c>
      <c r="M17" s="311"/>
      <c r="N17" s="67" t="s">
        <v>73</v>
      </c>
      <c r="O17" s="25">
        <v>42795</v>
      </c>
      <c r="P17" s="23">
        <v>43100</v>
      </c>
    </row>
    <row r="18" spans="1:16" ht="72.75" customHeight="1" x14ac:dyDescent="0.25">
      <c r="A18" s="16"/>
      <c r="B18" s="16"/>
      <c r="C18" s="63"/>
      <c r="D18" s="71"/>
      <c r="E18" s="63"/>
      <c r="F18" s="73"/>
      <c r="G18" s="336">
        <v>0.14299999999999999</v>
      </c>
      <c r="H18" s="75" t="s">
        <v>74</v>
      </c>
      <c r="I18" s="283">
        <v>0.15</v>
      </c>
      <c r="J18" s="17"/>
      <c r="K18" s="67" t="s">
        <v>75</v>
      </c>
      <c r="L18" s="66"/>
      <c r="M18" s="65"/>
      <c r="N18" s="67" t="s">
        <v>76</v>
      </c>
      <c r="O18" s="25">
        <v>42767</v>
      </c>
      <c r="P18" s="23">
        <v>42794</v>
      </c>
    </row>
    <row r="19" spans="1:16" ht="134.25" customHeight="1" x14ac:dyDescent="0.25">
      <c r="A19" s="62" t="s">
        <v>77</v>
      </c>
      <c r="B19" s="62" t="s">
        <v>78</v>
      </c>
      <c r="C19" s="64" t="s">
        <v>79</v>
      </c>
      <c r="D19" s="72" t="s">
        <v>23</v>
      </c>
      <c r="E19" s="320" t="s">
        <v>64</v>
      </c>
      <c r="F19" s="74"/>
      <c r="G19" s="337"/>
      <c r="H19" s="75" t="s">
        <v>80</v>
      </c>
      <c r="I19" s="283">
        <v>0.2</v>
      </c>
      <c r="J19" s="17"/>
      <c r="K19" s="67" t="s">
        <v>81</v>
      </c>
      <c r="L19" s="66"/>
      <c r="M19" s="312" t="s">
        <v>82</v>
      </c>
      <c r="N19" s="67" t="s">
        <v>76</v>
      </c>
      <c r="O19" s="25">
        <v>42795</v>
      </c>
      <c r="P19" s="23">
        <v>42825</v>
      </c>
    </row>
    <row r="20" spans="1:16" ht="72.75" customHeight="1" x14ac:dyDescent="0.25">
      <c r="A20" s="62"/>
      <c r="B20" s="62"/>
      <c r="C20" s="64"/>
      <c r="D20" s="72"/>
      <c r="E20" s="320"/>
      <c r="F20" s="74"/>
      <c r="G20" s="337"/>
      <c r="H20" s="76" t="s">
        <v>83</v>
      </c>
      <c r="I20" s="283">
        <v>0.15</v>
      </c>
      <c r="J20" s="17"/>
      <c r="K20" s="67" t="s">
        <v>84</v>
      </c>
      <c r="L20" s="66"/>
      <c r="M20" s="312"/>
      <c r="N20" s="67" t="s">
        <v>76</v>
      </c>
      <c r="O20" s="25">
        <v>42795</v>
      </c>
      <c r="P20" s="23">
        <v>42825</v>
      </c>
    </row>
    <row r="21" spans="1:16" ht="72.75" customHeight="1" x14ac:dyDescent="0.25">
      <c r="A21" s="62"/>
      <c r="B21" s="62"/>
      <c r="C21" s="64"/>
      <c r="D21" s="72"/>
      <c r="E21" s="64"/>
      <c r="F21" s="74"/>
      <c r="G21" s="337"/>
      <c r="H21" s="76" t="s">
        <v>85</v>
      </c>
      <c r="I21" s="283">
        <v>0.3</v>
      </c>
      <c r="J21" s="17"/>
      <c r="K21" s="67" t="s">
        <v>86</v>
      </c>
      <c r="L21" s="66"/>
      <c r="M21" s="312"/>
      <c r="N21" s="67" t="s">
        <v>87</v>
      </c>
      <c r="O21" s="25">
        <v>42826</v>
      </c>
      <c r="P21" s="23">
        <v>42855</v>
      </c>
    </row>
    <row r="22" spans="1:16" ht="72.75" customHeight="1" x14ac:dyDescent="0.25">
      <c r="A22" s="62"/>
      <c r="B22" s="62"/>
      <c r="C22" s="64"/>
      <c r="D22" s="72"/>
      <c r="E22" s="64"/>
      <c r="F22" s="74"/>
      <c r="G22" s="338"/>
      <c r="H22" s="77" t="s">
        <v>88</v>
      </c>
      <c r="I22" s="284">
        <v>0.2</v>
      </c>
      <c r="J22" s="78"/>
      <c r="K22" s="79" t="s">
        <v>89</v>
      </c>
      <c r="L22" s="73"/>
      <c r="M22" s="311"/>
      <c r="N22" s="79" t="s">
        <v>76</v>
      </c>
      <c r="O22" s="80">
        <v>42856</v>
      </c>
      <c r="P22" s="81">
        <v>42947</v>
      </c>
    </row>
    <row r="23" spans="1:16" s="82" customFormat="1" ht="72.75" customHeight="1" x14ac:dyDescent="0.25">
      <c r="A23" s="310" t="s">
        <v>90</v>
      </c>
      <c r="B23" s="310" t="s">
        <v>78</v>
      </c>
      <c r="C23" s="319" t="s">
        <v>45</v>
      </c>
      <c r="D23" s="319" t="s">
        <v>91</v>
      </c>
      <c r="E23" s="319" t="s">
        <v>64</v>
      </c>
      <c r="F23" s="310" t="s">
        <v>92</v>
      </c>
      <c r="G23" s="336">
        <v>0.14299999999999999</v>
      </c>
      <c r="H23" s="84" t="s">
        <v>93</v>
      </c>
      <c r="I23" s="284">
        <v>0.2</v>
      </c>
      <c r="J23" s="17"/>
      <c r="K23" s="67" t="s">
        <v>94</v>
      </c>
      <c r="L23" s="66"/>
      <c r="M23" s="310" t="s">
        <v>82</v>
      </c>
      <c r="N23" s="67" t="s">
        <v>95</v>
      </c>
      <c r="O23" s="25">
        <v>42767</v>
      </c>
      <c r="P23" s="23">
        <v>42825</v>
      </c>
    </row>
    <row r="24" spans="1:16" ht="72.75" customHeight="1" x14ac:dyDescent="0.25">
      <c r="A24" s="312"/>
      <c r="B24" s="312"/>
      <c r="C24" s="320"/>
      <c r="D24" s="320"/>
      <c r="E24" s="320"/>
      <c r="F24" s="312"/>
      <c r="G24" s="337"/>
      <c r="H24" s="84" t="s">
        <v>96</v>
      </c>
      <c r="I24" s="284">
        <v>0.25</v>
      </c>
      <c r="J24" s="17"/>
      <c r="K24" s="67" t="s">
        <v>97</v>
      </c>
      <c r="L24" s="66"/>
      <c r="M24" s="312"/>
      <c r="N24" s="67" t="s">
        <v>95</v>
      </c>
      <c r="O24" s="25">
        <v>42826</v>
      </c>
      <c r="P24" s="23">
        <v>42916</v>
      </c>
    </row>
    <row r="25" spans="1:16" ht="72.75" customHeight="1" x14ac:dyDescent="0.25">
      <c r="A25" s="312"/>
      <c r="B25" s="312"/>
      <c r="C25" s="320"/>
      <c r="D25" s="320"/>
      <c r="E25" s="320"/>
      <c r="F25" s="312"/>
      <c r="G25" s="337"/>
      <c r="H25" s="84" t="s">
        <v>98</v>
      </c>
      <c r="I25" s="284">
        <v>0.25</v>
      </c>
      <c r="J25" s="17"/>
      <c r="K25" s="67" t="s">
        <v>99</v>
      </c>
      <c r="L25" s="66"/>
      <c r="M25" s="312"/>
      <c r="N25" s="67" t="s">
        <v>95</v>
      </c>
      <c r="O25" s="25">
        <v>42856</v>
      </c>
      <c r="P25" s="23">
        <v>42947</v>
      </c>
    </row>
    <row r="26" spans="1:16" ht="72.75" customHeight="1" x14ac:dyDescent="0.25">
      <c r="A26" s="311"/>
      <c r="B26" s="311"/>
      <c r="C26" s="321"/>
      <c r="D26" s="321"/>
      <c r="E26" s="321"/>
      <c r="F26" s="311"/>
      <c r="G26" s="338"/>
      <c r="H26" s="85" t="s">
        <v>100</v>
      </c>
      <c r="I26" s="284">
        <v>0.3</v>
      </c>
      <c r="J26" s="78"/>
      <c r="K26" s="79" t="s">
        <v>101</v>
      </c>
      <c r="L26" s="73"/>
      <c r="M26" s="311"/>
      <c r="N26" s="79" t="s">
        <v>95</v>
      </c>
      <c r="O26" s="80">
        <v>42948</v>
      </c>
      <c r="P26" s="81">
        <v>43100</v>
      </c>
    </row>
    <row r="27" spans="1:16" s="82" customFormat="1" ht="72.75" customHeight="1" x14ac:dyDescent="0.25">
      <c r="A27" s="310" t="s">
        <v>102</v>
      </c>
      <c r="B27" s="310" t="s">
        <v>103</v>
      </c>
      <c r="C27" s="319" t="s">
        <v>104</v>
      </c>
      <c r="D27" s="319" t="s">
        <v>105</v>
      </c>
      <c r="E27" s="319" t="s">
        <v>24</v>
      </c>
      <c r="F27" s="310" t="s">
        <v>106</v>
      </c>
      <c r="G27" s="316">
        <v>0.14299999999999999</v>
      </c>
      <c r="H27" s="84" t="s">
        <v>107</v>
      </c>
      <c r="I27" s="284">
        <v>0.3</v>
      </c>
      <c r="J27" s="17"/>
      <c r="K27" s="67" t="s">
        <v>108</v>
      </c>
      <c r="L27" s="66"/>
      <c r="M27" s="310" t="s">
        <v>109</v>
      </c>
      <c r="N27" s="67" t="s">
        <v>110</v>
      </c>
      <c r="O27" s="25" t="s">
        <v>111</v>
      </c>
      <c r="P27" s="23">
        <v>42962</v>
      </c>
    </row>
    <row r="28" spans="1:16" ht="72.75" customHeight="1" x14ac:dyDescent="0.25">
      <c r="A28" s="312"/>
      <c r="B28" s="312"/>
      <c r="C28" s="320"/>
      <c r="D28" s="320"/>
      <c r="E28" s="320"/>
      <c r="F28" s="312"/>
      <c r="G28" s="317"/>
      <c r="H28" s="84" t="s">
        <v>112</v>
      </c>
      <c r="I28" s="284">
        <v>0.15</v>
      </c>
      <c r="J28" s="17"/>
      <c r="K28" s="67" t="s">
        <v>113</v>
      </c>
      <c r="L28" s="66"/>
      <c r="M28" s="312"/>
      <c r="N28" s="67" t="s">
        <v>110</v>
      </c>
      <c r="O28" s="25">
        <v>371649</v>
      </c>
      <c r="P28" s="23" t="s">
        <v>114</v>
      </c>
    </row>
    <row r="29" spans="1:16" ht="72.75" customHeight="1" x14ac:dyDescent="0.25">
      <c r="A29" s="312"/>
      <c r="B29" s="312"/>
      <c r="C29" s="320"/>
      <c r="D29" s="320"/>
      <c r="E29" s="320"/>
      <c r="F29" s="312"/>
      <c r="G29" s="317"/>
      <c r="H29" s="84" t="s">
        <v>115</v>
      </c>
      <c r="I29" s="284">
        <v>0.3</v>
      </c>
      <c r="J29" s="17"/>
      <c r="K29" s="67" t="s">
        <v>116</v>
      </c>
      <c r="L29" s="66"/>
      <c r="M29" s="312"/>
      <c r="N29" s="67" t="s">
        <v>110</v>
      </c>
      <c r="O29" s="23" t="s">
        <v>114</v>
      </c>
      <c r="P29" s="23">
        <v>43100</v>
      </c>
    </row>
    <row r="30" spans="1:16" s="83" customFormat="1" ht="72.75" customHeight="1" x14ac:dyDescent="0.25">
      <c r="A30" s="311"/>
      <c r="B30" s="311"/>
      <c r="C30" s="321"/>
      <c r="D30" s="321"/>
      <c r="E30" s="321"/>
      <c r="F30" s="311"/>
      <c r="G30" s="318"/>
      <c r="H30" s="84" t="s">
        <v>117</v>
      </c>
      <c r="I30" s="283">
        <v>0.25</v>
      </c>
      <c r="J30" s="17"/>
      <c r="K30" s="67" t="s">
        <v>118</v>
      </c>
      <c r="L30" s="66"/>
      <c r="M30" s="311"/>
      <c r="N30" s="67" t="s">
        <v>110</v>
      </c>
      <c r="O30" s="25">
        <v>42767</v>
      </c>
      <c r="P30" s="23">
        <v>42916</v>
      </c>
    </row>
    <row r="31" spans="1:16" ht="225" customHeight="1" x14ac:dyDescent="0.25">
      <c r="A31" s="310" t="s">
        <v>119</v>
      </c>
      <c r="B31" s="310" t="s">
        <v>120</v>
      </c>
      <c r="C31" s="310" t="s">
        <v>121</v>
      </c>
      <c r="D31" s="5" t="s">
        <v>122</v>
      </c>
      <c r="E31" s="5" t="s">
        <v>123</v>
      </c>
      <c r="F31" s="310" t="s">
        <v>124</v>
      </c>
      <c r="G31" s="316">
        <v>0.14299999999999999</v>
      </c>
      <c r="H31" s="13" t="s">
        <v>125</v>
      </c>
      <c r="I31" s="14">
        <v>0.25</v>
      </c>
      <c r="J31" s="15"/>
      <c r="K31" s="5" t="s">
        <v>126</v>
      </c>
      <c r="L31" s="5" t="s">
        <v>38</v>
      </c>
      <c r="M31" s="313" t="s">
        <v>127</v>
      </c>
      <c r="N31" s="20" t="s">
        <v>128</v>
      </c>
      <c r="O31" s="61">
        <v>42767</v>
      </c>
      <c r="P31" s="61">
        <v>43100</v>
      </c>
    </row>
    <row r="32" spans="1:16" ht="120" customHeight="1" x14ac:dyDescent="0.25">
      <c r="A32" s="312"/>
      <c r="B32" s="312"/>
      <c r="C32" s="312"/>
      <c r="D32" s="5" t="s">
        <v>129</v>
      </c>
      <c r="E32" s="5" t="s">
        <v>130</v>
      </c>
      <c r="F32" s="312"/>
      <c r="G32" s="317"/>
      <c r="H32" s="5" t="s">
        <v>131</v>
      </c>
      <c r="I32" s="4">
        <v>0.25</v>
      </c>
      <c r="J32" s="15"/>
      <c r="K32" s="5" t="s">
        <v>132</v>
      </c>
      <c r="L32" s="5" t="s">
        <v>38</v>
      </c>
      <c r="M32" s="314"/>
      <c r="N32" s="20" t="s">
        <v>133</v>
      </c>
      <c r="O32" s="61">
        <v>42767</v>
      </c>
      <c r="P32" s="61">
        <v>43100</v>
      </c>
    </row>
    <row r="33" spans="1:16" ht="118.5" customHeight="1" x14ac:dyDescent="0.25">
      <c r="A33" s="312"/>
      <c r="B33" s="312"/>
      <c r="C33" s="312"/>
      <c r="D33" s="5" t="s">
        <v>134</v>
      </c>
      <c r="E33" s="5" t="s">
        <v>24</v>
      </c>
      <c r="F33" s="312"/>
      <c r="G33" s="317"/>
      <c r="H33" s="5" t="s">
        <v>135</v>
      </c>
      <c r="I33" s="4">
        <v>0.25</v>
      </c>
      <c r="J33" s="15"/>
      <c r="K33" s="5" t="s">
        <v>136</v>
      </c>
      <c r="L33" s="5" t="s">
        <v>38</v>
      </c>
      <c r="M33" s="314"/>
      <c r="N33" s="20" t="s">
        <v>137</v>
      </c>
      <c r="O33" s="61">
        <v>42767</v>
      </c>
      <c r="P33" s="61">
        <v>43100</v>
      </c>
    </row>
    <row r="34" spans="1:16" ht="142.5" customHeight="1" x14ac:dyDescent="0.25">
      <c r="A34" s="311"/>
      <c r="B34" s="311"/>
      <c r="C34" s="311"/>
      <c r="D34" s="5" t="s">
        <v>138</v>
      </c>
      <c r="E34" s="5" t="s">
        <v>123</v>
      </c>
      <c r="F34" s="311"/>
      <c r="G34" s="318"/>
      <c r="H34" s="5" t="s">
        <v>139</v>
      </c>
      <c r="I34" s="4">
        <v>0.25</v>
      </c>
      <c r="J34" s="15"/>
      <c r="K34" s="5" t="s">
        <v>140</v>
      </c>
      <c r="L34" s="5" t="s">
        <v>38</v>
      </c>
      <c r="M34" s="315"/>
      <c r="N34" s="20" t="s">
        <v>141</v>
      </c>
      <c r="O34" s="61">
        <v>42767</v>
      </c>
      <c r="P34" s="61">
        <v>43100</v>
      </c>
    </row>
    <row r="35" spans="1:16" x14ac:dyDescent="0.25">
      <c r="G35" s="60"/>
    </row>
    <row r="36" spans="1:16" x14ac:dyDescent="0.25">
      <c r="O36" s="27">
        <f>MIN(O5:O34)</f>
        <v>42461</v>
      </c>
    </row>
  </sheetData>
  <mergeCells count="54">
    <mergeCell ref="A27:A30"/>
    <mergeCell ref="B27:B30"/>
    <mergeCell ref="C27:C30"/>
    <mergeCell ref="D27:D30"/>
    <mergeCell ref="E27:E30"/>
    <mergeCell ref="G23:G26"/>
    <mergeCell ref="M23:M26"/>
    <mergeCell ref="E19:E20"/>
    <mergeCell ref="G18:G22"/>
    <mergeCell ref="F27:F30"/>
    <mergeCell ref="G27:G30"/>
    <mergeCell ref="M27:M30"/>
    <mergeCell ref="B23:B26"/>
    <mergeCell ref="C23:C26"/>
    <mergeCell ref="D23:D26"/>
    <mergeCell ref="E23:E26"/>
    <mergeCell ref="F23:F26"/>
    <mergeCell ref="M5:M9"/>
    <mergeCell ref="M10:M15"/>
    <mergeCell ref="A10:A15"/>
    <mergeCell ref="B10:B15"/>
    <mergeCell ref="C10:C15"/>
    <mergeCell ref="D10:D15"/>
    <mergeCell ref="F10:F15"/>
    <mergeCell ref="G10:G15"/>
    <mergeCell ref="G5:G9"/>
    <mergeCell ref="A5:A9"/>
    <mergeCell ref="B5:B9"/>
    <mergeCell ref="C5:C9"/>
    <mergeCell ref="D5:D9"/>
    <mergeCell ref="F5:F9"/>
    <mergeCell ref="E5:E9"/>
    <mergeCell ref="E10:E15"/>
    <mergeCell ref="M16:M17"/>
    <mergeCell ref="A31:A34"/>
    <mergeCell ref="B31:B34"/>
    <mergeCell ref="M31:M34"/>
    <mergeCell ref="C31:C34"/>
    <mergeCell ref="F31:F34"/>
    <mergeCell ref="G31:G34"/>
    <mergeCell ref="F16:F17"/>
    <mergeCell ref="E16:E17"/>
    <mergeCell ref="A16:A17"/>
    <mergeCell ref="B16:B17"/>
    <mergeCell ref="C16:C17"/>
    <mergeCell ref="D16:D17"/>
    <mergeCell ref="G16:G17"/>
    <mergeCell ref="M19:M22"/>
    <mergeCell ref="A23:A26"/>
    <mergeCell ref="A2:P2"/>
    <mergeCell ref="A1:P1"/>
    <mergeCell ref="A3:I3"/>
    <mergeCell ref="K3:L3"/>
    <mergeCell ref="M3:P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3" tint="-0.499984740745262"/>
  </sheetPr>
  <dimension ref="A1:O65"/>
  <sheetViews>
    <sheetView zoomScale="70" zoomScaleNormal="70" workbookViewId="0">
      <selection activeCell="D5" sqref="D5"/>
    </sheetView>
  </sheetViews>
  <sheetFormatPr baseColWidth="10" defaultColWidth="11.42578125" defaultRowHeight="15" x14ac:dyDescent="0.25"/>
  <cols>
    <col min="1" max="1" width="27.5703125" customWidth="1"/>
    <col min="2" max="2" width="6" customWidth="1"/>
    <col min="3" max="3" width="35.42578125" customWidth="1"/>
    <col min="4" max="4" width="37" customWidth="1"/>
    <col min="5" max="5" width="31.85546875" style="167" customWidth="1"/>
    <col min="6" max="6" width="18.140625" customWidth="1"/>
    <col min="7" max="7" width="18" customWidth="1"/>
    <col min="8" max="9" width="15.28515625" customWidth="1"/>
    <col min="10" max="10" width="21.42578125" customWidth="1"/>
    <col min="11" max="11" width="12.5703125" customWidth="1"/>
    <col min="12" max="12" width="30.7109375" customWidth="1"/>
    <col min="13" max="13" width="21.85546875" customWidth="1"/>
    <col min="14" max="14" width="19.85546875" customWidth="1"/>
    <col min="15" max="15" width="40.5703125" customWidth="1"/>
  </cols>
  <sheetData>
    <row r="1" spans="1:15" ht="15.75" thickBot="1" x14ac:dyDescent="0.3">
      <c r="A1" s="379"/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</row>
    <row r="2" spans="1:15" ht="19.5" thickBot="1" x14ac:dyDescent="0.3">
      <c r="A2" s="380" t="s">
        <v>210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2"/>
    </row>
    <row r="3" spans="1:15" ht="30" x14ac:dyDescent="0.25">
      <c r="A3" s="151" t="s">
        <v>211</v>
      </c>
      <c r="B3" s="152" t="s">
        <v>212</v>
      </c>
      <c r="C3" s="152" t="s">
        <v>213</v>
      </c>
      <c r="D3" s="152" t="s">
        <v>214</v>
      </c>
      <c r="E3" s="152" t="s">
        <v>215</v>
      </c>
      <c r="F3" s="152" t="s">
        <v>216</v>
      </c>
      <c r="G3" s="152" t="s">
        <v>217</v>
      </c>
      <c r="H3" s="153" t="s">
        <v>218</v>
      </c>
      <c r="I3" s="152" t="s">
        <v>219</v>
      </c>
      <c r="J3" s="152" t="s">
        <v>220</v>
      </c>
      <c r="K3" s="153" t="s">
        <v>221</v>
      </c>
      <c r="L3" s="350" t="s">
        <v>222</v>
      </c>
      <c r="M3" s="350"/>
      <c r="N3" s="350"/>
      <c r="O3" s="351"/>
    </row>
    <row r="4" spans="1:15" ht="60" x14ac:dyDescent="0.25">
      <c r="A4" s="383" t="s">
        <v>223</v>
      </c>
      <c r="B4" s="154">
        <v>1</v>
      </c>
      <c r="C4" s="168" t="s">
        <v>224</v>
      </c>
      <c r="D4" s="156" t="s">
        <v>225</v>
      </c>
      <c r="E4" s="157" t="s">
        <v>226</v>
      </c>
      <c r="F4" s="158">
        <v>44378</v>
      </c>
      <c r="G4" s="158">
        <v>44439</v>
      </c>
      <c r="H4" s="159"/>
      <c r="I4" s="159">
        <v>1</v>
      </c>
      <c r="J4" s="160"/>
      <c r="K4" s="159"/>
      <c r="L4" s="161"/>
      <c r="M4" s="161"/>
      <c r="N4" s="161"/>
      <c r="O4" s="162"/>
    </row>
    <row r="5" spans="1:15" ht="30" x14ac:dyDescent="0.25">
      <c r="A5" s="384"/>
      <c r="B5" s="154">
        <v>2</v>
      </c>
      <c r="C5" s="156" t="s">
        <v>227</v>
      </c>
      <c r="D5" s="156" t="s">
        <v>228</v>
      </c>
      <c r="E5" s="157" t="s">
        <v>226</v>
      </c>
      <c r="F5" s="158">
        <v>44409</v>
      </c>
      <c r="G5" s="158">
        <v>44439</v>
      </c>
      <c r="H5" s="159"/>
      <c r="I5" s="159">
        <v>1</v>
      </c>
      <c r="J5" s="160"/>
      <c r="K5" s="159"/>
      <c r="L5" s="161"/>
      <c r="M5" s="161"/>
      <c r="N5" s="161"/>
      <c r="O5" s="162"/>
    </row>
    <row r="6" spans="1:15" ht="30" x14ac:dyDescent="0.25">
      <c r="A6" s="384"/>
      <c r="B6" s="154">
        <v>3</v>
      </c>
      <c r="C6" s="168" t="s">
        <v>229</v>
      </c>
      <c r="D6" s="168" t="s">
        <v>230</v>
      </c>
      <c r="E6" s="155" t="s">
        <v>226</v>
      </c>
      <c r="F6" s="158">
        <v>44197</v>
      </c>
      <c r="G6" s="158">
        <v>44561</v>
      </c>
      <c r="H6" s="159"/>
      <c r="I6" s="159">
        <v>0.5</v>
      </c>
      <c r="J6" s="159">
        <v>0.5</v>
      </c>
      <c r="K6" s="159"/>
      <c r="L6" s="161"/>
      <c r="M6" s="161"/>
      <c r="N6" s="161"/>
      <c r="O6" s="162"/>
    </row>
    <row r="7" spans="1:15" ht="30" x14ac:dyDescent="0.25">
      <c r="A7" s="363" t="s">
        <v>231</v>
      </c>
      <c r="B7" s="154">
        <v>4</v>
      </c>
      <c r="C7" s="168" t="s">
        <v>232</v>
      </c>
      <c r="D7" s="168" t="s">
        <v>233</v>
      </c>
      <c r="E7" s="155" t="s">
        <v>226</v>
      </c>
      <c r="F7" s="158">
        <v>44197</v>
      </c>
      <c r="G7" s="158">
        <v>44561</v>
      </c>
      <c r="H7" s="159">
        <v>0.33</v>
      </c>
      <c r="I7" s="159">
        <v>0.33</v>
      </c>
      <c r="J7" s="159">
        <v>0.33</v>
      </c>
      <c r="K7" s="163"/>
      <c r="L7" s="161"/>
      <c r="M7" s="161"/>
      <c r="N7" s="161"/>
      <c r="O7" s="162"/>
    </row>
    <row r="8" spans="1:15" ht="45" x14ac:dyDescent="0.25">
      <c r="A8" s="364"/>
      <c r="B8" s="154">
        <v>5</v>
      </c>
      <c r="C8" s="168" t="s">
        <v>234</v>
      </c>
      <c r="D8" s="168" t="s">
        <v>235</v>
      </c>
      <c r="E8" s="155" t="s">
        <v>226</v>
      </c>
      <c r="F8" s="158">
        <v>44197</v>
      </c>
      <c r="G8" s="158">
        <v>44316</v>
      </c>
      <c r="H8" s="159">
        <v>0.33</v>
      </c>
      <c r="I8" s="159">
        <v>0.33</v>
      </c>
      <c r="J8" s="159">
        <v>0.33</v>
      </c>
      <c r="K8" s="163"/>
      <c r="L8" s="161"/>
      <c r="M8" s="161"/>
      <c r="N8" s="161"/>
      <c r="O8" s="162"/>
    </row>
    <row r="9" spans="1:15" ht="30" x14ac:dyDescent="0.25">
      <c r="A9" s="165" t="s">
        <v>236</v>
      </c>
      <c r="B9" s="154">
        <v>6</v>
      </c>
      <c r="C9" s="168" t="s">
        <v>237</v>
      </c>
      <c r="D9" s="156" t="s">
        <v>238</v>
      </c>
      <c r="E9" s="157" t="s">
        <v>226</v>
      </c>
      <c r="F9" s="164">
        <v>44197</v>
      </c>
      <c r="G9" s="164">
        <v>44530</v>
      </c>
      <c r="H9" s="163"/>
      <c r="I9" s="166"/>
      <c r="J9" s="163">
        <v>1</v>
      </c>
      <c r="K9" s="163"/>
      <c r="L9" s="161"/>
      <c r="M9" s="161"/>
      <c r="N9" s="161"/>
      <c r="O9" s="162"/>
    </row>
    <row r="10" spans="1:15" ht="60" x14ac:dyDescent="0.25">
      <c r="A10" s="165" t="s">
        <v>239</v>
      </c>
      <c r="B10" s="165">
        <v>7</v>
      </c>
      <c r="C10" s="156" t="s">
        <v>240</v>
      </c>
      <c r="D10" s="156" t="s">
        <v>241</v>
      </c>
      <c r="E10" s="157" t="s">
        <v>226</v>
      </c>
      <c r="F10" s="158">
        <v>44197</v>
      </c>
      <c r="G10" s="158">
        <v>44561</v>
      </c>
      <c r="H10" s="159">
        <v>0.33</v>
      </c>
      <c r="I10" s="159">
        <v>0.33</v>
      </c>
      <c r="J10" s="159">
        <v>0.33</v>
      </c>
      <c r="K10" s="159"/>
      <c r="L10" s="165"/>
      <c r="M10" s="161"/>
      <c r="N10" s="161"/>
      <c r="O10" s="162"/>
    </row>
    <row r="11" spans="1:15" ht="30" x14ac:dyDescent="0.25">
      <c r="A11" s="165" t="s">
        <v>242</v>
      </c>
      <c r="B11" s="165">
        <v>8</v>
      </c>
      <c r="C11" s="156" t="s">
        <v>243</v>
      </c>
      <c r="D11" s="156" t="s">
        <v>244</v>
      </c>
      <c r="E11" s="157" t="s">
        <v>226</v>
      </c>
      <c r="F11" s="158">
        <v>44197</v>
      </c>
      <c r="G11" s="158">
        <v>44561</v>
      </c>
      <c r="H11" s="159">
        <v>0.33</v>
      </c>
      <c r="I11" s="159">
        <v>0.33</v>
      </c>
      <c r="J11" s="159">
        <v>0.33</v>
      </c>
      <c r="K11" s="159"/>
      <c r="L11" s="165"/>
      <c r="M11" s="161"/>
      <c r="N11" s="161"/>
      <c r="O11" s="162"/>
    </row>
    <row r="12" spans="1:15" x14ac:dyDescent="0.25">
      <c r="A12" s="379"/>
      <c r="B12" s="379"/>
      <c r="C12" s="379"/>
      <c r="D12" s="379"/>
      <c r="E12" s="379"/>
      <c r="F12" s="379"/>
      <c r="G12" s="379"/>
      <c r="H12" s="379"/>
      <c r="I12" s="379"/>
      <c r="J12" s="379"/>
      <c r="K12" s="379"/>
      <c r="L12" s="379"/>
      <c r="M12" s="379"/>
      <c r="N12" s="379"/>
      <c r="O12" s="379"/>
    </row>
    <row r="13" spans="1:15" ht="15.75" thickBot="1" x14ac:dyDescent="0.3">
      <c r="A13" s="379"/>
      <c r="B13" s="379"/>
      <c r="C13" s="379"/>
      <c r="D13" s="379"/>
      <c r="E13" s="379"/>
      <c r="F13" s="379"/>
      <c r="G13" s="379"/>
      <c r="H13" s="379"/>
      <c r="I13" s="379"/>
      <c r="J13" s="379"/>
      <c r="K13" s="379"/>
      <c r="L13" s="379"/>
      <c r="M13" s="379"/>
      <c r="N13" s="379"/>
      <c r="O13" s="379"/>
    </row>
    <row r="14" spans="1:15" ht="19.5" thickBot="1" x14ac:dyDescent="0.3">
      <c r="A14" s="380" t="s">
        <v>245</v>
      </c>
      <c r="B14" s="381"/>
      <c r="C14" s="381"/>
      <c r="D14" s="381"/>
      <c r="E14" s="381"/>
      <c r="F14" s="381"/>
      <c r="G14" s="381"/>
      <c r="H14" s="381"/>
      <c r="I14" s="381"/>
      <c r="J14" s="381"/>
      <c r="K14" s="381"/>
      <c r="L14" s="381"/>
      <c r="M14" s="381"/>
      <c r="N14" s="381"/>
      <c r="O14" s="382"/>
    </row>
    <row r="15" spans="1:15" ht="30" x14ac:dyDescent="0.25">
      <c r="A15" s="151" t="s">
        <v>211</v>
      </c>
      <c r="B15" s="152" t="s">
        <v>212</v>
      </c>
      <c r="C15" s="152" t="s">
        <v>213</v>
      </c>
      <c r="D15" s="152" t="s">
        <v>214</v>
      </c>
      <c r="E15" s="152" t="s">
        <v>215</v>
      </c>
      <c r="F15" s="152" t="s">
        <v>216</v>
      </c>
      <c r="G15" s="152" t="s">
        <v>217</v>
      </c>
      <c r="H15" s="153" t="s">
        <v>218</v>
      </c>
      <c r="I15" s="152" t="s">
        <v>219</v>
      </c>
      <c r="J15" s="152" t="s">
        <v>220</v>
      </c>
      <c r="K15" s="153" t="s">
        <v>221</v>
      </c>
      <c r="L15" s="350" t="s">
        <v>222</v>
      </c>
      <c r="M15" s="350"/>
      <c r="N15" s="350"/>
      <c r="O15" s="351"/>
    </row>
    <row r="16" spans="1:15" ht="30" hidden="1" x14ac:dyDescent="0.25">
      <c r="A16" s="383" t="s">
        <v>246</v>
      </c>
      <c r="B16" s="154">
        <v>1</v>
      </c>
      <c r="C16" s="168" t="s">
        <v>247</v>
      </c>
      <c r="D16" s="156" t="s">
        <v>248</v>
      </c>
      <c r="E16" s="157" t="s">
        <v>226</v>
      </c>
      <c r="F16" s="158">
        <v>44197</v>
      </c>
      <c r="G16" s="158">
        <v>44316</v>
      </c>
      <c r="H16" s="159">
        <v>1</v>
      </c>
      <c r="I16" s="160"/>
      <c r="J16" s="160"/>
      <c r="K16" s="159"/>
      <c r="L16" s="359"/>
      <c r="M16" s="359"/>
      <c r="N16" s="359"/>
      <c r="O16" s="360"/>
    </row>
    <row r="17" spans="1:15" ht="45" hidden="1" x14ac:dyDescent="0.25">
      <c r="A17" s="384"/>
      <c r="B17" s="363">
        <v>2</v>
      </c>
      <c r="C17" s="375" t="s">
        <v>249</v>
      </c>
      <c r="D17" s="156" t="s">
        <v>250</v>
      </c>
      <c r="E17" s="157" t="s">
        <v>226</v>
      </c>
      <c r="F17" s="158">
        <v>44378</v>
      </c>
      <c r="G17" s="158">
        <v>44439</v>
      </c>
      <c r="H17" s="159"/>
      <c r="I17" s="159">
        <v>1</v>
      </c>
      <c r="J17" s="160"/>
      <c r="K17" s="159"/>
      <c r="L17" s="359"/>
      <c r="M17" s="359"/>
      <c r="N17" s="359"/>
      <c r="O17" s="360"/>
    </row>
    <row r="18" spans="1:15" ht="30" hidden="1" x14ac:dyDescent="0.25">
      <c r="A18" s="384"/>
      <c r="B18" s="365"/>
      <c r="C18" s="375"/>
      <c r="D18" s="156" t="s">
        <v>251</v>
      </c>
      <c r="E18" s="157" t="s">
        <v>226</v>
      </c>
      <c r="F18" s="158">
        <v>44440</v>
      </c>
      <c r="G18" s="158">
        <v>44454</v>
      </c>
      <c r="H18" s="159"/>
      <c r="I18" s="159">
        <v>1</v>
      </c>
      <c r="J18" s="160"/>
      <c r="K18" s="159"/>
      <c r="L18" s="359"/>
      <c r="M18" s="359"/>
      <c r="N18" s="359"/>
      <c r="O18" s="360"/>
    </row>
    <row r="19" spans="1:15" ht="45" hidden="1" x14ac:dyDescent="0.25">
      <c r="A19" s="384"/>
      <c r="B19" s="154">
        <v>3</v>
      </c>
      <c r="C19" s="168" t="s">
        <v>252</v>
      </c>
      <c r="D19" s="168" t="s">
        <v>253</v>
      </c>
      <c r="E19" s="157" t="s">
        <v>226</v>
      </c>
      <c r="F19" s="158">
        <v>44287</v>
      </c>
      <c r="G19" s="158">
        <v>44561</v>
      </c>
      <c r="H19" s="159">
        <v>0.33</v>
      </c>
      <c r="I19" s="159">
        <v>0.33</v>
      </c>
      <c r="J19" s="159">
        <v>0.33</v>
      </c>
      <c r="K19" s="159"/>
      <c r="L19" s="359"/>
      <c r="M19" s="359"/>
      <c r="N19" s="359"/>
      <c r="O19" s="360"/>
    </row>
    <row r="20" spans="1:15" ht="45" hidden="1" x14ac:dyDescent="0.25">
      <c r="A20" s="384"/>
      <c r="B20" s="154">
        <v>4</v>
      </c>
      <c r="C20" s="169" t="s">
        <v>254</v>
      </c>
      <c r="D20" s="169" t="s">
        <v>255</v>
      </c>
      <c r="E20" s="170" t="s">
        <v>256</v>
      </c>
      <c r="F20" s="164">
        <v>44197</v>
      </c>
      <c r="G20" s="158">
        <v>44561</v>
      </c>
      <c r="H20" s="163">
        <v>0.33</v>
      </c>
      <c r="I20" s="163">
        <v>0.33</v>
      </c>
      <c r="J20" s="163">
        <v>0.33</v>
      </c>
      <c r="K20" s="163"/>
      <c r="L20" s="359"/>
      <c r="M20" s="359"/>
      <c r="N20" s="359"/>
      <c r="O20" s="360"/>
    </row>
    <row r="21" spans="1:15" ht="45" hidden="1" x14ac:dyDescent="0.25">
      <c r="A21" s="384"/>
      <c r="B21" s="363">
        <v>5</v>
      </c>
      <c r="C21" s="366" t="s">
        <v>257</v>
      </c>
      <c r="D21" s="169" t="s">
        <v>258</v>
      </c>
      <c r="E21" s="157" t="s">
        <v>259</v>
      </c>
      <c r="F21" s="164">
        <v>44197</v>
      </c>
      <c r="G21" s="158">
        <v>44561</v>
      </c>
      <c r="H21" s="163">
        <v>0.33</v>
      </c>
      <c r="I21" s="163">
        <v>0.33</v>
      </c>
      <c r="J21" s="163">
        <v>0.33</v>
      </c>
      <c r="K21" s="163"/>
      <c r="L21" s="359"/>
      <c r="M21" s="359"/>
      <c r="N21" s="359"/>
      <c r="O21" s="360"/>
    </row>
    <row r="22" spans="1:15" ht="45" hidden="1" x14ac:dyDescent="0.25">
      <c r="A22" s="384"/>
      <c r="B22" s="365"/>
      <c r="C22" s="368"/>
      <c r="D22" s="169" t="s">
        <v>260</v>
      </c>
      <c r="E22" s="157" t="s">
        <v>226</v>
      </c>
      <c r="F22" s="164">
        <v>44197</v>
      </c>
      <c r="G22" s="158">
        <v>44561</v>
      </c>
      <c r="H22" s="163">
        <v>0.33</v>
      </c>
      <c r="I22" s="163">
        <v>0.33</v>
      </c>
      <c r="J22" s="163">
        <v>0.33</v>
      </c>
      <c r="K22" s="163"/>
      <c r="L22" s="359"/>
      <c r="M22" s="359"/>
      <c r="N22" s="359"/>
      <c r="O22" s="360"/>
    </row>
    <row r="23" spans="1:15" ht="45" x14ac:dyDescent="0.25">
      <c r="A23" s="374" t="s">
        <v>261</v>
      </c>
      <c r="B23" s="165">
        <v>1</v>
      </c>
      <c r="C23" s="171" t="s">
        <v>262</v>
      </c>
      <c r="D23" s="169" t="s">
        <v>263</v>
      </c>
      <c r="E23" s="170" t="s">
        <v>256</v>
      </c>
      <c r="F23" s="164" t="s">
        <v>264</v>
      </c>
      <c r="G23" s="158">
        <v>44530</v>
      </c>
      <c r="H23" s="163">
        <v>0.33</v>
      </c>
      <c r="I23" s="163">
        <v>0.33</v>
      </c>
      <c r="J23" s="163">
        <v>0.33</v>
      </c>
      <c r="K23" s="163"/>
      <c r="L23" s="359"/>
      <c r="M23" s="359"/>
      <c r="N23" s="359"/>
      <c r="O23" s="360"/>
    </row>
    <row r="24" spans="1:15" ht="30" x14ac:dyDescent="0.25">
      <c r="A24" s="374"/>
      <c r="B24" s="374">
        <v>2</v>
      </c>
      <c r="C24" s="375" t="s">
        <v>265</v>
      </c>
      <c r="D24" s="171" t="s">
        <v>266</v>
      </c>
      <c r="E24" s="157" t="s">
        <v>226</v>
      </c>
      <c r="F24" s="158">
        <v>44256</v>
      </c>
      <c r="G24" s="158">
        <v>44347</v>
      </c>
      <c r="H24" s="159"/>
      <c r="I24" s="163">
        <v>1</v>
      </c>
      <c r="J24" s="163"/>
      <c r="K24" s="163"/>
      <c r="L24" s="359"/>
      <c r="M24" s="359"/>
      <c r="N24" s="359"/>
      <c r="O24" s="360"/>
    </row>
    <row r="25" spans="1:15" ht="30" x14ac:dyDescent="0.25">
      <c r="A25" s="374"/>
      <c r="B25" s="374"/>
      <c r="C25" s="375"/>
      <c r="D25" s="171" t="s">
        <v>267</v>
      </c>
      <c r="E25" s="157" t="s">
        <v>226</v>
      </c>
      <c r="F25" s="158">
        <v>44348</v>
      </c>
      <c r="G25" s="158">
        <v>44377</v>
      </c>
      <c r="H25" s="159"/>
      <c r="I25" s="163">
        <v>1</v>
      </c>
      <c r="J25" s="163"/>
      <c r="K25" s="163"/>
      <c r="L25" s="359"/>
      <c r="M25" s="359"/>
      <c r="N25" s="359"/>
      <c r="O25" s="360"/>
    </row>
    <row r="26" spans="1:15" ht="45" x14ac:dyDescent="0.25">
      <c r="A26" s="374"/>
      <c r="B26" s="165">
        <v>3</v>
      </c>
      <c r="C26" s="156" t="s">
        <v>268</v>
      </c>
      <c r="D26" s="156" t="s">
        <v>269</v>
      </c>
      <c r="E26" s="157" t="s">
        <v>226</v>
      </c>
      <c r="F26" s="164">
        <v>44470</v>
      </c>
      <c r="G26" s="164">
        <v>44545</v>
      </c>
      <c r="H26" s="163"/>
      <c r="I26" s="166"/>
      <c r="J26" s="163">
        <v>1</v>
      </c>
      <c r="K26" s="163"/>
      <c r="L26" s="359"/>
      <c r="M26" s="359"/>
      <c r="N26" s="359"/>
      <c r="O26" s="360"/>
    </row>
    <row r="27" spans="1:15" ht="75" x14ac:dyDescent="0.25">
      <c r="A27" s="374"/>
      <c r="B27" s="165">
        <v>4</v>
      </c>
      <c r="C27" s="156" t="s">
        <v>270</v>
      </c>
      <c r="D27" s="156" t="s">
        <v>269</v>
      </c>
      <c r="E27" s="157" t="s">
        <v>226</v>
      </c>
      <c r="F27" s="164">
        <v>44348</v>
      </c>
      <c r="G27" s="164">
        <v>44530</v>
      </c>
      <c r="H27" s="163"/>
      <c r="I27" s="163">
        <v>0.5</v>
      </c>
      <c r="J27" s="163">
        <v>0.5</v>
      </c>
      <c r="K27" s="163"/>
      <c r="L27" s="359"/>
      <c r="M27" s="359"/>
      <c r="N27" s="359"/>
      <c r="O27" s="360"/>
    </row>
    <row r="28" spans="1:15" ht="45" x14ac:dyDescent="0.25">
      <c r="A28" s="374"/>
      <c r="B28" s="374">
        <v>5</v>
      </c>
      <c r="C28" s="375" t="s">
        <v>271</v>
      </c>
      <c r="D28" s="168" t="s">
        <v>272</v>
      </c>
      <c r="E28" s="157" t="s">
        <v>226</v>
      </c>
      <c r="F28" s="164">
        <v>44440</v>
      </c>
      <c r="G28" s="164">
        <v>44545</v>
      </c>
      <c r="H28" s="163"/>
      <c r="I28" s="163"/>
      <c r="J28" s="163">
        <v>1</v>
      </c>
      <c r="K28" s="163"/>
      <c r="L28" s="359"/>
      <c r="M28" s="359"/>
      <c r="N28" s="359"/>
      <c r="O28" s="360"/>
    </row>
    <row r="29" spans="1:15" ht="30" x14ac:dyDescent="0.25">
      <c r="A29" s="374"/>
      <c r="B29" s="374"/>
      <c r="C29" s="375"/>
      <c r="D29" s="168" t="s">
        <v>273</v>
      </c>
      <c r="E29" s="157" t="s">
        <v>226</v>
      </c>
      <c r="F29" s="164">
        <v>44531</v>
      </c>
      <c r="G29" s="164">
        <v>44545</v>
      </c>
      <c r="H29" s="166"/>
      <c r="I29" s="166"/>
      <c r="J29" s="163">
        <v>1</v>
      </c>
      <c r="K29" s="163"/>
      <c r="L29" s="359"/>
      <c r="M29" s="359"/>
      <c r="N29" s="359"/>
      <c r="O29" s="360"/>
    </row>
    <row r="30" spans="1:15" ht="75" x14ac:dyDescent="0.25">
      <c r="A30" s="374"/>
      <c r="B30" s="165">
        <v>6</v>
      </c>
      <c r="C30" s="171" t="s">
        <v>274</v>
      </c>
      <c r="D30" s="169" t="s">
        <v>275</v>
      </c>
      <c r="E30" s="170" t="s">
        <v>256</v>
      </c>
      <c r="F30" s="164">
        <v>44197</v>
      </c>
      <c r="G30" s="164">
        <v>44561</v>
      </c>
      <c r="H30" s="163">
        <v>0.33</v>
      </c>
      <c r="I30" s="163">
        <v>0.33</v>
      </c>
      <c r="J30" s="163">
        <v>0.33</v>
      </c>
      <c r="K30" s="159"/>
      <c r="L30" s="359"/>
      <c r="M30" s="359"/>
      <c r="N30" s="359"/>
      <c r="O30" s="360"/>
    </row>
    <row r="31" spans="1:15" ht="60" x14ac:dyDescent="0.25">
      <c r="A31" s="165" t="s">
        <v>276</v>
      </c>
      <c r="B31" s="165">
        <v>7</v>
      </c>
      <c r="C31" s="156" t="s">
        <v>277</v>
      </c>
      <c r="D31" s="156" t="s">
        <v>278</v>
      </c>
      <c r="E31" s="157" t="s">
        <v>226</v>
      </c>
      <c r="F31" s="158">
        <v>44531</v>
      </c>
      <c r="G31" s="158">
        <v>44550</v>
      </c>
      <c r="H31" s="160"/>
      <c r="I31" s="160"/>
      <c r="J31" s="159">
        <v>1</v>
      </c>
      <c r="K31" s="172"/>
      <c r="L31" s="376"/>
      <c r="M31" s="377"/>
      <c r="N31" s="377"/>
      <c r="O31" s="378"/>
    </row>
    <row r="32" spans="1:15" ht="15.75" thickBot="1" x14ac:dyDescent="0.3">
      <c r="A32" s="379"/>
      <c r="B32" s="379"/>
      <c r="C32" s="379"/>
      <c r="D32" s="379"/>
      <c r="E32" s="379"/>
      <c r="F32" s="379"/>
      <c r="G32" s="379"/>
      <c r="H32" s="379"/>
      <c r="I32" s="379"/>
      <c r="J32" s="379"/>
      <c r="K32" s="379"/>
      <c r="L32" s="379"/>
      <c r="M32" s="379"/>
      <c r="N32" s="379"/>
      <c r="O32" s="379"/>
    </row>
    <row r="33" spans="1:15" ht="19.5" thickBot="1" x14ac:dyDescent="0.3">
      <c r="A33" s="380" t="s">
        <v>279</v>
      </c>
      <c r="B33" s="381"/>
      <c r="C33" s="381"/>
      <c r="D33" s="381"/>
      <c r="E33" s="381"/>
      <c r="F33" s="381"/>
      <c r="G33" s="381"/>
      <c r="H33" s="381"/>
      <c r="I33" s="381"/>
      <c r="J33" s="381"/>
      <c r="K33" s="381"/>
      <c r="L33" s="381"/>
      <c r="M33" s="381"/>
      <c r="N33" s="381"/>
      <c r="O33" s="382"/>
    </row>
    <row r="34" spans="1:15" ht="30" x14ac:dyDescent="0.25">
      <c r="A34" s="151" t="s">
        <v>211</v>
      </c>
      <c r="B34" s="152" t="s">
        <v>212</v>
      </c>
      <c r="C34" s="152" t="s">
        <v>213</v>
      </c>
      <c r="D34" s="152" t="s">
        <v>214</v>
      </c>
      <c r="E34" s="152" t="s">
        <v>215</v>
      </c>
      <c r="F34" s="152" t="s">
        <v>216</v>
      </c>
      <c r="G34" s="152" t="s">
        <v>217</v>
      </c>
      <c r="H34" s="153" t="s">
        <v>280</v>
      </c>
      <c r="I34" s="152" t="s">
        <v>219</v>
      </c>
      <c r="J34" s="152" t="s">
        <v>220</v>
      </c>
      <c r="K34" s="153" t="s">
        <v>221</v>
      </c>
      <c r="L34" s="350" t="s">
        <v>222</v>
      </c>
      <c r="M34" s="350"/>
      <c r="N34" s="350"/>
      <c r="O34" s="351"/>
    </row>
    <row r="35" spans="1:15" ht="75" hidden="1" x14ac:dyDescent="0.25">
      <c r="A35" s="173" t="s">
        <v>281</v>
      </c>
      <c r="B35" s="165">
        <v>1</v>
      </c>
      <c r="C35" s="171" t="s">
        <v>282</v>
      </c>
      <c r="D35" s="156" t="s">
        <v>283</v>
      </c>
      <c r="E35" s="157" t="s">
        <v>284</v>
      </c>
      <c r="F35" s="158">
        <v>44287</v>
      </c>
      <c r="G35" s="158">
        <v>44500</v>
      </c>
      <c r="H35" s="159">
        <v>0.33</v>
      </c>
      <c r="I35" s="159">
        <v>0.33</v>
      </c>
      <c r="J35" s="159">
        <v>0.33</v>
      </c>
      <c r="K35" s="161"/>
      <c r="L35" s="359"/>
      <c r="M35" s="359"/>
      <c r="N35" s="359"/>
      <c r="O35" s="360"/>
    </row>
    <row r="36" spans="1:15" ht="45" hidden="1" x14ac:dyDescent="0.25">
      <c r="A36" s="174" t="s">
        <v>285</v>
      </c>
      <c r="B36" s="154">
        <v>2</v>
      </c>
      <c r="C36" s="169" t="s">
        <v>286</v>
      </c>
      <c r="D36" s="156" t="s">
        <v>287</v>
      </c>
      <c r="E36" s="157" t="s">
        <v>284</v>
      </c>
      <c r="F36" s="158">
        <v>44531</v>
      </c>
      <c r="G36" s="158">
        <v>44560</v>
      </c>
      <c r="H36" s="160"/>
      <c r="I36" s="159">
        <v>1</v>
      </c>
      <c r="J36" s="160"/>
      <c r="K36" s="161"/>
      <c r="L36" s="359"/>
      <c r="M36" s="359"/>
      <c r="N36" s="359"/>
      <c r="O36" s="360"/>
    </row>
    <row r="37" spans="1:15" ht="45" hidden="1" x14ac:dyDescent="0.25">
      <c r="A37" s="357" t="s">
        <v>130</v>
      </c>
      <c r="B37" s="363">
        <v>3</v>
      </c>
      <c r="C37" s="366" t="s">
        <v>288</v>
      </c>
      <c r="D37" s="171" t="s">
        <v>289</v>
      </c>
      <c r="E37" s="157" t="s">
        <v>284</v>
      </c>
      <c r="F37" s="158">
        <v>44256</v>
      </c>
      <c r="G37" s="158">
        <v>44285</v>
      </c>
      <c r="H37" s="159">
        <v>1</v>
      </c>
      <c r="I37" s="160"/>
      <c r="J37" s="160"/>
      <c r="K37" s="161"/>
      <c r="L37" s="359"/>
      <c r="M37" s="359"/>
      <c r="N37" s="359"/>
      <c r="O37" s="360"/>
    </row>
    <row r="38" spans="1:15" ht="25.5" hidden="1" customHeight="1" x14ac:dyDescent="0.25">
      <c r="A38" s="358"/>
      <c r="B38" s="365"/>
      <c r="C38" s="368"/>
      <c r="D38" s="156" t="s">
        <v>290</v>
      </c>
      <c r="E38" s="157" t="s">
        <v>284</v>
      </c>
      <c r="F38" s="175">
        <v>44348</v>
      </c>
      <c r="G38" s="175">
        <v>44499</v>
      </c>
      <c r="H38" s="159"/>
      <c r="I38" s="159">
        <v>0.5</v>
      </c>
      <c r="J38" s="159">
        <v>0.5</v>
      </c>
      <c r="K38" s="161"/>
      <c r="L38" s="359"/>
      <c r="M38" s="359"/>
      <c r="N38" s="359"/>
      <c r="O38" s="360"/>
    </row>
    <row r="39" spans="1:15" ht="45" hidden="1" x14ac:dyDescent="0.25">
      <c r="A39" s="357" t="s">
        <v>291</v>
      </c>
      <c r="B39" s="165">
        <v>4</v>
      </c>
      <c r="C39" s="171" t="s">
        <v>292</v>
      </c>
      <c r="D39" s="156" t="s">
        <v>293</v>
      </c>
      <c r="E39" s="157" t="s">
        <v>284</v>
      </c>
      <c r="F39" s="175">
        <v>44256</v>
      </c>
      <c r="G39" s="175">
        <v>43951</v>
      </c>
      <c r="H39" s="159">
        <v>1</v>
      </c>
      <c r="I39" s="160"/>
      <c r="J39" s="160"/>
      <c r="K39" s="161"/>
      <c r="L39" s="359"/>
      <c r="M39" s="359"/>
      <c r="N39" s="359"/>
      <c r="O39" s="360"/>
    </row>
    <row r="40" spans="1:15" ht="60" hidden="1" x14ac:dyDescent="0.25">
      <c r="A40" s="358"/>
      <c r="B40" s="165">
        <v>5</v>
      </c>
      <c r="C40" s="171" t="s">
        <v>294</v>
      </c>
      <c r="D40" s="156" t="s">
        <v>295</v>
      </c>
      <c r="E40" s="157" t="s">
        <v>284</v>
      </c>
      <c r="F40" s="158">
        <v>44256</v>
      </c>
      <c r="G40" s="158">
        <v>43951</v>
      </c>
      <c r="H40" s="159">
        <v>1</v>
      </c>
      <c r="I40" s="160"/>
      <c r="J40" s="160"/>
      <c r="K40" s="161"/>
      <c r="L40" s="359"/>
      <c r="M40" s="359"/>
      <c r="N40" s="359"/>
      <c r="O40" s="360"/>
    </row>
    <row r="41" spans="1:15" ht="45" x14ac:dyDescent="0.25">
      <c r="A41" s="357" t="s">
        <v>296</v>
      </c>
      <c r="B41" s="363">
        <v>1</v>
      </c>
      <c r="C41" s="366" t="s">
        <v>297</v>
      </c>
      <c r="D41" s="156" t="s">
        <v>298</v>
      </c>
      <c r="E41" s="157" t="s">
        <v>299</v>
      </c>
      <c r="F41" s="158">
        <v>44228</v>
      </c>
      <c r="G41" s="158">
        <v>44255</v>
      </c>
      <c r="H41" s="159">
        <v>1</v>
      </c>
      <c r="I41" s="160"/>
      <c r="J41" s="160"/>
      <c r="K41" s="161"/>
      <c r="L41" s="359"/>
      <c r="M41" s="359"/>
      <c r="N41" s="359"/>
      <c r="O41" s="360"/>
    </row>
    <row r="42" spans="1:15" ht="45" x14ac:dyDescent="0.25">
      <c r="A42" s="361"/>
      <c r="B42" s="364"/>
      <c r="C42" s="367"/>
      <c r="D42" s="156" t="s">
        <v>300</v>
      </c>
      <c r="E42" s="157" t="s">
        <v>301</v>
      </c>
      <c r="F42" s="158">
        <v>44256</v>
      </c>
      <c r="G42" s="158">
        <v>44439</v>
      </c>
      <c r="H42" s="159"/>
      <c r="I42" s="159">
        <v>1</v>
      </c>
      <c r="J42" s="160"/>
      <c r="K42" s="161"/>
      <c r="L42" s="359"/>
      <c r="M42" s="359"/>
      <c r="N42" s="359"/>
      <c r="O42" s="360"/>
    </row>
    <row r="43" spans="1:15" ht="45" x14ac:dyDescent="0.25">
      <c r="A43" s="361"/>
      <c r="B43" s="365"/>
      <c r="C43" s="368"/>
      <c r="D43" s="156" t="s">
        <v>302</v>
      </c>
      <c r="E43" s="157" t="s">
        <v>299</v>
      </c>
      <c r="F43" s="158">
        <v>44470</v>
      </c>
      <c r="G43" s="158">
        <v>44530</v>
      </c>
      <c r="H43" s="159"/>
      <c r="I43" s="160"/>
      <c r="J43" s="159">
        <v>1</v>
      </c>
      <c r="K43" s="161"/>
      <c r="L43" s="359"/>
      <c r="M43" s="359"/>
      <c r="N43" s="359"/>
      <c r="O43" s="360"/>
    </row>
    <row r="44" spans="1:15" ht="30" x14ac:dyDescent="0.25">
      <c r="A44" s="361"/>
      <c r="B44" s="363">
        <v>2</v>
      </c>
      <c r="C44" s="366" t="s">
        <v>303</v>
      </c>
      <c r="D44" s="156" t="s">
        <v>304</v>
      </c>
      <c r="E44" s="157" t="s">
        <v>284</v>
      </c>
      <c r="F44" s="158">
        <v>44256</v>
      </c>
      <c r="G44" s="158">
        <v>44285</v>
      </c>
      <c r="H44" s="159">
        <v>1</v>
      </c>
      <c r="I44" s="160"/>
      <c r="J44" s="160"/>
      <c r="K44" s="161"/>
      <c r="L44" s="359"/>
      <c r="M44" s="359"/>
      <c r="N44" s="359"/>
      <c r="O44" s="360"/>
    </row>
    <row r="45" spans="1:15" ht="45" x14ac:dyDescent="0.25">
      <c r="A45" s="361"/>
      <c r="B45" s="364"/>
      <c r="C45" s="367"/>
      <c r="D45" s="156" t="s">
        <v>305</v>
      </c>
      <c r="E45" s="157" t="s">
        <v>284</v>
      </c>
      <c r="F45" s="158">
        <v>44287</v>
      </c>
      <c r="G45" s="158">
        <v>44316</v>
      </c>
      <c r="H45" s="159">
        <v>1</v>
      </c>
      <c r="I45" s="160"/>
      <c r="J45" s="160"/>
      <c r="K45" s="161"/>
      <c r="L45" s="359"/>
      <c r="M45" s="359"/>
      <c r="N45" s="359"/>
      <c r="O45" s="360"/>
    </row>
    <row r="46" spans="1:15" ht="38.25" customHeight="1" thickBot="1" x14ac:dyDescent="0.3">
      <c r="A46" s="362"/>
      <c r="B46" s="369"/>
      <c r="C46" s="370"/>
      <c r="D46" s="176" t="s">
        <v>306</v>
      </c>
      <c r="E46" s="177" t="s">
        <v>284</v>
      </c>
      <c r="F46" s="178">
        <v>44531</v>
      </c>
      <c r="G46" s="178">
        <v>44560</v>
      </c>
      <c r="H46" s="179"/>
      <c r="I46" s="180">
        <v>0.5</v>
      </c>
      <c r="J46" s="180">
        <v>0.5</v>
      </c>
      <c r="K46" s="195"/>
      <c r="L46" s="371"/>
      <c r="M46" s="371"/>
      <c r="N46" s="371"/>
      <c r="O46" s="372"/>
    </row>
    <row r="47" spans="1:15" ht="15.75" thickBot="1" x14ac:dyDescent="0.3">
      <c r="A47" s="373"/>
      <c r="B47" s="373"/>
      <c r="C47" s="373"/>
      <c r="D47" s="373"/>
      <c r="E47" s="373"/>
      <c r="F47" s="373"/>
      <c r="G47" s="373"/>
      <c r="H47" s="373"/>
      <c r="I47" s="373"/>
      <c r="J47" s="373"/>
      <c r="K47" s="373"/>
      <c r="L47" s="373"/>
      <c r="M47" s="373"/>
      <c r="N47" s="373"/>
      <c r="O47" s="373"/>
    </row>
    <row r="48" spans="1:15" ht="19.5" thickBot="1" x14ac:dyDescent="0.3">
      <c r="A48" s="354" t="s">
        <v>307</v>
      </c>
      <c r="B48" s="355"/>
      <c r="C48" s="355"/>
      <c r="D48" s="355"/>
      <c r="E48" s="355"/>
      <c r="F48" s="355"/>
      <c r="G48" s="355"/>
      <c r="H48" s="355"/>
      <c r="I48" s="355"/>
      <c r="J48" s="355"/>
      <c r="K48" s="355"/>
      <c r="L48" s="355"/>
      <c r="M48" s="355"/>
      <c r="N48" s="355"/>
      <c r="O48" s="356"/>
    </row>
    <row r="49" spans="1:15" ht="30" x14ac:dyDescent="0.25">
      <c r="A49" s="151" t="s">
        <v>211</v>
      </c>
      <c r="B49" s="152" t="s">
        <v>212</v>
      </c>
      <c r="C49" s="152" t="s">
        <v>213</v>
      </c>
      <c r="D49" s="152" t="s">
        <v>214</v>
      </c>
      <c r="E49" s="152" t="s">
        <v>215</v>
      </c>
      <c r="F49" s="152" t="s">
        <v>216</v>
      </c>
      <c r="G49" s="152" t="s">
        <v>217</v>
      </c>
      <c r="H49" s="153" t="s">
        <v>280</v>
      </c>
      <c r="I49" s="152" t="s">
        <v>219</v>
      </c>
      <c r="J49" s="152" t="s">
        <v>220</v>
      </c>
      <c r="K49" s="153" t="s">
        <v>221</v>
      </c>
      <c r="L49" s="350" t="s">
        <v>222</v>
      </c>
      <c r="M49" s="350"/>
      <c r="N49" s="350"/>
      <c r="O49" s="351"/>
    </row>
    <row r="50" spans="1:15" ht="42" customHeight="1" x14ac:dyDescent="0.25">
      <c r="A50" s="196" t="s">
        <v>308</v>
      </c>
      <c r="B50" s="20">
        <v>1</v>
      </c>
      <c r="C50" s="215" t="s">
        <v>309</v>
      </c>
      <c r="D50" s="215" t="s">
        <v>310</v>
      </c>
      <c r="E50" s="182" t="s">
        <v>311</v>
      </c>
      <c r="F50" s="197">
        <v>44409</v>
      </c>
      <c r="G50" s="183">
        <v>44470</v>
      </c>
      <c r="H50" s="184"/>
      <c r="I50" s="198"/>
      <c r="J50" s="199">
        <v>1</v>
      </c>
      <c r="K50" s="185"/>
      <c r="L50" s="181"/>
      <c r="M50" s="181"/>
      <c r="N50" s="181"/>
      <c r="O50" s="200"/>
    </row>
    <row r="51" spans="1:15" ht="30" x14ac:dyDescent="0.25">
      <c r="A51" s="352" t="s">
        <v>312</v>
      </c>
      <c r="B51" s="345">
        <v>2</v>
      </c>
      <c r="C51" s="348" t="s">
        <v>313</v>
      </c>
      <c r="D51" s="215" t="s">
        <v>314</v>
      </c>
      <c r="E51" s="182" t="s">
        <v>311</v>
      </c>
      <c r="F51" s="197">
        <v>44197</v>
      </c>
      <c r="G51" s="183">
        <v>44561</v>
      </c>
      <c r="H51" s="184"/>
      <c r="I51" s="159">
        <v>0.5</v>
      </c>
      <c r="J51" s="159">
        <v>0.5</v>
      </c>
      <c r="K51" s="165"/>
      <c r="L51" s="165"/>
      <c r="M51" s="165"/>
      <c r="N51" s="165"/>
      <c r="O51" s="201"/>
    </row>
    <row r="52" spans="1:15" s="69" customFormat="1" ht="45" x14ac:dyDescent="0.25">
      <c r="A52" s="352"/>
      <c r="B52" s="345"/>
      <c r="C52" s="348"/>
      <c r="D52" s="215" t="s">
        <v>315</v>
      </c>
      <c r="E52" s="217" t="s">
        <v>311</v>
      </c>
      <c r="F52" s="221">
        <v>44440</v>
      </c>
      <c r="G52" s="218">
        <v>44530</v>
      </c>
      <c r="H52" s="222"/>
      <c r="I52" s="198"/>
      <c r="J52" s="223">
        <v>1</v>
      </c>
      <c r="K52" s="224"/>
      <c r="L52" s="224"/>
      <c r="M52" s="224"/>
      <c r="N52" s="224"/>
      <c r="O52" s="225"/>
    </row>
    <row r="53" spans="1:15" ht="57.75" customHeight="1" x14ac:dyDescent="0.25">
      <c r="A53" s="352"/>
      <c r="B53" s="345"/>
      <c r="C53" s="348"/>
      <c r="D53" s="215" t="s">
        <v>316</v>
      </c>
      <c r="E53" s="182" t="s">
        <v>311</v>
      </c>
      <c r="F53" s="183">
        <v>44440</v>
      </c>
      <c r="G53" s="183">
        <v>44530</v>
      </c>
      <c r="H53" s="199"/>
      <c r="I53" s="199"/>
      <c r="J53" s="199">
        <v>1</v>
      </c>
      <c r="K53" s="161"/>
      <c r="L53" s="161"/>
      <c r="M53" s="161"/>
      <c r="N53" s="161"/>
      <c r="O53" s="162"/>
    </row>
    <row r="54" spans="1:15" ht="39" customHeight="1" thickBot="1" x14ac:dyDescent="0.3">
      <c r="A54" s="353"/>
      <c r="B54" s="347"/>
      <c r="C54" s="349"/>
      <c r="D54" s="216" t="s">
        <v>317</v>
      </c>
      <c r="E54" s="193" t="s">
        <v>311</v>
      </c>
      <c r="F54" s="194">
        <v>44317</v>
      </c>
      <c r="G54" s="194">
        <v>44439</v>
      </c>
      <c r="H54" s="191"/>
      <c r="I54" s="191">
        <v>1</v>
      </c>
      <c r="J54" s="191"/>
      <c r="K54" s="202"/>
      <c r="L54" s="202"/>
      <c r="M54" s="202"/>
      <c r="N54" s="202"/>
      <c r="O54" s="203"/>
    </row>
    <row r="55" spans="1:15" ht="15.75" thickBot="1" x14ac:dyDescent="0.3">
      <c r="A55" s="204"/>
      <c r="B55" s="205"/>
      <c r="C55" s="205"/>
      <c r="D55" s="205"/>
      <c r="E55" s="205"/>
      <c r="F55" s="205"/>
      <c r="G55" s="205"/>
      <c r="H55" s="205"/>
      <c r="I55" s="205"/>
      <c r="J55" s="205"/>
      <c r="K55" s="205"/>
      <c r="L55" s="205"/>
      <c r="M55" s="205"/>
      <c r="N55" s="205"/>
      <c r="O55" s="206"/>
    </row>
    <row r="56" spans="1:15" ht="19.5" thickBot="1" x14ac:dyDescent="0.3">
      <c r="A56" s="207" t="s">
        <v>318</v>
      </c>
      <c r="B56" s="208"/>
      <c r="C56" s="208"/>
      <c r="D56" s="208"/>
      <c r="E56" s="208"/>
      <c r="F56" s="208"/>
      <c r="G56" s="208"/>
      <c r="H56" s="208"/>
      <c r="I56" s="208"/>
      <c r="J56" s="208"/>
      <c r="K56" s="185"/>
      <c r="L56" s="187"/>
      <c r="M56" s="187"/>
      <c r="N56" s="187"/>
      <c r="O56" s="188"/>
    </row>
    <row r="57" spans="1:15" ht="30" x14ac:dyDescent="0.25">
      <c r="A57" s="151" t="s">
        <v>211</v>
      </c>
      <c r="B57" s="152" t="s">
        <v>212</v>
      </c>
      <c r="C57" s="152" t="s">
        <v>213</v>
      </c>
      <c r="D57" s="152" t="s">
        <v>214</v>
      </c>
      <c r="E57" s="152" t="s">
        <v>215</v>
      </c>
      <c r="F57" s="152" t="s">
        <v>216</v>
      </c>
      <c r="G57" s="152" t="s">
        <v>217</v>
      </c>
      <c r="H57" s="153" t="s">
        <v>280</v>
      </c>
      <c r="I57" s="152" t="s">
        <v>219</v>
      </c>
      <c r="J57" s="152" t="s">
        <v>220</v>
      </c>
      <c r="K57" s="153" t="s">
        <v>221</v>
      </c>
      <c r="L57" s="350" t="s">
        <v>222</v>
      </c>
      <c r="M57" s="350"/>
      <c r="N57" s="350"/>
      <c r="O57" s="351"/>
    </row>
    <row r="58" spans="1:15" ht="83.25" customHeight="1" x14ac:dyDescent="0.25">
      <c r="A58" s="209" t="s">
        <v>319</v>
      </c>
      <c r="B58" s="210">
        <v>1</v>
      </c>
      <c r="C58" s="192" t="s">
        <v>320</v>
      </c>
      <c r="D58" s="192" t="s">
        <v>321</v>
      </c>
      <c r="E58" s="211" t="s">
        <v>322</v>
      </c>
      <c r="F58" s="183">
        <v>44197</v>
      </c>
      <c r="G58" s="183">
        <v>44545</v>
      </c>
      <c r="H58" s="19">
        <v>0.33</v>
      </c>
      <c r="I58" s="19">
        <v>0.33</v>
      </c>
      <c r="J58" s="19">
        <v>0.33</v>
      </c>
      <c r="K58" s="189"/>
      <c r="L58" s="187"/>
      <c r="M58" s="187"/>
      <c r="N58" s="187"/>
      <c r="O58" s="187"/>
    </row>
    <row r="59" spans="1:15" ht="36.75" customHeight="1" x14ac:dyDescent="0.25">
      <c r="A59" s="343" t="s">
        <v>323</v>
      </c>
      <c r="B59" s="345">
        <v>2</v>
      </c>
      <c r="C59" s="346" t="s">
        <v>324</v>
      </c>
      <c r="D59" s="214" t="s">
        <v>325</v>
      </c>
      <c r="E59" s="182" t="s">
        <v>326</v>
      </c>
      <c r="F59" s="183">
        <v>44317</v>
      </c>
      <c r="G59" s="183">
        <v>44377</v>
      </c>
      <c r="H59" s="19"/>
      <c r="I59" s="186">
        <v>1</v>
      </c>
      <c r="J59" s="160"/>
      <c r="K59" s="41"/>
      <c r="L59" s="41"/>
      <c r="M59" s="41"/>
      <c r="N59" s="41"/>
      <c r="O59" s="41"/>
    </row>
    <row r="60" spans="1:15" ht="36.75" customHeight="1" x14ac:dyDescent="0.25">
      <c r="A60" s="343"/>
      <c r="B60" s="345"/>
      <c r="C60" s="346"/>
      <c r="D60" s="214" t="s">
        <v>327</v>
      </c>
      <c r="E60" s="182" t="s">
        <v>326</v>
      </c>
      <c r="F60" s="183">
        <v>44317</v>
      </c>
      <c r="G60" s="183">
        <v>44377</v>
      </c>
      <c r="H60" s="19"/>
      <c r="I60" s="186">
        <v>1</v>
      </c>
      <c r="J60" s="160"/>
      <c r="K60" s="41"/>
      <c r="L60" s="212"/>
      <c r="M60" s="41"/>
      <c r="N60" s="41"/>
      <c r="O60" s="41"/>
    </row>
    <row r="61" spans="1:15" ht="36.75" customHeight="1" x14ac:dyDescent="0.25">
      <c r="A61" s="343"/>
      <c r="B61" s="345"/>
      <c r="C61" s="346"/>
      <c r="D61" s="214" t="s">
        <v>328</v>
      </c>
      <c r="E61" s="182" t="s">
        <v>329</v>
      </c>
      <c r="F61" s="183">
        <v>44378</v>
      </c>
      <c r="G61" s="183">
        <v>44439</v>
      </c>
      <c r="H61" s="19"/>
      <c r="I61" s="186">
        <v>1</v>
      </c>
      <c r="J61" s="160"/>
      <c r="K61" s="41"/>
      <c r="L61" s="212"/>
      <c r="M61" s="41"/>
      <c r="N61" s="41"/>
      <c r="O61" s="41"/>
    </row>
    <row r="62" spans="1:15" ht="60" x14ac:dyDescent="0.25">
      <c r="A62" s="343"/>
      <c r="B62" s="345">
        <v>3</v>
      </c>
      <c r="C62" s="348" t="s">
        <v>330</v>
      </c>
      <c r="D62" s="215" t="s">
        <v>331</v>
      </c>
      <c r="E62" s="217" t="s">
        <v>326</v>
      </c>
      <c r="F62" s="218">
        <v>44197</v>
      </c>
      <c r="G62" s="183">
        <v>44316</v>
      </c>
      <c r="H62" s="19">
        <v>1</v>
      </c>
      <c r="I62" s="19"/>
      <c r="J62" s="41"/>
      <c r="K62" s="41"/>
      <c r="L62" s="41"/>
      <c r="M62" s="41"/>
      <c r="N62" s="41"/>
      <c r="O62" s="41"/>
    </row>
    <row r="63" spans="1:15" ht="60" x14ac:dyDescent="0.25">
      <c r="A63" s="343"/>
      <c r="B63" s="345"/>
      <c r="C63" s="348"/>
      <c r="D63" s="215" t="s">
        <v>332</v>
      </c>
      <c r="E63" s="217" t="s">
        <v>333</v>
      </c>
      <c r="F63" s="218">
        <v>44317</v>
      </c>
      <c r="G63" s="183">
        <v>44439</v>
      </c>
      <c r="H63" s="19"/>
      <c r="I63" s="19">
        <v>1</v>
      </c>
      <c r="J63" s="41"/>
      <c r="K63" s="41"/>
      <c r="L63" s="41"/>
      <c r="M63" s="41"/>
      <c r="N63" s="41"/>
      <c r="O63" s="41"/>
    </row>
    <row r="64" spans="1:15" ht="75.75" thickBot="1" x14ac:dyDescent="0.3">
      <c r="A64" s="344"/>
      <c r="B64" s="347"/>
      <c r="C64" s="349"/>
      <c r="D64" s="216" t="s">
        <v>334</v>
      </c>
      <c r="E64" s="219" t="s">
        <v>335</v>
      </c>
      <c r="F64" s="220">
        <v>44317</v>
      </c>
      <c r="G64" s="194">
        <v>44439</v>
      </c>
      <c r="H64" s="191">
        <v>0.5</v>
      </c>
      <c r="I64" s="191">
        <v>0.5</v>
      </c>
      <c r="J64" s="191"/>
      <c r="K64" s="213"/>
      <c r="L64" s="213"/>
      <c r="M64" s="213"/>
      <c r="N64" s="213"/>
      <c r="O64" s="213"/>
    </row>
    <row r="65" spans="1:3" x14ac:dyDescent="0.25">
      <c r="A65" s="190"/>
      <c r="B65" s="190"/>
      <c r="C65" s="190"/>
    </row>
  </sheetData>
  <mergeCells count="71">
    <mergeCell ref="L21:O21"/>
    <mergeCell ref="L22:O22"/>
    <mergeCell ref="A12:O12"/>
    <mergeCell ref="A1:O1"/>
    <mergeCell ref="A2:O2"/>
    <mergeCell ref="L3:O3"/>
    <mergeCell ref="A4:A6"/>
    <mergeCell ref="A7:A8"/>
    <mergeCell ref="A32:O32"/>
    <mergeCell ref="A33:O33"/>
    <mergeCell ref="L34:O34"/>
    <mergeCell ref="A13:O13"/>
    <mergeCell ref="A14:O14"/>
    <mergeCell ref="L15:O15"/>
    <mergeCell ref="A16:A22"/>
    <mergeCell ref="L16:O16"/>
    <mergeCell ref="B17:B18"/>
    <mergeCell ref="C17:C18"/>
    <mergeCell ref="L17:O17"/>
    <mergeCell ref="L18:O18"/>
    <mergeCell ref="L19:O19"/>
    <mergeCell ref="L20:O20"/>
    <mergeCell ref="B21:B22"/>
    <mergeCell ref="C21:C22"/>
    <mergeCell ref="B24:B25"/>
    <mergeCell ref="C24:C25"/>
    <mergeCell ref="L24:O24"/>
    <mergeCell ref="L30:O30"/>
    <mergeCell ref="L31:O31"/>
    <mergeCell ref="A23:A30"/>
    <mergeCell ref="L23:O23"/>
    <mergeCell ref="L36:O36"/>
    <mergeCell ref="A37:A38"/>
    <mergeCell ref="B37:B38"/>
    <mergeCell ref="C37:C38"/>
    <mergeCell ref="L37:O37"/>
    <mergeCell ref="L38:O38"/>
    <mergeCell ref="L35:O35"/>
    <mergeCell ref="L25:O25"/>
    <mergeCell ref="L26:O26"/>
    <mergeCell ref="L27:O27"/>
    <mergeCell ref="B28:B29"/>
    <mergeCell ref="C28:C29"/>
    <mergeCell ref="L28:O28"/>
    <mergeCell ref="L29:O29"/>
    <mergeCell ref="A48:O48"/>
    <mergeCell ref="A39:A40"/>
    <mergeCell ref="L39:O39"/>
    <mergeCell ref="L40:O40"/>
    <mergeCell ref="A41:A46"/>
    <mergeCell ref="B41:B43"/>
    <mergeCell ref="C41:C43"/>
    <mergeCell ref="L41:O41"/>
    <mergeCell ref="L42:O42"/>
    <mergeCell ref="L43:O43"/>
    <mergeCell ref="B44:B46"/>
    <mergeCell ref="C44:C46"/>
    <mergeCell ref="L44:O44"/>
    <mergeCell ref="L45:O45"/>
    <mergeCell ref="L46:O46"/>
    <mergeCell ref="A47:O47"/>
    <mergeCell ref="L49:O49"/>
    <mergeCell ref="A51:A54"/>
    <mergeCell ref="B51:B54"/>
    <mergeCell ref="C51:C54"/>
    <mergeCell ref="L57:O57"/>
    <mergeCell ref="A59:A64"/>
    <mergeCell ref="B59:B61"/>
    <mergeCell ref="C59:C61"/>
    <mergeCell ref="B62:B64"/>
    <mergeCell ref="C62:C6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5" tint="-0.249977111117893"/>
    <pageSetUpPr fitToPage="1"/>
  </sheetPr>
  <dimension ref="A1:S39"/>
  <sheetViews>
    <sheetView topLeftCell="A16" zoomScale="40" zoomScaleNormal="40" workbookViewId="0">
      <selection activeCell="D24" sqref="D24:D26"/>
    </sheetView>
  </sheetViews>
  <sheetFormatPr baseColWidth="10" defaultColWidth="11.42578125" defaultRowHeight="20.25" x14ac:dyDescent="0.3"/>
  <cols>
    <col min="1" max="1" width="12.5703125" style="137" customWidth="1"/>
    <col min="2" max="2" width="29.5703125" style="137" customWidth="1"/>
    <col min="3" max="3" width="19.140625" style="137" customWidth="1"/>
    <col min="4" max="4" width="46.5703125" style="137" bestFit="1" customWidth="1"/>
    <col min="5" max="5" width="30.5703125" style="137" customWidth="1"/>
    <col min="6" max="6" width="68.85546875" style="137" customWidth="1"/>
    <col min="7" max="7" width="29.85546875" style="137" customWidth="1"/>
    <col min="8" max="8" width="83" style="137" customWidth="1"/>
    <col min="9" max="9" width="16.28515625" style="137" customWidth="1"/>
    <col min="10" max="10" width="37.85546875" style="137" customWidth="1"/>
    <col min="11" max="11" width="18" style="137" customWidth="1"/>
    <col min="12" max="12" width="28.28515625" style="137" customWidth="1"/>
    <col min="13" max="13" width="63.5703125" style="137" customWidth="1"/>
    <col min="14" max="14" width="40.28515625" style="137" customWidth="1"/>
    <col min="15" max="15" width="28.5703125" style="137" customWidth="1"/>
    <col min="16" max="16" width="23.5703125" style="137" customWidth="1"/>
    <col min="17" max="17" width="22.85546875" style="137" customWidth="1"/>
    <col min="18" max="18" width="13.7109375" style="137" customWidth="1"/>
    <col min="19" max="19" width="21.5703125" style="137" customWidth="1"/>
    <col min="20" max="16384" width="11.42578125" style="137"/>
  </cols>
  <sheetData>
    <row r="1" spans="1:19" ht="36.75" customHeight="1" x14ac:dyDescent="0.3"/>
    <row r="2" spans="1:19" ht="36.75" customHeight="1" x14ac:dyDescent="0.3">
      <c r="A2" s="423"/>
      <c r="B2" s="424"/>
      <c r="C2" s="424"/>
      <c r="D2" s="425"/>
      <c r="E2" s="432" t="s">
        <v>336</v>
      </c>
      <c r="F2" s="432"/>
      <c r="G2" s="432"/>
      <c r="H2" s="432"/>
      <c r="I2" s="432"/>
      <c r="J2" s="432"/>
      <c r="K2" s="432"/>
      <c r="L2" s="432"/>
      <c r="M2" s="432"/>
      <c r="N2" s="432"/>
      <c r="O2" s="432"/>
      <c r="P2" s="432"/>
      <c r="Q2" s="136" t="s">
        <v>337</v>
      </c>
      <c r="R2" s="433" t="s">
        <v>338</v>
      </c>
      <c r="S2" s="433"/>
    </row>
    <row r="3" spans="1:19" ht="36.75" customHeight="1" x14ac:dyDescent="0.3">
      <c r="A3" s="426"/>
      <c r="B3" s="427"/>
      <c r="C3" s="427"/>
      <c r="D3" s="428"/>
      <c r="E3" s="432"/>
      <c r="F3" s="432"/>
      <c r="G3" s="432"/>
      <c r="H3" s="432"/>
      <c r="I3" s="432"/>
      <c r="J3" s="432"/>
      <c r="K3" s="432"/>
      <c r="L3" s="432"/>
      <c r="M3" s="432"/>
      <c r="N3" s="432"/>
      <c r="O3" s="432"/>
      <c r="P3" s="432"/>
      <c r="Q3" s="136" t="s">
        <v>339</v>
      </c>
      <c r="R3" s="434">
        <v>2</v>
      </c>
      <c r="S3" s="434"/>
    </row>
    <row r="4" spans="1:19" ht="36.75" customHeight="1" x14ac:dyDescent="0.3">
      <c r="A4" s="429"/>
      <c r="B4" s="430"/>
      <c r="C4" s="430"/>
      <c r="D4" s="431"/>
      <c r="E4" s="432" t="s">
        <v>340</v>
      </c>
      <c r="F4" s="432"/>
      <c r="G4" s="432"/>
      <c r="H4" s="432"/>
      <c r="I4" s="432"/>
      <c r="J4" s="432"/>
      <c r="K4" s="432"/>
      <c r="L4" s="432"/>
      <c r="M4" s="432"/>
      <c r="N4" s="432"/>
      <c r="O4" s="432"/>
      <c r="P4" s="432"/>
      <c r="Q4" s="136" t="s">
        <v>341</v>
      </c>
      <c r="R4" s="435">
        <v>44173</v>
      </c>
      <c r="S4" s="436"/>
    </row>
    <row r="5" spans="1:19" ht="36.75" customHeight="1" x14ac:dyDescent="0.3"/>
    <row r="6" spans="1:19" ht="59.25" customHeight="1" x14ac:dyDescent="0.3">
      <c r="A6" s="437" t="s">
        <v>342</v>
      </c>
      <c r="B6" s="438"/>
      <c r="C6" s="439"/>
      <c r="D6" s="440">
        <v>44180</v>
      </c>
      <c r="E6" s="441"/>
      <c r="F6" s="441"/>
      <c r="G6" s="441"/>
      <c r="H6" s="441"/>
      <c r="I6" s="442"/>
      <c r="J6" s="443"/>
      <c r="K6" s="443"/>
      <c r="L6" s="443"/>
      <c r="M6" s="443"/>
      <c r="N6" s="405" t="s">
        <v>343</v>
      </c>
      <c r="O6" s="405"/>
      <c r="P6" s="444"/>
      <c r="Q6" s="444"/>
      <c r="R6" s="444"/>
      <c r="S6" s="444"/>
    </row>
    <row r="7" spans="1:19" ht="18" customHeight="1" x14ac:dyDescent="0.3">
      <c r="A7" s="416" t="s">
        <v>344</v>
      </c>
      <c r="B7" s="417"/>
      <c r="C7" s="417"/>
      <c r="D7" s="418"/>
      <c r="E7" s="418"/>
      <c r="F7" s="418"/>
      <c r="G7" s="418"/>
      <c r="H7" s="418"/>
      <c r="I7" s="418"/>
      <c r="J7" s="418"/>
      <c r="K7" s="418"/>
      <c r="L7" s="418"/>
      <c r="M7" s="418"/>
      <c r="N7" s="417"/>
      <c r="O7" s="417"/>
      <c r="P7" s="417"/>
      <c r="Q7" s="417"/>
      <c r="R7" s="417"/>
      <c r="S7" s="419"/>
    </row>
    <row r="8" spans="1:19" ht="48.75" customHeight="1" x14ac:dyDescent="0.3">
      <c r="A8" s="420"/>
      <c r="B8" s="421"/>
      <c r="C8" s="421"/>
      <c r="D8" s="421"/>
      <c r="E8" s="421"/>
      <c r="F8" s="421"/>
      <c r="G8" s="421"/>
      <c r="H8" s="421"/>
      <c r="I8" s="421"/>
      <c r="J8" s="421"/>
      <c r="K8" s="421"/>
      <c r="L8" s="421"/>
      <c r="M8" s="421"/>
      <c r="N8" s="421"/>
      <c r="O8" s="421"/>
      <c r="P8" s="421"/>
      <c r="Q8" s="421"/>
      <c r="R8" s="421"/>
      <c r="S8" s="422"/>
    </row>
    <row r="9" spans="1:19" ht="54.75" customHeight="1" x14ac:dyDescent="0.3">
      <c r="A9" s="405" t="s">
        <v>345</v>
      </c>
      <c r="B9" s="405"/>
      <c r="C9" s="405"/>
      <c r="D9" s="405"/>
      <c r="E9" s="405"/>
      <c r="F9" s="405"/>
      <c r="G9" s="405"/>
      <c r="H9" s="405"/>
      <c r="I9" s="405"/>
      <c r="J9" s="405"/>
      <c r="K9" s="405"/>
      <c r="L9" s="405"/>
      <c r="M9" s="405"/>
      <c r="N9" s="405"/>
      <c r="O9" s="405"/>
      <c r="P9" s="405"/>
      <c r="Q9" s="405" t="s">
        <v>346</v>
      </c>
      <c r="R9" s="405"/>
      <c r="S9" s="405"/>
    </row>
    <row r="10" spans="1:19" ht="31.5" customHeight="1" x14ac:dyDescent="0.3">
      <c r="A10" s="414"/>
      <c r="B10" s="414"/>
      <c r="C10" s="414"/>
      <c r="D10" s="414"/>
      <c r="E10" s="414"/>
      <c r="F10" s="414"/>
      <c r="G10" s="414"/>
      <c r="H10" s="414"/>
      <c r="I10" s="414"/>
      <c r="J10" s="414"/>
      <c r="K10" s="414"/>
      <c r="L10" s="414"/>
      <c r="M10" s="414"/>
      <c r="N10" s="414"/>
      <c r="O10" s="414"/>
      <c r="P10" s="414"/>
      <c r="Q10" s="414"/>
      <c r="R10" s="414"/>
      <c r="S10" s="414"/>
    </row>
    <row r="11" spans="1:19" ht="62.25" customHeight="1" x14ac:dyDescent="0.3">
      <c r="A11" s="415" t="s">
        <v>347</v>
      </c>
      <c r="B11" s="415"/>
      <c r="C11" s="406" t="s">
        <v>348</v>
      </c>
      <c r="D11" s="407"/>
      <c r="E11" s="407"/>
      <c r="F11" s="407"/>
      <c r="G11" s="407"/>
      <c r="H11" s="407"/>
      <c r="I11" s="407"/>
      <c r="J11" s="407"/>
      <c r="K11" s="407"/>
      <c r="L11" s="407"/>
      <c r="M11" s="407"/>
      <c r="N11" s="407"/>
      <c r="O11" s="407"/>
      <c r="P11" s="407"/>
      <c r="Q11" s="407"/>
      <c r="R11" s="407"/>
      <c r="S11" s="408"/>
    </row>
    <row r="12" spans="1:19" ht="72" customHeight="1" x14ac:dyDescent="0.3">
      <c r="A12" s="405" t="s">
        <v>349</v>
      </c>
      <c r="B12" s="405"/>
      <c r="C12" s="406" t="s">
        <v>350</v>
      </c>
      <c r="D12" s="407"/>
      <c r="E12" s="407"/>
      <c r="F12" s="407"/>
      <c r="G12" s="407"/>
      <c r="H12" s="407"/>
      <c r="I12" s="407"/>
      <c r="J12" s="407"/>
      <c r="K12" s="407"/>
      <c r="L12" s="407"/>
      <c r="M12" s="407"/>
      <c r="N12" s="407"/>
      <c r="O12" s="407"/>
      <c r="P12" s="407"/>
      <c r="Q12" s="407"/>
      <c r="R12" s="407"/>
      <c r="S12" s="408"/>
    </row>
    <row r="13" spans="1:19" ht="31.5" customHeight="1" x14ac:dyDescent="0.3">
      <c r="A13" s="409" t="s">
        <v>351</v>
      </c>
      <c r="B13" s="409"/>
      <c r="C13" s="409"/>
      <c r="D13" s="409"/>
      <c r="E13" s="409"/>
      <c r="F13" s="409"/>
      <c r="G13" s="409"/>
      <c r="H13" s="409"/>
      <c r="I13" s="409"/>
      <c r="J13" s="409"/>
      <c r="K13" s="409"/>
      <c r="L13" s="409"/>
      <c r="M13" s="409"/>
      <c r="N13" s="409"/>
      <c r="O13" s="409"/>
      <c r="P13" s="409"/>
      <c r="Q13" s="409"/>
      <c r="R13" s="409"/>
      <c r="S13" s="409"/>
    </row>
    <row r="14" spans="1:19" ht="12.75" customHeight="1" x14ac:dyDescent="0.3">
      <c r="A14" s="409"/>
      <c r="B14" s="409"/>
      <c r="C14" s="409"/>
      <c r="D14" s="409"/>
      <c r="E14" s="409"/>
      <c r="F14" s="409"/>
      <c r="G14" s="409"/>
      <c r="H14" s="409"/>
      <c r="I14" s="409"/>
      <c r="J14" s="409"/>
      <c r="K14" s="409"/>
      <c r="L14" s="409"/>
      <c r="M14" s="409"/>
      <c r="N14" s="409"/>
      <c r="O14" s="409"/>
      <c r="P14" s="409"/>
      <c r="Q14" s="409"/>
      <c r="R14" s="409"/>
      <c r="S14" s="409"/>
    </row>
    <row r="15" spans="1:19" ht="90" customHeight="1" x14ac:dyDescent="0.3">
      <c r="A15" s="405" t="s">
        <v>352</v>
      </c>
      <c r="B15" s="405"/>
      <c r="C15" s="405" t="s">
        <v>353</v>
      </c>
      <c r="D15" s="405"/>
      <c r="E15" s="405"/>
      <c r="F15" s="405"/>
      <c r="G15" s="405"/>
      <c r="H15" s="405"/>
      <c r="I15" s="405"/>
      <c r="J15" s="405"/>
      <c r="K15" s="405"/>
      <c r="L15" s="405"/>
      <c r="M15" s="405"/>
      <c r="N15" s="405"/>
      <c r="O15" s="140" t="s">
        <v>354</v>
      </c>
      <c r="P15" s="138" t="s">
        <v>355</v>
      </c>
      <c r="Q15" s="140" t="s">
        <v>356</v>
      </c>
      <c r="R15" s="405" t="s">
        <v>357</v>
      </c>
      <c r="S15" s="405"/>
    </row>
    <row r="16" spans="1:19" ht="121.5" customHeight="1" x14ac:dyDescent="0.3">
      <c r="A16" s="410" t="s">
        <v>358</v>
      </c>
      <c r="B16" s="410"/>
      <c r="C16" s="411" t="s">
        <v>359</v>
      </c>
      <c r="D16" s="411"/>
      <c r="E16" s="411"/>
      <c r="F16" s="411"/>
      <c r="G16" s="411"/>
      <c r="H16" s="411"/>
      <c r="I16" s="411"/>
      <c r="J16" s="411"/>
      <c r="K16" s="411"/>
      <c r="L16" s="411"/>
      <c r="M16" s="411"/>
      <c r="N16" s="411"/>
      <c r="O16" s="143" t="s">
        <v>360</v>
      </c>
      <c r="P16" s="149">
        <v>44197</v>
      </c>
      <c r="Q16" s="144">
        <v>0.9</v>
      </c>
      <c r="R16" s="412" t="s">
        <v>361</v>
      </c>
      <c r="S16" s="413"/>
    </row>
    <row r="17" spans="1:19" ht="54" customHeight="1" x14ac:dyDescent="0.3">
      <c r="L17" s="139"/>
    </row>
    <row r="18" spans="1:19" ht="78" customHeight="1" x14ac:dyDescent="0.3">
      <c r="A18" s="140" t="s">
        <v>362</v>
      </c>
      <c r="B18" s="405" t="s">
        <v>363</v>
      </c>
      <c r="C18" s="405"/>
      <c r="D18" s="140" t="s">
        <v>364</v>
      </c>
      <c r="E18" s="140" t="s">
        <v>365</v>
      </c>
      <c r="F18" s="140" t="s">
        <v>366</v>
      </c>
      <c r="G18" s="140" t="s">
        <v>367</v>
      </c>
      <c r="H18" s="140" t="s">
        <v>368</v>
      </c>
      <c r="I18" s="140" t="s">
        <v>369</v>
      </c>
      <c r="J18" s="140" t="s">
        <v>370</v>
      </c>
      <c r="K18" s="140" t="s">
        <v>371</v>
      </c>
      <c r="L18" s="140" t="s">
        <v>372</v>
      </c>
      <c r="M18" s="140" t="s">
        <v>366</v>
      </c>
      <c r="N18" s="140" t="s">
        <v>373</v>
      </c>
      <c r="O18" s="140" t="s">
        <v>374</v>
      </c>
      <c r="P18" s="140" t="s">
        <v>375</v>
      </c>
      <c r="Q18" s="140" t="s">
        <v>376</v>
      </c>
      <c r="R18" s="140" t="s">
        <v>377</v>
      </c>
      <c r="S18" s="140" t="s">
        <v>378</v>
      </c>
    </row>
    <row r="19" spans="1:19" ht="63" customHeight="1" x14ac:dyDescent="0.3">
      <c r="A19" s="398">
        <v>1</v>
      </c>
      <c r="B19" s="399" t="s">
        <v>379</v>
      </c>
      <c r="C19" s="400"/>
      <c r="D19" s="387">
        <v>0.1</v>
      </c>
      <c r="E19" s="390" t="s">
        <v>380</v>
      </c>
      <c r="F19" s="393" t="s">
        <v>381</v>
      </c>
      <c r="G19" s="397">
        <v>20000000</v>
      </c>
      <c r="H19" s="147" t="s">
        <v>382</v>
      </c>
      <c r="I19" s="150">
        <v>0.2</v>
      </c>
      <c r="J19" s="145" t="s">
        <v>383</v>
      </c>
      <c r="K19" s="146">
        <v>43831</v>
      </c>
      <c r="L19" s="146">
        <v>43876</v>
      </c>
      <c r="M19" s="147" t="s">
        <v>384</v>
      </c>
      <c r="N19" s="237"/>
      <c r="O19" s="237"/>
      <c r="P19" s="237"/>
      <c r="Q19" s="237"/>
      <c r="R19" s="237"/>
      <c r="S19" s="237"/>
    </row>
    <row r="20" spans="1:19" ht="63" customHeight="1" x14ac:dyDescent="0.3">
      <c r="A20" s="388"/>
      <c r="B20" s="401"/>
      <c r="C20" s="402"/>
      <c r="D20" s="388"/>
      <c r="E20" s="391"/>
      <c r="F20" s="394"/>
      <c r="G20" s="391"/>
      <c r="H20" s="147" t="s">
        <v>385</v>
      </c>
      <c r="I20" s="150">
        <v>0.2</v>
      </c>
      <c r="J20" s="145" t="s">
        <v>386</v>
      </c>
      <c r="K20" s="146">
        <v>44247</v>
      </c>
      <c r="L20" s="146">
        <v>44274</v>
      </c>
      <c r="M20" s="147" t="s">
        <v>387</v>
      </c>
      <c r="N20" s="237"/>
      <c r="O20" s="237"/>
      <c r="P20" s="237"/>
      <c r="Q20" s="237"/>
      <c r="R20" s="237"/>
      <c r="S20" s="237"/>
    </row>
    <row r="21" spans="1:19" ht="63" customHeight="1" x14ac:dyDescent="0.3">
      <c r="A21" s="388"/>
      <c r="B21" s="401"/>
      <c r="C21" s="402"/>
      <c r="D21" s="388"/>
      <c r="E21" s="391"/>
      <c r="F21" s="394"/>
      <c r="G21" s="391"/>
      <c r="H21" s="147" t="s">
        <v>388</v>
      </c>
      <c r="I21" s="150">
        <v>0.2</v>
      </c>
      <c r="J21" s="145" t="s">
        <v>386</v>
      </c>
      <c r="K21" s="146">
        <v>44277</v>
      </c>
      <c r="L21" s="146">
        <v>44104</v>
      </c>
      <c r="M21" s="147" t="s">
        <v>389</v>
      </c>
      <c r="N21" s="237"/>
      <c r="O21" s="237"/>
      <c r="P21" s="237"/>
      <c r="Q21" s="237"/>
      <c r="R21" s="237"/>
      <c r="S21" s="237"/>
    </row>
    <row r="22" spans="1:19" ht="63" customHeight="1" x14ac:dyDescent="0.3">
      <c r="A22" s="388"/>
      <c r="B22" s="401"/>
      <c r="C22" s="402"/>
      <c r="D22" s="388"/>
      <c r="E22" s="391"/>
      <c r="F22" s="394"/>
      <c r="G22" s="391"/>
      <c r="H22" s="147" t="s">
        <v>390</v>
      </c>
      <c r="I22" s="150">
        <v>0.2</v>
      </c>
      <c r="J22" s="145" t="s">
        <v>386</v>
      </c>
      <c r="K22" s="146">
        <v>44330</v>
      </c>
      <c r="L22" s="146">
        <v>44012</v>
      </c>
      <c r="M22" s="147" t="s">
        <v>391</v>
      </c>
      <c r="N22" s="237"/>
      <c r="O22" s="237"/>
      <c r="P22" s="237"/>
      <c r="Q22" s="237"/>
      <c r="R22" s="237"/>
      <c r="S22" s="237"/>
    </row>
    <row r="23" spans="1:19" ht="63" customHeight="1" x14ac:dyDescent="0.3">
      <c r="A23" s="389"/>
      <c r="B23" s="403"/>
      <c r="C23" s="404"/>
      <c r="D23" s="389"/>
      <c r="E23" s="392"/>
      <c r="F23" s="395"/>
      <c r="G23" s="392"/>
      <c r="H23" s="147" t="s">
        <v>392</v>
      </c>
      <c r="I23" s="150">
        <v>0.2</v>
      </c>
      <c r="J23" s="145" t="s">
        <v>386</v>
      </c>
      <c r="K23" s="146">
        <v>44119</v>
      </c>
      <c r="L23" s="146">
        <v>44180</v>
      </c>
      <c r="M23" s="147" t="s">
        <v>393</v>
      </c>
      <c r="N23" s="237"/>
      <c r="O23" s="237"/>
      <c r="P23" s="237"/>
      <c r="Q23" s="237"/>
      <c r="R23" s="237"/>
      <c r="S23" s="237"/>
    </row>
    <row r="24" spans="1:19" ht="63" customHeight="1" x14ac:dyDescent="0.3">
      <c r="A24" s="385">
        <v>2</v>
      </c>
      <c r="B24" s="396" t="s">
        <v>394</v>
      </c>
      <c r="C24" s="396"/>
      <c r="D24" s="387">
        <v>0.2</v>
      </c>
      <c r="E24" s="390" t="s">
        <v>380</v>
      </c>
      <c r="F24" s="393" t="s">
        <v>395</v>
      </c>
      <c r="G24" s="397">
        <v>40000000</v>
      </c>
      <c r="H24" s="147" t="s">
        <v>396</v>
      </c>
      <c r="I24" s="150">
        <v>0.2</v>
      </c>
      <c r="J24" s="145" t="s">
        <v>386</v>
      </c>
      <c r="K24" s="146">
        <v>44214</v>
      </c>
      <c r="L24" s="146">
        <v>44245</v>
      </c>
      <c r="M24" s="147" t="s">
        <v>397</v>
      </c>
      <c r="N24" s="237"/>
      <c r="O24" s="237"/>
      <c r="P24" s="237"/>
      <c r="Q24" s="237"/>
      <c r="R24" s="237"/>
      <c r="S24" s="237"/>
    </row>
    <row r="25" spans="1:19" ht="63" customHeight="1" x14ac:dyDescent="0.3">
      <c r="A25" s="385"/>
      <c r="B25" s="396"/>
      <c r="C25" s="396"/>
      <c r="D25" s="388"/>
      <c r="E25" s="391"/>
      <c r="F25" s="394"/>
      <c r="G25" s="391"/>
      <c r="H25" s="147" t="s">
        <v>398</v>
      </c>
      <c r="I25" s="150">
        <v>0.4</v>
      </c>
      <c r="J25" s="145" t="s">
        <v>386</v>
      </c>
      <c r="K25" s="146">
        <v>44304</v>
      </c>
      <c r="L25" s="146">
        <v>44395</v>
      </c>
      <c r="M25" s="147" t="s">
        <v>399</v>
      </c>
      <c r="N25" s="237"/>
      <c r="O25" s="237"/>
      <c r="P25" s="237"/>
      <c r="Q25" s="237"/>
      <c r="R25" s="237"/>
      <c r="S25" s="237"/>
    </row>
    <row r="26" spans="1:19" ht="63" customHeight="1" x14ac:dyDescent="0.3">
      <c r="A26" s="385"/>
      <c r="B26" s="396"/>
      <c r="C26" s="396"/>
      <c r="D26" s="388"/>
      <c r="E26" s="391"/>
      <c r="F26" s="394"/>
      <c r="G26" s="391"/>
      <c r="H26" s="147" t="s">
        <v>400</v>
      </c>
      <c r="I26" s="150">
        <v>0.4</v>
      </c>
      <c r="J26" s="145" t="s">
        <v>386</v>
      </c>
      <c r="K26" s="146">
        <v>44409</v>
      </c>
      <c r="L26" s="146">
        <v>44454</v>
      </c>
      <c r="M26" s="147" t="s">
        <v>395</v>
      </c>
      <c r="N26" s="237"/>
      <c r="O26" s="237"/>
      <c r="P26" s="237"/>
      <c r="Q26" s="237"/>
      <c r="R26" s="237"/>
      <c r="S26" s="237"/>
    </row>
    <row r="27" spans="1:19" s="142" customFormat="1" ht="63" customHeight="1" x14ac:dyDescent="0.25">
      <c r="A27" s="385">
        <v>3</v>
      </c>
      <c r="B27" s="396" t="s">
        <v>309</v>
      </c>
      <c r="C27" s="396"/>
      <c r="D27" s="387">
        <v>0.2</v>
      </c>
      <c r="E27" s="390" t="s">
        <v>380</v>
      </c>
      <c r="F27" s="393" t="s">
        <v>401</v>
      </c>
      <c r="G27" s="390" t="s">
        <v>402</v>
      </c>
      <c r="H27" s="148" t="s">
        <v>403</v>
      </c>
      <c r="I27" s="150">
        <v>0.25</v>
      </c>
      <c r="J27" s="145" t="s">
        <v>383</v>
      </c>
      <c r="K27" s="146">
        <v>44211</v>
      </c>
      <c r="L27" s="146">
        <v>44301</v>
      </c>
      <c r="M27" s="147" t="s">
        <v>404</v>
      </c>
      <c r="N27" s="141"/>
      <c r="O27" s="141"/>
      <c r="P27" s="141"/>
      <c r="Q27" s="141"/>
      <c r="R27" s="141"/>
      <c r="S27" s="141"/>
    </row>
    <row r="28" spans="1:19" s="142" customFormat="1" ht="63" customHeight="1" x14ac:dyDescent="0.25">
      <c r="A28" s="385"/>
      <c r="B28" s="396"/>
      <c r="C28" s="396"/>
      <c r="D28" s="388"/>
      <c r="E28" s="391"/>
      <c r="F28" s="394"/>
      <c r="G28" s="391"/>
      <c r="H28" s="147" t="s">
        <v>405</v>
      </c>
      <c r="I28" s="150">
        <v>0.25</v>
      </c>
      <c r="J28" s="145" t="s">
        <v>383</v>
      </c>
      <c r="K28" s="146">
        <v>44317</v>
      </c>
      <c r="L28" s="146">
        <v>44409</v>
      </c>
      <c r="M28" s="147" t="s">
        <v>406</v>
      </c>
      <c r="N28" s="141"/>
      <c r="O28" s="141"/>
      <c r="P28" s="141"/>
      <c r="Q28" s="141"/>
      <c r="R28" s="141"/>
      <c r="S28" s="141"/>
    </row>
    <row r="29" spans="1:19" s="142" customFormat="1" ht="69" customHeight="1" x14ac:dyDescent="0.25">
      <c r="A29" s="385"/>
      <c r="B29" s="396"/>
      <c r="C29" s="396"/>
      <c r="D29" s="388"/>
      <c r="E29" s="391"/>
      <c r="F29" s="394"/>
      <c r="G29" s="391"/>
      <c r="H29" s="147" t="s">
        <v>310</v>
      </c>
      <c r="I29" s="150">
        <v>0.25</v>
      </c>
      <c r="J29" s="145" t="s">
        <v>383</v>
      </c>
      <c r="K29" s="146">
        <v>44409</v>
      </c>
      <c r="L29" s="146">
        <v>44470</v>
      </c>
      <c r="M29" s="147" t="s">
        <v>407</v>
      </c>
      <c r="N29" s="141"/>
      <c r="O29" s="141"/>
      <c r="P29" s="141"/>
      <c r="Q29" s="141"/>
      <c r="R29" s="141"/>
      <c r="S29" s="141"/>
    </row>
    <row r="30" spans="1:19" s="142" customFormat="1" ht="69" customHeight="1" x14ac:dyDescent="0.25">
      <c r="A30" s="385"/>
      <c r="B30" s="396"/>
      <c r="C30" s="396"/>
      <c r="D30" s="388"/>
      <c r="E30" s="391"/>
      <c r="F30" s="394"/>
      <c r="G30" s="391"/>
      <c r="H30" s="147" t="s">
        <v>408</v>
      </c>
      <c r="I30" s="150">
        <v>0.25</v>
      </c>
      <c r="J30" s="145" t="s">
        <v>383</v>
      </c>
      <c r="K30" s="146">
        <v>44211</v>
      </c>
      <c r="L30" s="146">
        <v>44550</v>
      </c>
      <c r="M30" s="147" t="s">
        <v>409</v>
      </c>
      <c r="N30" s="141"/>
      <c r="O30" s="141"/>
      <c r="P30" s="141"/>
      <c r="Q30" s="141"/>
      <c r="R30" s="141"/>
      <c r="S30" s="141"/>
    </row>
    <row r="31" spans="1:19" ht="69" customHeight="1" x14ac:dyDescent="0.3">
      <c r="A31" s="385">
        <v>4</v>
      </c>
      <c r="B31" s="386" t="s">
        <v>410</v>
      </c>
      <c r="C31" s="386"/>
      <c r="D31" s="387">
        <v>0.3</v>
      </c>
      <c r="E31" s="390" t="s">
        <v>380</v>
      </c>
      <c r="F31" s="393" t="s">
        <v>411</v>
      </c>
      <c r="G31" s="390" t="s">
        <v>402</v>
      </c>
      <c r="H31" s="147" t="s">
        <v>412</v>
      </c>
      <c r="I31" s="150">
        <v>0.15</v>
      </c>
      <c r="J31" s="145" t="s">
        <v>386</v>
      </c>
      <c r="K31" s="146">
        <v>44197</v>
      </c>
      <c r="L31" s="146">
        <v>44226</v>
      </c>
      <c r="M31" s="147" t="s">
        <v>413</v>
      </c>
      <c r="N31" s="237"/>
      <c r="O31" s="237"/>
      <c r="P31" s="237"/>
      <c r="Q31" s="237"/>
      <c r="R31" s="237"/>
      <c r="S31" s="237"/>
    </row>
    <row r="32" spans="1:19" ht="69" customHeight="1" x14ac:dyDescent="0.3">
      <c r="A32" s="385"/>
      <c r="B32" s="386"/>
      <c r="C32" s="386"/>
      <c r="D32" s="388"/>
      <c r="E32" s="391"/>
      <c r="F32" s="394"/>
      <c r="G32" s="391"/>
      <c r="H32" s="147" t="s">
        <v>414</v>
      </c>
      <c r="I32" s="150">
        <v>0.35</v>
      </c>
      <c r="J32" s="145" t="s">
        <v>386</v>
      </c>
      <c r="K32" s="146">
        <v>44256</v>
      </c>
      <c r="L32" s="146">
        <v>44348</v>
      </c>
      <c r="M32" s="147" t="s">
        <v>415</v>
      </c>
      <c r="N32" s="237"/>
      <c r="O32" s="237"/>
      <c r="P32" s="237"/>
      <c r="Q32" s="237"/>
      <c r="R32" s="237"/>
      <c r="S32" s="237"/>
    </row>
    <row r="33" spans="1:19" ht="69" customHeight="1" x14ac:dyDescent="0.3">
      <c r="A33" s="385"/>
      <c r="B33" s="386"/>
      <c r="C33" s="386"/>
      <c r="D33" s="388"/>
      <c r="E33" s="391"/>
      <c r="F33" s="394"/>
      <c r="G33" s="391"/>
      <c r="H33" s="147" t="s">
        <v>416</v>
      </c>
      <c r="I33" s="150">
        <v>0.15</v>
      </c>
      <c r="J33" s="145" t="s">
        <v>386</v>
      </c>
      <c r="K33" s="146">
        <v>44377</v>
      </c>
      <c r="L33" s="146">
        <v>44407</v>
      </c>
      <c r="M33" s="147" t="s">
        <v>413</v>
      </c>
      <c r="N33" s="237"/>
      <c r="O33" s="237"/>
      <c r="P33" s="237"/>
      <c r="Q33" s="237"/>
      <c r="R33" s="237"/>
      <c r="S33" s="237"/>
    </row>
    <row r="34" spans="1:19" ht="69" customHeight="1" x14ac:dyDescent="0.3">
      <c r="A34" s="385"/>
      <c r="B34" s="386"/>
      <c r="C34" s="386"/>
      <c r="D34" s="388"/>
      <c r="E34" s="391"/>
      <c r="F34" s="394"/>
      <c r="G34" s="391"/>
      <c r="H34" s="147" t="s">
        <v>417</v>
      </c>
      <c r="I34" s="150">
        <v>0.35</v>
      </c>
      <c r="J34" s="145" t="s">
        <v>386</v>
      </c>
      <c r="K34" s="146">
        <v>44470</v>
      </c>
      <c r="L34" s="146">
        <v>44550</v>
      </c>
      <c r="M34" s="147" t="s">
        <v>415</v>
      </c>
      <c r="N34" s="237"/>
      <c r="O34" s="237"/>
      <c r="P34" s="237"/>
      <c r="Q34" s="237"/>
      <c r="R34" s="237"/>
      <c r="S34" s="237"/>
    </row>
    <row r="35" spans="1:19" ht="69" customHeight="1" x14ac:dyDescent="0.3">
      <c r="A35" s="385">
        <v>5</v>
      </c>
      <c r="B35" s="386" t="s">
        <v>418</v>
      </c>
      <c r="C35" s="386"/>
      <c r="D35" s="387">
        <v>0.2</v>
      </c>
      <c r="E35" s="390" t="s">
        <v>380</v>
      </c>
      <c r="F35" s="393" t="s">
        <v>419</v>
      </c>
      <c r="G35" s="390" t="s">
        <v>402</v>
      </c>
      <c r="H35" s="147" t="s">
        <v>420</v>
      </c>
      <c r="I35" s="150">
        <v>0.2</v>
      </c>
      <c r="J35" s="145" t="s">
        <v>386</v>
      </c>
      <c r="K35" s="146">
        <v>44216</v>
      </c>
      <c r="L35" s="146">
        <v>44247</v>
      </c>
      <c r="M35" s="147" t="s">
        <v>421</v>
      </c>
      <c r="N35" s="237"/>
      <c r="O35" s="237"/>
      <c r="P35" s="237"/>
      <c r="Q35" s="237"/>
      <c r="R35" s="237"/>
      <c r="S35" s="237"/>
    </row>
    <row r="36" spans="1:19" ht="69" customHeight="1" x14ac:dyDescent="0.3">
      <c r="A36" s="385"/>
      <c r="B36" s="386"/>
      <c r="C36" s="386"/>
      <c r="D36" s="388"/>
      <c r="E36" s="391"/>
      <c r="F36" s="394"/>
      <c r="G36" s="391"/>
      <c r="H36" s="147" t="s">
        <v>422</v>
      </c>
      <c r="I36" s="150">
        <v>0.2</v>
      </c>
      <c r="J36" s="145" t="s">
        <v>386</v>
      </c>
      <c r="K36" s="146">
        <v>44256</v>
      </c>
      <c r="L36" s="146">
        <v>44317</v>
      </c>
      <c r="M36" s="147" t="s">
        <v>423</v>
      </c>
      <c r="N36" s="237"/>
      <c r="O36" s="237"/>
      <c r="P36" s="237"/>
      <c r="Q36" s="237"/>
      <c r="R36" s="237"/>
      <c r="S36" s="237"/>
    </row>
    <row r="37" spans="1:19" ht="69" customHeight="1" x14ac:dyDescent="0.3">
      <c r="A37" s="385"/>
      <c r="B37" s="386"/>
      <c r="C37" s="386"/>
      <c r="D37" s="388"/>
      <c r="E37" s="391"/>
      <c r="F37" s="394"/>
      <c r="G37" s="391"/>
      <c r="H37" s="147" t="s">
        <v>424</v>
      </c>
      <c r="I37" s="150">
        <v>0.2</v>
      </c>
      <c r="J37" s="145" t="s">
        <v>386</v>
      </c>
      <c r="K37" s="146">
        <v>44362</v>
      </c>
      <c r="L37" s="146">
        <v>44423</v>
      </c>
      <c r="M37" s="147" t="s">
        <v>425</v>
      </c>
      <c r="N37" s="237"/>
      <c r="O37" s="237"/>
      <c r="P37" s="237"/>
      <c r="Q37" s="237"/>
      <c r="R37" s="237"/>
      <c r="S37" s="237"/>
    </row>
    <row r="38" spans="1:19" ht="55.5" customHeight="1" x14ac:dyDescent="0.3">
      <c r="A38" s="385"/>
      <c r="B38" s="386"/>
      <c r="C38" s="386"/>
      <c r="D38" s="388"/>
      <c r="E38" s="391"/>
      <c r="F38" s="394"/>
      <c r="G38" s="391"/>
      <c r="H38" s="147" t="s">
        <v>426</v>
      </c>
      <c r="I38" s="150">
        <v>0.2</v>
      </c>
      <c r="J38" s="145" t="s">
        <v>386</v>
      </c>
      <c r="K38" s="146">
        <v>44440</v>
      </c>
      <c r="L38" s="146">
        <v>44469</v>
      </c>
      <c r="M38" s="147" t="s">
        <v>427</v>
      </c>
      <c r="N38" s="237"/>
      <c r="O38" s="237"/>
      <c r="P38" s="237"/>
      <c r="Q38" s="237"/>
      <c r="R38" s="237"/>
      <c r="S38" s="237"/>
    </row>
    <row r="39" spans="1:19" ht="40.5" x14ac:dyDescent="0.3">
      <c r="A39" s="385"/>
      <c r="B39" s="386"/>
      <c r="C39" s="386"/>
      <c r="D39" s="389"/>
      <c r="E39" s="392"/>
      <c r="F39" s="395"/>
      <c r="G39" s="392"/>
      <c r="H39" s="147" t="s">
        <v>428</v>
      </c>
      <c r="I39" s="150">
        <v>0.2</v>
      </c>
      <c r="J39" s="145" t="s">
        <v>386</v>
      </c>
      <c r="K39" s="146">
        <v>44470</v>
      </c>
      <c r="L39" s="146">
        <v>44501</v>
      </c>
      <c r="M39" s="147" t="s">
        <v>429</v>
      </c>
      <c r="N39" s="237"/>
      <c r="O39" s="237"/>
      <c r="P39" s="237"/>
      <c r="Q39" s="237"/>
      <c r="R39" s="237"/>
      <c r="S39" s="237"/>
    </row>
  </sheetData>
  <mergeCells count="58">
    <mergeCell ref="A7:S8"/>
    <mergeCell ref="A2:D4"/>
    <mergeCell ref="E2:P3"/>
    <mergeCell ref="R2:S2"/>
    <mergeCell ref="R3:S3"/>
    <mergeCell ref="E4:P4"/>
    <mergeCell ref="R4:S4"/>
    <mergeCell ref="A6:C6"/>
    <mergeCell ref="D6:I6"/>
    <mergeCell ref="J6:M6"/>
    <mergeCell ref="N6:O6"/>
    <mergeCell ref="P6:S6"/>
    <mergeCell ref="A9:P9"/>
    <mergeCell ref="Q9:S9"/>
    <mergeCell ref="A10:P10"/>
    <mergeCell ref="Q10:S10"/>
    <mergeCell ref="A11:B11"/>
    <mergeCell ref="C11:S11"/>
    <mergeCell ref="F24:F26"/>
    <mergeCell ref="G24:G26"/>
    <mergeCell ref="A19:A23"/>
    <mergeCell ref="B19:C23"/>
    <mergeCell ref="A12:B12"/>
    <mergeCell ref="C12:S12"/>
    <mergeCell ref="A13:S14"/>
    <mergeCell ref="A15:B15"/>
    <mergeCell ref="C15:N15"/>
    <mergeCell ref="R15:S15"/>
    <mergeCell ref="A16:B16"/>
    <mergeCell ref="C16:N16"/>
    <mergeCell ref="R16:S16"/>
    <mergeCell ref="B18:C18"/>
    <mergeCell ref="F19:F23"/>
    <mergeCell ref="G19:G23"/>
    <mergeCell ref="D19:D23"/>
    <mergeCell ref="E19:E23"/>
    <mergeCell ref="A31:A34"/>
    <mergeCell ref="B31:C34"/>
    <mergeCell ref="D31:D34"/>
    <mergeCell ref="E31:E34"/>
    <mergeCell ref="A27:A30"/>
    <mergeCell ref="B27:C30"/>
    <mergeCell ref="A24:A26"/>
    <mergeCell ref="B24:C26"/>
    <mergeCell ref="D24:D26"/>
    <mergeCell ref="E24:E26"/>
    <mergeCell ref="F31:F34"/>
    <mergeCell ref="G35:G39"/>
    <mergeCell ref="D27:D30"/>
    <mergeCell ref="E27:E30"/>
    <mergeCell ref="F27:F30"/>
    <mergeCell ref="G27:G30"/>
    <mergeCell ref="G31:G34"/>
    <mergeCell ref="A35:A39"/>
    <mergeCell ref="B35:C39"/>
    <mergeCell ref="D35:D39"/>
    <mergeCell ref="E35:E39"/>
    <mergeCell ref="F35:F39"/>
  </mergeCells>
  <pageMargins left="0.7" right="0.7" top="0.75" bottom="0.75" header="0.3" footer="0.3"/>
  <pageSetup paperSize="9" scale="20" fitToHeight="0" orientation="landscape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3" tint="0.39997558519241921"/>
  </sheetPr>
  <dimension ref="A1:AF231"/>
  <sheetViews>
    <sheetView topLeftCell="A29" workbookViewId="0">
      <selection activeCell="D37" sqref="D37"/>
    </sheetView>
  </sheetViews>
  <sheetFormatPr baseColWidth="10" defaultColWidth="11.42578125" defaultRowHeight="15" x14ac:dyDescent="0.25"/>
  <cols>
    <col min="1" max="1" width="8.85546875" customWidth="1"/>
    <col min="2" max="2" width="37.5703125" customWidth="1"/>
    <col min="4" max="4" width="39.140625" customWidth="1"/>
    <col min="5" max="5" width="14.28515625" style="45" customWidth="1"/>
    <col min="6" max="6" width="8.5703125" style="45" customWidth="1"/>
    <col min="7" max="7" width="15.140625" style="45" hidden="1" customWidth="1"/>
    <col min="8" max="8" width="15.140625" style="45" customWidth="1"/>
    <col min="9" max="9" width="18.7109375" style="236" customWidth="1"/>
    <col min="10" max="32" width="11.42578125" style="69"/>
  </cols>
  <sheetData>
    <row r="1" spans="1:9" x14ac:dyDescent="0.25">
      <c r="A1" s="445" t="s">
        <v>430</v>
      </c>
      <c r="B1" s="445"/>
      <c r="C1" s="445"/>
      <c r="D1" s="445"/>
      <c r="E1" s="445"/>
      <c r="F1" s="445"/>
      <c r="G1" s="445"/>
      <c r="H1" s="445"/>
      <c r="I1" s="445"/>
    </row>
    <row r="2" spans="1:9" ht="30" x14ac:dyDescent="0.25">
      <c r="A2" s="226" t="s">
        <v>212</v>
      </c>
      <c r="B2" s="226" t="s">
        <v>431</v>
      </c>
      <c r="C2" s="446" t="s">
        <v>432</v>
      </c>
      <c r="D2" s="446"/>
      <c r="E2" s="227" t="s">
        <v>433</v>
      </c>
      <c r="F2" s="227">
        <v>2019</v>
      </c>
      <c r="G2" s="227">
        <v>2020</v>
      </c>
      <c r="H2" s="227">
        <v>2021</v>
      </c>
      <c r="I2" s="228" t="s">
        <v>434</v>
      </c>
    </row>
    <row r="3" spans="1:9" ht="29.25" customHeight="1" x14ac:dyDescent="0.25">
      <c r="A3" s="447">
        <v>1</v>
      </c>
      <c r="B3" s="359" t="s">
        <v>435</v>
      </c>
      <c r="C3" s="448" t="s">
        <v>436</v>
      </c>
      <c r="D3" s="448"/>
      <c r="E3" s="30"/>
      <c r="F3" s="30">
        <v>1</v>
      </c>
      <c r="G3" s="30"/>
      <c r="H3" s="30"/>
      <c r="I3" s="29">
        <v>1</v>
      </c>
    </row>
    <row r="4" spans="1:9" ht="29.25" customHeight="1" x14ac:dyDescent="0.25">
      <c r="A4" s="447"/>
      <c r="B4" s="359"/>
      <c r="C4" s="448" t="s">
        <v>437</v>
      </c>
      <c r="D4" s="448"/>
      <c r="E4" s="30"/>
      <c r="F4" s="30">
        <v>1</v>
      </c>
      <c r="G4" s="30"/>
      <c r="H4" s="30"/>
      <c r="I4" s="29">
        <v>1</v>
      </c>
    </row>
    <row r="5" spans="1:9" ht="29.25" customHeight="1" x14ac:dyDescent="0.25">
      <c r="A5" s="447">
        <v>2</v>
      </c>
      <c r="B5" s="359" t="s">
        <v>438</v>
      </c>
      <c r="C5" s="359" t="s">
        <v>439</v>
      </c>
      <c r="D5" s="449"/>
      <c r="E5" s="182"/>
      <c r="F5" s="182">
        <v>1</v>
      </c>
      <c r="G5" s="229"/>
      <c r="H5" s="229"/>
      <c r="I5" s="29">
        <v>1</v>
      </c>
    </row>
    <row r="6" spans="1:9" ht="29.25" customHeight="1" x14ac:dyDescent="0.25">
      <c r="A6" s="447"/>
      <c r="B6" s="359"/>
      <c r="C6" s="359" t="s">
        <v>440</v>
      </c>
      <c r="D6" s="359"/>
      <c r="E6" s="182"/>
      <c r="F6" s="182"/>
      <c r="G6" s="183">
        <v>44104</v>
      </c>
      <c r="H6" s="61">
        <v>44407</v>
      </c>
      <c r="I6" s="29">
        <v>0</v>
      </c>
    </row>
    <row r="7" spans="1:9" ht="68.25" customHeight="1" x14ac:dyDescent="0.25">
      <c r="A7" s="447"/>
      <c r="B7" s="359"/>
      <c r="C7" s="359" t="s">
        <v>441</v>
      </c>
      <c r="D7" s="359"/>
      <c r="E7" s="182"/>
      <c r="F7" s="182"/>
      <c r="G7" s="183">
        <v>44134</v>
      </c>
      <c r="H7" s="61">
        <v>44423</v>
      </c>
      <c r="I7" s="29">
        <v>0</v>
      </c>
    </row>
    <row r="8" spans="1:9" ht="48.75" customHeight="1" x14ac:dyDescent="0.25">
      <c r="A8" s="447"/>
      <c r="B8" s="359"/>
      <c r="C8" s="348" t="s">
        <v>442</v>
      </c>
      <c r="D8" s="348"/>
      <c r="E8" s="217"/>
      <c r="F8" s="217"/>
      <c r="G8" s="218">
        <v>44255</v>
      </c>
      <c r="H8" s="61">
        <v>44438</v>
      </c>
      <c r="I8" s="29">
        <v>0</v>
      </c>
    </row>
    <row r="9" spans="1:9" ht="29.25" customHeight="1" x14ac:dyDescent="0.25">
      <c r="A9" s="447"/>
      <c r="B9" s="359"/>
      <c r="C9" s="348" t="s">
        <v>443</v>
      </c>
      <c r="D9" s="348"/>
      <c r="E9" s="217"/>
      <c r="F9" s="217"/>
      <c r="G9" s="218">
        <v>44285</v>
      </c>
      <c r="H9" s="61">
        <v>44530</v>
      </c>
      <c r="I9" s="29">
        <v>0</v>
      </c>
    </row>
    <row r="10" spans="1:9" ht="29.25" customHeight="1" x14ac:dyDescent="0.25">
      <c r="A10" s="447"/>
      <c r="B10" s="359"/>
      <c r="C10" s="348" t="s">
        <v>444</v>
      </c>
      <c r="D10" s="348"/>
      <c r="E10" s="217"/>
      <c r="F10" s="217"/>
      <c r="G10" s="218">
        <v>44316</v>
      </c>
      <c r="H10" s="61">
        <v>44560</v>
      </c>
      <c r="I10" s="29">
        <v>0</v>
      </c>
    </row>
    <row r="11" spans="1:9" ht="29.25" customHeight="1" x14ac:dyDescent="0.25">
      <c r="A11" s="447"/>
      <c r="B11" s="359"/>
      <c r="C11" s="348" t="s">
        <v>445</v>
      </c>
      <c r="D11" s="348"/>
      <c r="E11" s="217"/>
      <c r="F11" s="217"/>
      <c r="G11" s="218">
        <v>44378</v>
      </c>
      <c r="H11" s="61">
        <v>44742</v>
      </c>
      <c r="I11" s="29">
        <v>0</v>
      </c>
    </row>
    <row r="12" spans="1:9" ht="30" customHeight="1" x14ac:dyDescent="0.25">
      <c r="A12" s="447">
        <v>3</v>
      </c>
      <c r="B12" s="450" t="s">
        <v>446</v>
      </c>
      <c r="C12" s="448" t="s">
        <v>447</v>
      </c>
      <c r="D12" s="448"/>
      <c r="E12" s="30"/>
      <c r="F12" s="30"/>
      <c r="G12" s="182" t="s">
        <v>448</v>
      </c>
      <c r="H12" s="61">
        <v>44591</v>
      </c>
      <c r="I12" s="29">
        <v>0</v>
      </c>
    </row>
    <row r="13" spans="1:9" ht="30" customHeight="1" x14ac:dyDescent="0.25">
      <c r="A13" s="447"/>
      <c r="B13" s="450"/>
      <c r="C13" s="450" t="s">
        <v>449</v>
      </c>
      <c r="D13" s="450"/>
      <c r="E13" s="20"/>
      <c r="F13" s="20"/>
      <c r="G13" s="182" t="s">
        <v>448</v>
      </c>
      <c r="H13" s="61">
        <v>44560</v>
      </c>
      <c r="I13" s="29">
        <v>0</v>
      </c>
    </row>
    <row r="14" spans="1:9" ht="30" x14ac:dyDescent="0.25">
      <c r="A14" s="447"/>
      <c r="B14" s="450"/>
      <c r="C14" s="450" t="s">
        <v>450</v>
      </c>
      <c r="D14" s="450"/>
      <c r="E14" s="20"/>
      <c r="F14" s="20"/>
      <c r="G14" s="182" t="s">
        <v>451</v>
      </c>
      <c r="H14" s="61">
        <v>44560</v>
      </c>
      <c r="I14" s="29">
        <v>0</v>
      </c>
    </row>
    <row r="15" spans="1:9" ht="42" customHeight="1" x14ac:dyDescent="0.25">
      <c r="A15" s="447">
        <v>4</v>
      </c>
      <c r="B15" s="359" t="s">
        <v>452</v>
      </c>
      <c r="C15" s="450" t="s">
        <v>453</v>
      </c>
      <c r="D15" s="450"/>
      <c r="E15" s="20">
        <v>1</v>
      </c>
      <c r="F15" s="20"/>
      <c r="G15" s="20"/>
      <c r="H15" s="20"/>
      <c r="I15" s="29">
        <v>0</v>
      </c>
    </row>
    <row r="16" spans="1:9" ht="48" customHeight="1" x14ac:dyDescent="0.25">
      <c r="A16" s="447"/>
      <c r="B16" s="359"/>
      <c r="C16" s="450" t="s">
        <v>454</v>
      </c>
      <c r="D16" s="450"/>
      <c r="E16" s="20">
        <v>1</v>
      </c>
      <c r="F16" s="20"/>
      <c r="G16" s="20"/>
      <c r="H16" s="20"/>
      <c r="I16" s="29">
        <v>0</v>
      </c>
    </row>
    <row r="17" spans="1:9" ht="42" customHeight="1" x14ac:dyDescent="0.25">
      <c r="A17" s="447"/>
      <c r="B17" s="359"/>
      <c r="C17" s="450" t="s">
        <v>455</v>
      </c>
      <c r="D17" s="450"/>
      <c r="E17" s="20">
        <v>1</v>
      </c>
      <c r="F17" s="20"/>
      <c r="G17" s="20"/>
      <c r="H17" s="20"/>
      <c r="I17" s="29">
        <v>0</v>
      </c>
    </row>
    <row r="18" spans="1:9" ht="78.75" customHeight="1" x14ac:dyDescent="0.25">
      <c r="A18" s="447"/>
      <c r="B18" s="359"/>
      <c r="C18" s="450" t="s">
        <v>456</v>
      </c>
      <c r="D18" s="450"/>
      <c r="E18" s="20">
        <v>1</v>
      </c>
      <c r="F18" s="20"/>
      <c r="G18" s="20"/>
      <c r="H18" s="20"/>
      <c r="I18" s="29">
        <v>0</v>
      </c>
    </row>
    <row r="19" spans="1:9" ht="62.25" customHeight="1" x14ac:dyDescent="0.25">
      <c r="A19" s="447"/>
      <c r="B19" s="359"/>
      <c r="C19" s="450" t="s">
        <v>457</v>
      </c>
      <c r="D19" s="450"/>
      <c r="E19" s="20">
        <v>1</v>
      </c>
      <c r="F19" s="20"/>
      <c r="G19" s="20"/>
      <c r="H19" s="20"/>
      <c r="I19" s="29">
        <v>0</v>
      </c>
    </row>
    <row r="20" spans="1:9" ht="44.25" customHeight="1" x14ac:dyDescent="0.25">
      <c r="A20" s="447">
        <v>5</v>
      </c>
      <c r="B20" s="450" t="s">
        <v>458</v>
      </c>
      <c r="C20" s="450" t="s">
        <v>453</v>
      </c>
      <c r="D20" s="450"/>
      <c r="E20" s="20">
        <v>1</v>
      </c>
      <c r="F20" s="20"/>
      <c r="G20" s="20"/>
      <c r="H20" s="20"/>
      <c r="I20" s="29">
        <v>0</v>
      </c>
    </row>
    <row r="21" spans="1:9" ht="44.25" customHeight="1" x14ac:dyDescent="0.25">
      <c r="A21" s="447"/>
      <c r="B21" s="450"/>
      <c r="C21" s="450" t="s">
        <v>459</v>
      </c>
      <c r="D21" s="450"/>
      <c r="E21" s="20">
        <v>1</v>
      </c>
      <c r="F21" s="20"/>
      <c r="G21" s="20"/>
      <c r="H21" s="20"/>
      <c r="I21" s="29">
        <v>0</v>
      </c>
    </row>
    <row r="22" spans="1:9" ht="44.25" customHeight="1" x14ac:dyDescent="0.25">
      <c r="A22" s="447"/>
      <c r="B22" s="450"/>
      <c r="C22" s="450" t="s">
        <v>455</v>
      </c>
      <c r="D22" s="450"/>
      <c r="E22" s="20">
        <v>1</v>
      </c>
      <c r="F22" s="20"/>
      <c r="G22" s="20"/>
      <c r="H22" s="20"/>
      <c r="I22" s="29">
        <v>0</v>
      </c>
    </row>
    <row r="23" spans="1:9" ht="44.25" customHeight="1" x14ac:dyDescent="0.25">
      <c r="A23" s="447"/>
      <c r="B23" s="450"/>
      <c r="C23" s="450" t="s">
        <v>460</v>
      </c>
      <c r="D23" s="450"/>
      <c r="E23" s="20">
        <v>1</v>
      </c>
      <c r="F23" s="20"/>
      <c r="G23" s="20"/>
      <c r="H23" s="20"/>
      <c r="I23" s="29">
        <v>0</v>
      </c>
    </row>
    <row r="24" spans="1:9" ht="28.5" customHeight="1" x14ac:dyDescent="0.25">
      <c r="A24" s="447">
        <v>6</v>
      </c>
      <c r="B24" s="450" t="s">
        <v>461</v>
      </c>
      <c r="C24" s="451" t="s">
        <v>462</v>
      </c>
      <c r="D24" s="451"/>
      <c r="E24" s="231">
        <v>1</v>
      </c>
      <c r="F24" s="231"/>
      <c r="G24" s="30"/>
      <c r="H24" s="30"/>
      <c r="I24" s="29">
        <v>0</v>
      </c>
    </row>
    <row r="25" spans="1:9" ht="22.5" customHeight="1" x14ac:dyDescent="0.25">
      <c r="A25" s="447"/>
      <c r="B25" s="450"/>
      <c r="C25" s="451" t="s">
        <v>463</v>
      </c>
      <c r="D25" s="451"/>
      <c r="E25" s="232"/>
      <c r="F25" s="232"/>
      <c r="G25" s="231" t="s">
        <v>464</v>
      </c>
      <c r="H25" s="197">
        <v>44560</v>
      </c>
      <c r="I25" s="29">
        <v>0</v>
      </c>
    </row>
    <row r="26" spans="1:9" ht="22.5" customHeight="1" x14ac:dyDescent="0.25">
      <c r="A26" s="447"/>
      <c r="B26" s="450"/>
      <c r="C26" s="451" t="s">
        <v>465</v>
      </c>
      <c r="D26" s="451"/>
      <c r="E26" s="231"/>
      <c r="F26" s="231"/>
      <c r="G26" s="231" t="s">
        <v>466</v>
      </c>
      <c r="H26" s="197">
        <v>44591</v>
      </c>
      <c r="I26" s="29">
        <v>0</v>
      </c>
    </row>
    <row r="27" spans="1:9" ht="22.5" customHeight="1" x14ac:dyDescent="0.25">
      <c r="A27" s="447"/>
      <c r="B27" s="450"/>
      <c r="C27" s="451" t="s">
        <v>467</v>
      </c>
      <c r="D27" s="451"/>
      <c r="E27" s="231">
        <v>1</v>
      </c>
      <c r="F27" s="231"/>
      <c r="G27" s="231"/>
      <c r="H27" s="231"/>
      <c r="I27" s="29">
        <v>0</v>
      </c>
    </row>
    <row r="28" spans="1:9" ht="41.25" customHeight="1" x14ac:dyDescent="0.25">
      <c r="A28" s="447">
        <v>7</v>
      </c>
      <c r="B28" s="450" t="s">
        <v>468</v>
      </c>
      <c r="C28" s="451" t="s">
        <v>469</v>
      </c>
      <c r="D28" s="451"/>
      <c r="E28" s="231"/>
      <c r="F28" s="231">
        <v>1</v>
      </c>
      <c r="G28" s="231"/>
      <c r="H28" s="231"/>
      <c r="I28" s="29">
        <v>1</v>
      </c>
    </row>
    <row r="29" spans="1:9" ht="21" customHeight="1" x14ac:dyDescent="0.25">
      <c r="A29" s="447"/>
      <c r="B29" s="450"/>
      <c r="C29" s="451" t="s">
        <v>470</v>
      </c>
      <c r="D29" s="451"/>
      <c r="E29" s="231"/>
      <c r="F29" s="231">
        <v>1</v>
      </c>
      <c r="G29" s="231"/>
      <c r="H29" s="231"/>
      <c r="I29" s="29">
        <v>1</v>
      </c>
    </row>
    <row r="30" spans="1:9" ht="39.75" customHeight="1" x14ac:dyDescent="0.25">
      <c r="A30" s="447"/>
      <c r="B30" s="450"/>
      <c r="C30" s="451" t="s">
        <v>471</v>
      </c>
      <c r="D30" s="451"/>
      <c r="E30" s="231"/>
      <c r="F30" s="231"/>
      <c r="G30" s="231" t="s">
        <v>472</v>
      </c>
      <c r="H30" s="197">
        <v>44378</v>
      </c>
      <c r="I30" s="29">
        <v>0</v>
      </c>
    </row>
    <row r="31" spans="1:9" ht="22.5" customHeight="1" x14ac:dyDescent="0.25">
      <c r="A31" s="447"/>
      <c r="B31" s="450"/>
      <c r="C31" s="451" t="s">
        <v>473</v>
      </c>
      <c r="D31" s="451"/>
      <c r="E31" s="231"/>
      <c r="F31" s="231"/>
      <c r="G31" s="231" t="s">
        <v>474</v>
      </c>
      <c r="H31" s="197">
        <v>44256</v>
      </c>
      <c r="I31" s="29">
        <v>0</v>
      </c>
    </row>
    <row r="32" spans="1:9" ht="48" customHeight="1" x14ac:dyDescent="0.25">
      <c r="A32" s="345">
        <v>8</v>
      </c>
      <c r="B32" s="450" t="s">
        <v>475</v>
      </c>
      <c r="C32" s="450" t="s">
        <v>476</v>
      </c>
      <c r="D32" s="450"/>
      <c r="E32" s="20"/>
      <c r="F32" s="20">
        <v>1</v>
      </c>
      <c r="G32" s="20"/>
      <c r="H32" s="20"/>
      <c r="I32" s="29">
        <v>1</v>
      </c>
    </row>
    <row r="33" spans="1:9" ht="54.75" customHeight="1" x14ac:dyDescent="0.25">
      <c r="A33" s="345"/>
      <c r="B33" s="450"/>
      <c r="C33" s="450" t="s">
        <v>477</v>
      </c>
      <c r="D33" s="450"/>
      <c r="E33" s="20"/>
      <c r="F33" s="20">
        <v>1</v>
      </c>
      <c r="G33" s="20"/>
      <c r="H33" s="20"/>
      <c r="I33" s="29">
        <v>1</v>
      </c>
    </row>
    <row r="34" spans="1:9" ht="50.25" customHeight="1" x14ac:dyDescent="0.25">
      <c r="A34" s="345"/>
      <c r="B34" s="450"/>
      <c r="C34" s="450" t="s">
        <v>478</v>
      </c>
      <c r="D34" s="450"/>
      <c r="E34" s="20"/>
      <c r="F34" s="20">
        <v>1</v>
      </c>
      <c r="G34" s="20"/>
      <c r="H34" s="20"/>
      <c r="I34" s="29">
        <v>1</v>
      </c>
    </row>
    <row r="35" spans="1:9" x14ac:dyDescent="0.25">
      <c r="A35" s="69"/>
      <c r="B35" s="69"/>
      <c r="C35" s="69"/>
      <c r="D35" s="69"/>
      <c r="E35" s="133"/>
      <c r="F35" s="133"/>
      <c r="G35" s="133"/>
      <c r="H35" s="133"/>
      <c r="I35" s="233"/>
    </row>
    <row r="36" spans="1:9" x14ac:dyDescent="0.25">
      <c r="A36" s="69"/>
      <c r="B36" s="69"/>
      <c r="C36" s="69"/>
      <c r="D36" s="69"/>
      <c r="E36" s="234"/>
      <c r="F36" s="234"/>
      <c r="G36" s="234"/>
      <c r="H36" s="234"/>
      <c r="I36" s="233"/>
    </row>
    <row r="37" spans="1:9" x14ac:dyDescent="0.25">
      <c r="A37" s="69"/>
      <c r="B37" s="69"/>
      <c r="C37" s="69"/>
      <c r="D37" s="69"/>
      <c r="E37" s="133"/>
      <c r="F37" s="133"/>
      <c r="G37" s="133"/>
      <c r="H37" s="133"/>
      <c r="I37" s="233"/>
    </row>
    <row r="38" spans="1:9" x14ac:dyDescent="0.25">
      <c r="A38" s="69"/>
      <c r="B38" s="69"/>
      <c r="C38" s="69"/>
      <c r="D38" s="69"/>
      <c r="E38" s="133"/>
      <c r="F38" s="133"/>
      <c r="G38" s="133"/>
      <c r="H38" s="133"/>
      <c r="I38" s="233"/>
    </row>
    <row r="39" spans="1:9" x14ac:dyDescent="0.25">
      <c r="A39" s="69"/>
      <c r="B39" s="69"/>
      <c r="C39" s="69"/>
      <c r="D39" s="69"/>
      <c r="E39" s="133"/>
      <c r="F39" s="133"/>
      <c r="G39" s="133"/>
      <c r="H39" s="133"/>
      <c r="I39" s="233"/>
    </row>
    <row r="40" spans="1:9" x14ac:dyDescent="0.25">
      <c r="A40" s="69"/>
      <c r="B40" s="69"/>
      <c r="C40" s="69"/>
      <c r="D40" s="69"/>
      <c r="E40" s="133"/>
      <c r="F40" s="133"/>
      <c r="G40" s="234"/>
      <c r="H40" s="234"/>
      <c r="I40" s="233"/>
    </row>
    <row r="41" spans="1:9" x14ac:dyDescent="0.25">
      <c r="A41" s="69"/>
      <c r="B41" s="69"/>
      <c r="C41" s="69"/>
      <c r="D41" s="69"/>
      <c r="E41" s="133"/>
      <c r="F41" s="133"/>
      <c r="G41" s="234"/>
      <c r="H41" s="234"/>
      <c r="I41" s="233"/>
    </row>
    <row r="42" spans="1:9" x14ac:dyDescent="0.25">
      <c r="A42" s="69"/>
      <c r="B42" s="69"/>
      <c r="C42" s="69"/>
      <c r="D42" s="69"/>
      <c r="E42" s="133"/>
      <c r="F42" s="133"/>
      <c r="G42" s="234"/>
      <c r="H42" s="234"/>
      <c r="I42" s="233"/>
    </row>
    <row r="43" spans="1:9" x14ac:dyDescent="0.25">
      <c r="A43" s="69"/>
      <c r="B43" s="69"/>
      <c r="C43" s="69"/>
      <c r="D43" s="69"/>
      <c r="E43" s="133"/>
      <c r="F43" s="133"/>
      <c r="G43" s="235"/>
      <c r="H43" s="235"/>
      <c r="I43" s="233"/>
    </row>
    <row r="44" spans="1:9" x14ac:dyDescent="0.25">
      <c r="A44" s="69"/>
      <c r="B44" s="69"/>
      <c r="C44" s="69"/>
      <c r="D44" s="69"/>
      <c r="E44" s="133"/>
      <c r="F44" s="133"/>
      <c r="G44" s="133"/>
      <c r="H44" s="133"/>
      <c r="I44" s="233"/>
    </row>
    <row r="45" spans="1:9" x14ac:dyDescent="0.25">
      <c r="A45" s="69"/>
      <c r="B45" s="69"/>
      <c r="C45" s="69"/>
      <c r="D45" s="69"/>
      <c r="E45" s="133"/>
      <c r="F45" s="133"/>
      <c r="G45" s="133"/>
      <c r="H45" s="133"/>
      <c r="I45" s="233"/>
    </row>
    <row r="46" spans="1:9" x14ac:dyDescent="0.25">
      <c r="A46" s="69"/>
      <c r="B46" s="69"/>
      <c r="C46" s="69"/>
      <c r="D46" s="69"/>
      <c r="E46" s="133"/>
      <c r="F46" s="133"/>
      <c r="G46" s="133"/>
      <c r="H46" s="133"/>
      <c r="I46" s="233"/>
    </row>
    <row r="47" spans="1:9" x14ac:dyDescent="0.25">
      <c r="A47" s="69"/>
      <c r="B47" s="69"/>
      <c r="C47" s="69"/>
      <c r="D47" s="69"/>
      <c r="E47" s="133"/>
      <c r="F47" s="133"/>
      <c r="G47" s="133"/>
      <c r="H47" s="133"/>
      <c r="I47" s="233"/>
    </row>
    <row r="48" spans="1:9" x14ac:dyDescent="0.25">
      <c r="A48" s="69"/>
      <c r="B48" s="69"/>
      <c r="C48" s="69"/>
      <c r="D48" s="69"/>
      <c r="E48" s="133"/>
      <c r="F48" s="133"/>
      <c r="G48" s="133"/>
      <c r="H48" s="133"/>
      <c r="I48" s="233"/>
    </row>
    <row r="49" spans="1:9" x14ac:dyDescent="0.25">
      <c r="A49" s="69"/>
      <c r="B49" s="69"/>
      <c r="C49" s="69"/>
      <c r="D49" s="69"/>
      <c r="E49" s="133"/>
      <c r="F49" s="133"/>
      <c r="G49" s="133"/>
      <c r="H49" s="133"/>
      <c r="I49" s="233"/>
    </row>
    <row r="50" spans="1:9" x14ac:dyDescent="0.25">
      <c r="A50" s="69"/>
      <c r="B50" s="69"/>
      <c r="C50" s="69"/>
      <c r="D50" s="69"/>
      <c r="E50" s="133"/>
      <c r="F50" s="133"/>
      <c r="G50" s="133"/>
      <c r="H50" s="133"/>
      <c r="I50" s="233"/>
    </row>
    <row r="51" spans="1:9" x14ac:dyDescent="0.25">
      <c r="A51" s="69"/>
      <c r="B51" s="69"/>
      <c r="C51" s="69"/>
      <c r="D51" s="69"/>
      <c r="E51" s="133"/>
      <c r="F51" s="133"/>
      <c r="G51" s="133"/>
      <c r="H51" s="133"/>
      <c r="I51" s="233"/>
    </row>
    <row r="52" spans="1:9" x14ac:dyDescent="0.25">
      <c r="A52" s="69"/>
      <c r="B52" s="69"/>
      <c r="C52" s="69"/>
      <c r="D52" s="69"/>
      <c r="E52" s="133"/>
      <c r="F52" s="133"/>
      <c r="G52" s="133"/>
      <c r="H52" s="133"/>
      <c r="I52" s="233"/>
    </row>
    <row r="53" spans="1:9" x14ac:dyDescent="0.25">
      <c r="A53" s="69"/>
      <c r="B53" s="69"/>
      <c r="C53" s="69"/>
      <c r="D53" s="69"/>
      <c r="E53" s="133"/>
      <c r="F53" s="133"/>
      <c r="G53" s="133"/>
      <c r="H53" s="133"/>
      <c r="I53" s="233"/>
    </row>
    <row r="54" spans="1:9" x14ac:dyDescent="0.25">
      <c r="A54" s="69"/>
      <c r="B54" s="69"/>
      <c r="C54" s="69"/>
      <c r="D54" s="69"/>
      <c r="E54" s="133"/>
      <c r="F54" s="133"/>
      <c r="G54" s="133"/>
      <c r="H54" s="133"/>
      <c r="I54" s="233"/>
    </row>
    <row r="55" spans="1:9" x14ac:dyDescent="0.25">
      <c r="A55" s="69"/>
      <c r="B55" s="69"/>
      <c r="C55" s="69"/>
      <c r="D55" s="69"/>
      <c r="E55" s="133"/>
      <c r="F55" s="133"/>
      <c r="G55" s="133"/>
      <c r="H55" s="133"/>
      <c r="I55" s="233"/>
    </row>
    <row r="56" spans="1:9" x14ac:dyDescent="0.25">
      <c r="A56" s="69"/>
      <c r="B56" s="69"/>
      <c r="C56" s="69"/>
      <c r="D56" s="69"/>
      <c r="E56" s="133"/>
      <c r="F56" s="133"/>
      <c r="G56" s="133"/>
      <c r="H56" s="133"/>
      <c r="I56" s="233"/>
    </row>
    <row r="57" spans="1:9" x14ac:dyDescent="0.25">
      <c r="A57" s="69"/>
      <c r="B57" s="69"/>
      <c r="C57" s="69"/>
      <c r="D57" s="69"/>
      <c r="E57" s="133"/>
      <c r="F57" s="133"/>
      <c r="G57" s="133"/>
      <c r="H57" s="133"/>
      <c r="I57" s="233"/>
    </row>
    <row r="58" spans="1:9" x14ac:dyDescent="0.25">
      <c r="A58" s="69"/>
      <c r="B58" s="69"/>
      <c r="C58" s="69"/>
      <c r="D58" s="69"/>
      <c r="E58" s="133"/>
      <c r="F58" s="133"/>
      <c r="G58" s="133"/>
      <c r="H58" s="133"/>
      <c r="I58" s="233"/>
    </row>
    <row r="59" spans="1:9" x14ac:dyDescent="0.25">
      <c r="A59" s="69"/>
      <c r="B59" s="69"/>
      <c r="C59" s="69"/>
      <c r="D59" s="69"/>
      <c r="E59" s="133"/>
      <c r="F59" s="133"/>
      <c r="G59" s="133"/>
      <c r="H59" s="133"/>
      <c r="I59" s="233"/>
    </row>
    <row r="60" spans="1:9" x14ac:dyDescent="0.25">
      <c r="A60" s="69"/>
      <c r="B60" s="69"/>
      <c r="C60" s="69"/>
      <c r="D60" s="69"/>
      <c r="E60" s="133"/>
      <c r="F60" s="133"/>
      <c r="G60" s="133"/>
      <c r="H60" s="133"/>
      <c r="I60" s="233"/>
    </row>
    <row r="61" spans="1:9" x14ac:dyDescent="0.25">
      <c r="A61" s="69"/>
      <c r="B61" s="69"/>
      <c r="C61" s="69"/>
      <c r="D61" s="69"/>
      <c r="E61" s="133"/>
      <c r="F61" s="133"/>
      <c r="G61" s="133"/>
      <c r="H61" s="133"/>
      <c r="I61" s="233"/>
    </row>
    <row r="62" spans="1:9" x14ac:dyDescent="0.25">
      <c r="A62" s="69"/>
      <c r="B62" s="69"/>
      <c r="C62" s="69"/>
      <c r="D62" s="69"/>
      <c r="E62" s="133"/>
      <c r="F62" s="133"/>
      <c r="G62" s="133"/>
      <c r="H62" s="133"/>
      <c r="I62" s="233"/>
    </row>
    <row r="63" spans="1:9" x14ac:dyDescent="0.25">
      <c r="A63" s="69"/>
      <c r="B63" s="69"/>
      <c r="C63" s="69"/>
      <c r="D63" s="69"/>
      <c r="E63" s="133"/>
      <c r="F63" s="133"/>
      <c r="G63" s="133"/>
      <c r="H63" s="133"/>
      <c r="I63" s="233"/>
    </row>
    <row r="64" spans="1:9" x14ac:dyDescent="0.25">
      <c r="A64" s="69"/>
      <c r="B64" s="69"/>
      <c r="C64" s="69"/>
      <c r="D64" s="69"/>
      <c r="E64" s="133"/>
      <c r="F64" s="133"/>
      <c r="G64" s="133"/>
      <c r="H64" s="133"/>
      <c r="I64" s="233"/>
    </row>
    <row r="65" spans="1:9" x14ac:dyDescent="0.25">
      <c r="A65" s="69"/>
      <c r="B65" s="69"/>
      <c r="C65" s="69"/>
      <c r="D65" s="69"/>
      <c r="E65" s="133"/>
      <c r="F65" s="133"/>
      <c r="G65" s="133"/>
      <c r="H65" s="133"/>
      <c r="I65" s="233"/>
    </row>
    <row r="66" spans="1:9" x14ac:dyDescent="0.25">
      <c r="A66" s="69"/>
      <c r="B66" s="69"/>
      <c r="C66" s="69"/>
      <c r="D66" s="69"/>
      <c r="E66" s="133"/>
      <c r="F66" s="133"/>
      <c r="G66" s="133"/>
      <c r="H66" s="133"/>
      <c r="I66" s="233"/>
    </row>
    <row r="67" spans="1:9" x14ac:dyDescent="0.25">
      <c r="A67" s="69"/>
      <c r="B67" s="69"/>
      <c r="C67" s="69"/>
      <c r="D67" s="69"/>
      <c r="E67" s="133"/>
      <c r="F67" s="133"/>
      <c r="G67" s="133"/>
      <c r="H67" s="133"/>
      <c r="I67" s="233"/>
    </row>
    <row r="68" spans="1:9" x14ac:dyDescent="0.25">
      <c r="A68" s="69"/>
      <c r="B68" s="69"/>
      <c r="C68" s="69"/>
      <c r="D68" s="69"/>
      <c r="E68" s="133"/>
      <c r="F68" s="133"/>
      <c r="G68" s="133"/>
      <c r="H68" s="133"/>
      <c r="I68" s="233"/>
    </row>
    <row r="69" spans="1:9" x14ac:dyDescent="0.25">
      <c r="A69" s="69"/>
      <c r="B69" s="69"/>
      <c r="C69" s="69"/>
      <c r="D69" s="69"/>
      <c r="E69" s="133"/>
      <c r="F69" s="133"/>
      <c r="G69" s="133"/>
      <c r="H69" s="133"/>
      <c r="I69" s="233"/>
    </row>
    <row r="70" spans="1:9" x14ac:dyDescent="0.25">
      <c r="A70" s="69"/>
      <c r="B70" s="69"/>
      <c r="C70" s="69"/>
      <c r="D70" s="69"/>
      <c r="E70" s="133"/>
      <c r="F70" s="133"/>
      <c r="G70" s="133"/>
      <c r="H70" s="133"/>
      <c r="I70" s="233"/>
    </row>
    <row r="71" spans="1:9" x14ac:dyDescent="0.25">
      <c r="A71" s="69"/>
      <c r="B71" s="69"/>
      <c r="C71" s="69"/>
      <c r="D71" s="69"/>
      <c r="E71" s="133"/>
      <c r="F71" s="133"/>
      <c r="G71" s="133"/>
      <c r="H71" s="133"/>
      <c r="I71" s="233"/>
    </row>
    <row r="72" spans="1:9" x14ac:dyDescent="0.25">
      <c r="A72" s="69"/>
      <c r="B72" s="69"/>
      <c r="C72" s="69"/>
      <c r="D72" s="69"/>
      <c r="E72" s="133"/>
      <c r="F72" s="133"/>
      <c r="G72" s="133"/>
      <c r="H72" s="133"/>
      <c r="I72" s="233"/>
    </row>
    <row r="73" spans="1:9" x14ac:dyDescent="0.25">
      <c r="A73" s="69"/>
      <c r="B73" s="69"/>
      <c r="C73" s="69"/>
      <c r="D73" s="69"/>
      <c r="E73" s="133"/>
      <c r="F73" s="133"/>
      <c r="G73" s="133"/>
      <c r="H73" s="133"/>
      <c r="I73" s="233"/>
    </row>
    <row r="74" spans="1:9" x14ac:dyDescent="0.25">
      <c r="A74" s="69"/>
      <c r="B74" s="69"/>
      <c r="C74" s="69"/>
      <c r="D74" s="69"/>
      <c r="E74" s="133"/>
      <c r="F74" s="133"/>
      <c r="G74" s="133"/>
      <c r="H74" s="133"/>
      <c r="I74" s="233"/>
    </row>
    <row r="75" spans="1:9" x14ac:dyDescent="0.25">
      <c r="A75" s="69"/>
      <c r="B75" s="69"/>
      <c r="C75" s="69"/>
      <c r="D75" s="69"/>
      <c r="E75" s="133"/>
      <c r="F75" s="133"/>
      <c r="G75" s="133"/>
      <c r="H75" s="133"/>
      <c r="I75" s="233"/>
    </row>
    <row r="76" spans="1:9" x14ac:dyDescent="0.25">
      <c r="A76" s="69"/>
      <c r="B76" s="69"/>
      <c r="C76" s="69"/>
      <c r="D76" s="69"/>
      <c r="E76" s="133"/>
      <c r="F76" s="133"/>
      <c r="G76" s="133"/>
      <c r="H76" s="133"/>
      <c r="I76" s="233"/>
    </row>
    <row r="77" spans="1:9" x14ac:dyDescent="0.25">
      <c r="A77" s="69"/>
      <c r="B77" s="69"/>
      <c r="C77" s="69"/>
      <c r="D77" s="69"/>
      <c r="E77" s="133"/>
      <c r="F77" s="133"/>
      <c r="G77" s="133"/>
      <c r="H77" s="133"/>
      <c r="I77" s="233"/>
    </row>
    <row r="78" spans="1:9" x14ac:dyDescent="0.25">
      <c r="A78" s="69"/>
      <c r="B78" s="69"/>
      <c r="C78" s="69"/>
      <c r="D78" s="69"/>
      <c r="E78" s="133"/>
      <c r="F78" s="133"/>
      <c r="G78" s="133"/>
      <c r="H78" s="133"/>
      <c r="I78" s="233"/>
    </row>
    <row r="79" spans="1:9" x14ac:dyDescent="0.25">
      <c r="A79" s="69"/>
      <c r="B79" s="69"/>
      <c r="C79" s="69"/>
      <c r="D79" s="69"/>
      <c r="E79" s="133"/>
      <c r="F79" s="133"/>
      <c r="G79" s="133"/>
      <c r="H79" s="133"/>
      <c r="I79" s="233"/>
    </row>
    <row r="80" spans="1:9" x14ac:dyDescent="0.25">
      <c r="A80" s="69"/>
      <c r="B80" s="69"/>
      <c r="C80" s="69"/>
      <c r="D80" s="69"/>
      <c r="E80" s="133"/>
      <c r="F80" s="133"/>
      <c r="G80" s="133"/>
      <c r="H80" s="133"/>
      <c r="I80" s="233"/>
    </row>
    <row r="81" spans="1:9" x14ac:dyDescent="0.25">
      <c r="A81" s="69"/>
      <c r="B81" s="69"/>
      <c r="C81" s="69"/>
      <c r="D81" s="69"/>
      <c r="E81" s="133"/>
      <c r="F81" s="133"/>
      <c r="G81" s="133"/>
      <c r="H81" s="133"/>
      <c r="I81" s="233"/>
    </row>
    <row r="82" spans="1:9" x14ac:dyDescent="0.25">
      <c r="A82" s="69"/>
      <c r="B82" s="69"/>
      <c r="C82" s="69"/>
      <c r="D82" s="69"/>
      <c r="E82" s="133"/>
      <c r="F82" s="133"/>
      <c r="G82" s="133"/>
      <c r="H82" s="133"/>
      <c r="I82" s="233"/>
    </row>
    <row r="83" spans="1:9" x14ac:dyDescent="0.25">
      <c r="A83" s="69"/>
      <c r="B83" s="69"/>
      <c r="C83" s="69"/>
      <c r="D83" s="69"/>
      <c r="E83" s="133"/>
      <c r="F83" s="133"/>
      <c r="G83" s="133"/>
      <c r="H83" s="133"/>
      <c r="I83" s="233"/>
    </row>
    <row r="84" spans="1:9" x14ac:dyDescent="0.25">
      <c r="A84" s="69"/>
      <c r="B84" s="69"/>
      <c r="C84" s="69"/>
      <c r="D84" s="69"/>
      <c r="E84" s="133"/>
      <c r="F84" s="133"/>
      <c r="G84" s="133"/>
      <c r="H84" s="133"/>
      <c r="I84" s="233"/>
    </row>
    <row r="85" spans="1:9" x14ac:dyDescent="0.25">
      <c r="A85" s="69"/>
      <c r="B85" s="69"/>
      <c r="C85" s="69"/>
      <c r="D85" s="69"/>
      <c r="E85" s="133"/>
      <c r="F85" s="133"/>
      <c r="G85" s="133"/>
      <c r="H85" s="133"/>
      <c r="I85" s="233"/>
    </row>
    <row r="86" spans="1:9" x14ac:dyDescent="0.25">
      <c r="A86" s="69"/>
      <c r="B86" s="69"/>
      <c r="C86" s="69"/>
      <c r="D86" s="69"/>
      <c r="E86" s="133"/>
      <c r="F86" s="133"/>
      <c r="G86" s="133"/>
      <c r="H86" s="133"/>
      <c r="I86" s="233"/>
    </row>
    <row r="87" spans="1:9" x14ac:dyDescent="0.25">
      <c r="A87" s="69"/>
      <c r="B87" s="69"/>
      <c r="C87" s="69"/>
      <c r="D87" s="69"/>
      <c r="E87" s="133"/>
      <c r="F87" s="133"/>
      <c r="G87" s="133"/>
      <c r="H87" s="133"/>
      <c r="I87" s="233"/>
    </row>
    <row r="88" spans="1:9" x14ac:dyDescent="0.25">
      <c r="A88" s="69"/>
      <c r="B88" s="69"/>
      <c r="C88" s="69"/>
      <c r="D88" s="69"/>
      <c r="E88" s="133"/>
      <c r="F88" s="133"/>
      <c r="G88" s="133"/>
      <c r="H88" s="133"/>
      <c r="I88" s="233"/>
    </row>
    <row r="89" spans="1:9" x14ac:dyDescent="0.25">
      <c r="A89" s="69"/>
      <c r="B89" s="69"/>
      <c r="C89" s="69"/>
      <c r="D89" s="69"/>
      <c r="E89" s="133"/>
      <c r="F89" s="133"/>
      <c r="G89" s="133"/>
      <c r="H89" s="133"/>
      <c r="I89" s="233"/>
    </row>
    <row r="90" spans="1:9" x14ac:dyDescent="0.25">
      <c r="A90" s="69"/>
      <c r="B90" s="69"/>
      <c r="C90" s="69"/>
      <c r="D90" s="69"/>
      <c r="E90" s="133"/>
      <c r="F90" s="133"/>
      <c r="G90" s="133"/>
      <c r="H90" s="133"/>
      <c r="I90" s="233"/>
    </row>
    <row r="91" spans="1:9" x14ac:dyDescent="0.25">
      <c r="A91" s="69"/>
      <c r="B91" s="69"/>
      <c r="C91" s="69"/>
      <c r="D91" s="69"/>
      <c r="E91" s="133"/>
      <c r="F91" s="133"/>
      <c r="G91" s="133"/>
      <c r="H91" s="133"/>
      <c r="I91" s="233"/>
    </row>
    <row r="92" spans="1:9" x14ac:dyDescent="0.25">
      <c r="A92" s="69"/>
      <c r="B92" s="69"/>
      <c r="C92" s="69"/>
      <c r="D92" s="69"/>
      <c r="E92" s="133"/>
      <c r="F92" s="133"/>
      <c r="G92" s="133"/>
      <c r="H92" s="133"/>
      <c r="I92" s="233"/>
    </row>
    <row r="93" spans="1:9" x14ac:dyDescent="0.25">
      <c r="A93" s="69"/>
      <c r="B93" s="69"/>
      <c r="C93" s="69"/>
      <c r="D93" s="69"/>
      <c r="E93" s="133"/>
      <c r="F93" s="133"/>
      <c r="G93" s="133"/>
      <c r="H93" s="133"/>
      <c r="I93" s="233"/>
    </row>
    <row r="94" spans="1:9" x14ac:dyDescent="0.25">
      <c r="A94" s="69"/>
      <c r="B94" s="69"/>
      <c r="C94" s="69"/>
      <c r="D94" s="69"/>
      <c r="E94" s="133"/>
      <c r="F94" s="133"/>
      <c r="G94" s="133"/>
      <c r="H94" s="133"/>
      <c r="I94" s="233"/>
    </row>
    <row r="95" spans="1:9" x14ac:dyDescent="0.25">
      <c r="A95" s="69"/>
      <c r="B95" s="69"/>
      <c r="C95" s="69"/>
      <c r="D95" s="69"/>
      <c r="E95" s="133"/>
      <c r="F95" s="133"/>
      <c r="G95" s="133"/>
      <c r="H95" s="133"/>
      <c r="I95" s="233"/>
    </row>
    <row r="96" spans="1:9" x14ac:dyDescent="0.25">
      <c r="A96" s="69"/>
      <c r="B96" s="69"/>
      <c r="C96" s="69"/>
      <c r="D96" s="69"/>
      <c r="E96" s="133"/>
      <c r="F96" s="133"/>
      <c r="G96" s="133"/>
      <c r="H96" s="133"/>
      <c r="I96" s="233"/>
    </row>
    <row r="97" spans="1:9" x14ac:dyDescent="0.25">
      <c r="A97" s="69"/>
      <c r="B97" s="69"/>
      <c r="C97" s="69"/>
      <c r="D97" s="69"/>
      <c r="E97" s="133"/>
      <c r="F97" s="133"/>
      <c r="G97" s="133"/>
      <c r="H97" s="133"/>
      <c r="I97" s="233"/>
    </row>
    <row r="98" spans="1:9" x14ac:dyDescent="0.25">
      <c r="A98" s="69"/>
      <c r="B98" s="69"/>
      <c r="C98" s="69"/>
      <c r="D98" s="69"/>
      <c r="E98" s="133"/>
      <c r="F98" s="133"/>
      <c r="G98" s="133"/>
      <c r="H98" s="133"/>
      <c r="I98" s="233"/>
    </row>
    <row r="99" spans="1:9" x14ac:dyDescent="0.25">
      <c r="A99" s="69"/>
      <c r="B99" s="69"/>
      <c r="C99" s="69"/>
      <c r="D99" s="69"/>
      <c r="E99" s="133"/>
      <c r="F99" s="133"/>
      <c r="G99" s="133"/>
      <c r="H99" s="133"/>
      <c r="I99" s="233"/>
    </row>
    <row r="100" spans="1:9" x14ac:dyDescent="0.25">
      <c r="A100" s="69"/>
      <c r="B100" s="69"/>
      <c r="C100" s="69"/>
      <c r="D100" s="69"/>
      <c r="E100" s="133"/>
      <c r="F100" s="133"/>
      <c r="G100" s="133"/>
      <c r="H100" s="133"/>
      <c r="I100" s="233"/>
    </row>
    <row r="101" spans="1:9" x14ac:dyDescent="0.25">
      <c r="A101" s="69"/>
      <c r="B101" s="69"/>
      <c r="C101" s="69"/>
      <c r="D101" s="69"/>
      <c r="E101" s="133"/>
      <c r="F101" s="133"/>
      <c r="G101" s="133"/>
      <c r="H101" s="133"/>
      <c r="I101" s="233"/>
    </row>
    <row r="102" spans="1:9" x14ac:dyDescent="0.25">
      <c r="A102" s="69"/>
      <c r="B102" s="69"/>
      <c r="C102" s="69"/>
      <c r="D102" s="69"/>
      <c r="E102" s="133"/>
      <c r="F102" s="133"/>
      <c r="G102" s="133"/>
      <c r="H102" s="133"/>
      <c r="I102" s="233"/>
    </row>
    <row r="103" spans="1:9" x14ac:dyDescent="0.25">
      <c r="A103" s="69"/>
      <c r="B103" s="69"/>
      <c r="C103" s="69"/>
      <c r="D103" s="69"/>
      <c r="E103" s="133"/>
      <c r="F103" s="133"/>
      <c r="G103" s="133"/>
      <c r="H103" s="133"/>
      <c r="I103" s="233"/>
    </row>
    <row r="104" spans="1:9" x14ac:dyDescent="0.25">
      <c r="A104" s="69"/>
      <c r="B104" s="69"/>
      <c r="C104" s="69"/>
      <c r="D104" s="69"/>
      <c r="E104" s="133"/>
      <c r="F104" s="133"/>
      <c r="G104" s="133"/>
      <c r="H104" s="133"/>
      <c r="I104" s="233"/>
    </row>
    <row r="105" spans="1:9" x14ac:dyDescent="0.25">
      <c r="A105" s="69"/>
      <c r="B105" s="69"/>
      <c r="C105" s="69"/>
      <c r="D105" s="69"/>
      <c r="E105" s="133"/>
      <c r="F105" s="133"/>
      <c r="G105" s="133"/>
      <c r="H105" s="133"/>
      <c r="I105" s="233"/>
    </row>
    <row r="106" spans="1:9" x14ac:dyDescent="0.25">
      <c r="A106" s="69"/>
      <c r="B106" s="69"/>
      <c r="C106" s="69"/>
      <c r="D106" s="69"/>
      <c r="E106" s="133"/>
      <c r="F106" s="133"/>
      <c r="G106" s="133"/>
      <c r="H106" s="133"/>
      <c r="I106" s="233"/>
    </row>
    <row r="107" spans="1:9" x14ac:dyDescent="0.25">
      <c r="A107" s="69"/>
      <c r="B107" s="69"/>
      <c r="C107" s="69"/>
      <c r="D107" s="69"/>
      <c r="E107" s="133"/>
      <c r="F107" s="133"/>
      <c r="G107" s="133"/>
      <c r="H107" s="133"/>
      <c r="I107" s="233"/>
    </row>
    <row r="108" spans="1:9" x14ac:dyDescent="0.25">
      <c r="A108" s="69"/>
      <c r="B108" s="69"/>
      <c r="C108" s="69"/>
      <c r="D108" s="69"/>
      <c r="E108" s="133"/>
      <c r="F108" s="133"/>
      <c r="G108" s="133"/>
      <c r="H108" s="133"/>
      <c r="I108" s="233"/>
    </row>
    <row r="109" spans="1:9" x14ac:dyDescent="0.25">
      <c r="A109" s="69"/>
      <c r="B109" s="69"/>
      <c r="C109" s="69"/>
      <c r="D109" s="69"/>
      <c r="E109" s="133"/>
      <c r="F109" s="133"/>
      <c r="G109" s="133"/>
      <c r="H109" s="133"/>
      <c r="I109" s="233"/>
    </row>
    <row r="110" spans="1:9" x14ac:dyDescent="0.25">
      <c r="A110" s="69"/>
      <c r="B110" s="69"/>
      <c r="C110" s="69"/>
      <c r="D110" s="69"/>
      <c r="E110" s="133"/>
      <c r="F110" s="133"/>
      <c r="G110" s="133"/>
      <c r="H110" s="133"/>
      <c r="I110" s="233"/>
    </row>
    <row r="111" spans="1:9" x14ac:dyDescent="0.25">
      <c r="A111" s="69"/>
      <c r="B111" s="69"/>
      <c r="C111" s="69"/>
      <c r="D111" s="69"/>
      <c r="E111" s="133"/>
      <c r="F111" s="133"/>
      <c r="G111" s="133"/>
      <c r="H111" s="133"/>
      <c r="I111" s="233"/>
    </row>
    <row r="112" spans="1:9" x14ac:dyDescent="0.25">
      <c r="A112" s="69"/>
      <c r="B112" s="69"/>
      <c r="C112" s="69"/>
      <c r="D112" s="69"/>
      <c r="E112" s="133"/>
      <c r="F112" s="133"/>
      <c r="G112" s="133"/>
      <c r="H112" s="133"/>
      <c r="I112" s="233"/>
    </row>
    <row r="113" spans="1:9" x14ac:dyDescent="0.25">
      <c r="A113" s="69"/>
      <c r="B113" s="69"/>
      <c r="C113" s="69"/>
      <c r="D113" s="69"/>
      <c r="E113" s="133"/>
      <c r="F113" s="133"/>
      <c r="G113" s="133"/>
      <c r="H113" s="133"/>
      <c r="I113" s="233"/>
    </row>
    <row r="114" spans="1:9" x14ac:dyDescent="0.25">
      <c r="A114" s="69"/>
      <c r="B114" s="69"/>
      <c r="C114" s="69"/>
      <c r="D114" s="69"/>
      <c r="E114" s="133"/>
      <c r="F114" s="133"/>
      <c r="G114" s="133"/>
      <c r="H114" s="133"/>
      <c r="I114" s="233"/>
    </row>
    <row r="115" spans="1:9" x14ac:dyDescent="0.25">
      <c r="A115" s="69"/>
      <c r="B115" s="69"/>
      <c r="C115" s="69"/>
      <c r="D115" s="69"/>
      <c r="E115" s="133"/>
      <c r="F115" s="133"/>
      <c r="G115" s="133"/>
      <c r="H115" s="133"/>
      <c r="I115" s="233"/>
    </row>
    <row r="116" spans="1:9" x14ac:dyDescent="0.25">
      <c r="A116" s="69"/>
      <c r="B116" s="69"/>
      <c r="C116" s="69"/>
      <c r="D116" s="69"/>
      <c r="E116" s="133"/>
      <c r="F116" s="133"/>
      <c r="G116" s="133"/>
      <c r="H116" s="133"/>
      <c r="I116" s="233"/>
    </row>
    <row r="117" spans="1:9" x14ac:dyDescent="0.25">
      <c r="A117" s="69"/>
      <c r="B117" s="69"/>
      <c r="C117" s="69"/>
      <c r="D117" s="69"/>
      <c r="E117" s="133"/>
      <c r="F117" s="133"/>
      <c r="G117" s="133"/>
      <c r="H117" s="133"/>
      <c r="I117" s="233"/>
    </row>
    <row r="118" spans="1:9" x14ac:dyDescent="0.25">
      <c r="A118" s="69"/>
      <c r="B118" s="69"/>
      <c r="C118" s="69"/>
      <c r="D118" s="69"/>
      <c r="E118" s="133"/>
      <c r="F118" s="133"/>
      <c r="G118" s="133"/>
      <c r="H118" s="133"/>
      <c r="I118" s="233"/>
    </row>
    <row r="119" spans="1:9" x14ac:dyDescent="0.25">
      <c r="A119" s="69"/>
      <c r="B119" s="69"/>
      <c r="C119" s="69"/>
      <c r="D119" s="69"/>
      <c r="E119" s="133"/>
      <c r="F119" s="133"/>
      <c r="G119" s="133"/>
      <c r="H119" s="133"/>
      <c r="I119" s="233"/>
    </row>
    <row r="120" spans="1:9" x14ac:dyDescent="0.25">
      <c r="A120" s="69"/>
      <c r="B120" s="69"/>
      <c r="C120" s="69"/>
      <c r="D120" s="69"/>
      <c r="E120" s="133"/>
      <c r="F120" s="133"/>
      <c r="G120" s="133"/>
      <c r="H120" s="133"/>
      <c r="I120" s="233"/>
    </row>
    <row r="121" spans="1:9" x14ac:dyDescent="0.25">
      <c r="A121" s="69"/>
      <c r="B121" s="69"/>
      <c r="C121" s="69"/>
      <c r="D121" s="69"/>
      <c r="E121" s="133"/>
      <c r="F121" s="133"/>
      <c r="G121" s="133"/>
      <c r="H121" s="133"/>
      <c r="I121" s="233"/>
    </row>
    <row r="122" spans="1:9" x14ac:dyDescent="0.25">
      <c r="A122" s="69"/>
      <c r="B122" s="69"/>
      <c r="C122" s="69"/>
      <c r="D122" s="69"/>
      <c r="E122" s="133"/>
      <c r="F122" s="133"/>
      <c r="G122" s="133"/>
      <c r="H122" s="133"/>
      <c r="I122" s="233"/>
    </row>
    <row r="123" spans="1:9" x14ac:dyDescent="0.25">
      <c r="A123" s="69"/>
      <c r="B123" s="69"/>
      <c r="C123" s="69"/>
      <c r="D123" s="69"/>
      <c r="E123" s="133"/>
      <c r="F123" s="133"/>
      <c r="G123" s="133"/>
      <c r="H123" s="133"/>
      <c r="I123" s="233"/>
    </row>
    <row r="124" spans="1:9" x14ac:dyDescent="0.25">
      <c r="A124" s="69"/>
      <c r="B124" s="69"/>
      <c r="C124" s="69"/>
      <c r="D124" s="69"/>
      <c r="E124" s="133"/>
      <c r="F124" s="133"/>
      <c r="G124" s="133"/>
      <c r="H124" s="133"/>
      <c r="I124" s="233"/>
    </row>
    <row r="125" spans="1:9" x14ac:dyDescent="0.25">
      <c r="A125" s="69"/>
      <c r="B125" s="69"/>
      <c r="C125" s="69"/>
      <c r="D125" s="69"/>
      <c r="E125" s="133"/>
      <c r="F125" s="133"/>
      <c r="G125" s="133"/>
      <c r="H125" s="133"/>
      <c r="I125" s="233"/>
    </row>
    <row r="126" spans="1:9" x14ac:dyDescent="0.25">
      <c r="A126" s="69"/>
      <c r="B126" s="69"/>
      <c r="C126" s="69"/>
      <c r="D126" s="69"/>
      <c r="E126" s="133"/>
      <c r="F126" s="133"/>
      <c r="G126" s="133"/>
      <c r="H126" s="133"/>
      <c r="I126" s="233"/>
    </row>
    <row r="127" spans="1:9" x14ac:dyDescent="0.25">
      <c r="A127" s="69"/>
      <c r="B127" s="69"/>
      <c r="C127" s="69"/>
      <c r="D127" s="69"/>
      <c r="E127" s="133"/>
      <c r="F127" s="133"/>
      <c r="G127" s="133"/>
      <c r="H127" s="133"/>
      <c r="I127" s="233"/>
    </row>
    <row r="128" spans="1:9" x14ac:dyDescent="0.25">
      <c r="A128" s="69"/>
      <c r="B128" s="69"/>
      <c r="C128" s="69"/>
      <c r="D128" s="69"/>
      <c r="E128" s="133"/>
      <c r="F128" s="133"/>
      <c r="G128" s="133"/>
      <c r="H128" s="133"/>
      <c r="I128" s="233"/>
    </row>
    <row r="129" spans="1:9" x14ac:dyDescent="0.25">
      <c r="A129" s="69"/>
      <c r="B129" s="69"/>
      <c r="C129" s="69"/>
      <c r="D129" s="69"/>
      <c r="E129" s="133"/>
      <c r="F129" s="133"/>
      <c r="G129" s="133"/>
      <c r="H129" s="133"/>
      <c r="I129" s="233"/>
    </row>
    <row r="130" spans="1:9" x14ac:dyDescent="0.25">
      <c r="A130" s="69"/>
      <c r="B130" s="69"/>
      <c r="C130" s="69"/>
      <c r="D130" s="69"/>
      <c r="E130" s="133"/>
      <c r="F130" s="133"/>
      <c r="G130" s="133"/>
      <c r="H130" s="133"/>
      <c r="I130" s="233"/>
    </row>
    <row r="131" spans="1:9" x14ac:dyDescent="0.25">
      <c r="A131" s="69"/>
      <c r="B131" s="69"/>
      <c r="C131" s="69"/>
      <c r="D131" s="69"/>
      <c r="E131" s="133"/>
      <c r="F131" s="133"/>
      <c r="G131" s="133"/>
      <c r="H131" s="133"/>
      <c r="I131" s="233"/>
    </row>
    <row r="132" spans="1:9" x14ac:dyDescent="0.25">
      <c r="A132" s="69"/>
      <c r="B132" s="69"/>
      <c r="C132" s="69"/>
      <c r="D132" s="69"/>
      <c r="E132" s="133"/>
      <c r="F132" s="133"/>
      <c r="G132" s="133"/>
      <c r="H132" s="133"/>
      <c r="I132" s="233"/>
    </row>
    <row r="133" spans="1:9" x14ac:dyDescent="0.25">
      <c r="A133" s="69"/>
      <c r="B133" s="69"/>
      <c r="C133" s="69"/>
      <c r="D133" s="69"/>
      <c r="E133" s="133"/>
      <c r="F133" s="133"/>
      <c r="G133" s="133"/>
      <c r="H133" s="133"/>
      <c r="I133" s="233"/>
    </row>
    <row r="134" spans="1:9" x14ac:dyDescent="0.25">
      <c r="A134" s="69"/>
      <c r="B134" s="69"/>
      <c r="C134" s="69"/>
      <c r="D134" s="69"/>
      <c r="E134" s="133"/>
      <c r="F134" s="133"/>
      <c r="G134" s="133"/>
      <c r="H134" s="133"/>
      <c r="I134" s="233"/>
    </row>
    <row r="135" spans="1:9" x14ac:dyDescent="0.25">
      <c r="A135" s="69"/>
      <c r="B135" s="69"/>
      <c r="C135" s="69"/>
      <c r="D135" s="69"/>
      <c r="E135" s="133"/>
      <c r="F135" s="133"/>
      <c r="G135" s="133"/>
      <c r="H135" s="133"/>
      <c r="I135" s="233"/>
    </row>
    <row r="136" spans="1:9" x14ac:dyDescent="0.25">
      <c r="A136" s="69"/>
      <c r="B136" s="69"/>
      <c r="C136" s="69"/>
      <c r="D136" s="69"/>
      <c r="E136" s="133"/>
      <c r="F136" s="133"/>
      <c r="G136" s="133"/>
      <c r="H136" s="133"/>
      <c r="I136" s="233"/>
    </row>
    <row r="137" spans="1:9" x14ac:dyDescent="0.25">
      <c r="A137" s="69"/>
      <c r="B137" s="69"/>
      <c r="C137" s="69"/>
      <c r="D137" s="69"/>
      <c r="E137" s="133"/>
      <c r="F137" s="133"/>
      <c r="G137" s="133"/>
      <c r="H137" s="133"/>
      <c r="I137" s="233"/>
    </row>
    <row r="138" spans="1:9" x14ac:dyDescent="0.25">
      <c r="A138" s="69"/>
      <c r="B138" s="69"/>
      <c r="C138" s="69"/>
      <c r="D138" s="69"/>
      <c r="E138" s="133"/>
      <c r="F138" s="133"/>
      <c r="G138" s="133"/>
      <c r="H138" s="133"/>
      <c r="I138" s="233"/>
    </row>
    <row r="139" spans="1:9" x14ac:dyDescent="0.25">
      <c r="A139" s="69"/>
      <c r="B139" s="69"/>
      <c r="C139" s="69"/>
      <c r="D139" s="69"/>
      <c r="E139" s="133"/>
      <c r="F139" s="133"/>
      <c r="G139" s="133"/>
      <c r="H139" s="133"/>
      <c r="I139" s="233"/>
    </row>
    <row r="140" spans="1:9" x14ac:dyDescent="0.25">
      <c r="A140" s="69"/>
      <c r="B140" s="69"/>
      <c r="C140" s="69"/>
      <c r="D140" s="69"/>
      <c r="E140" s="133"/>
      <c r="F140" s="133"/>
      <c r="G140" s="133"/>
      <c r="H140" s="133"/>
      <c r="I140" s="233"/>
    </row>
    <row r="141" spans="1:9" x14ac:dyDescent="0.25">
      <c r="A141" s="69"/>
      <c r="B141" s="69"/>
      <c r="C141" s="69"/>
      <c r="D141" s="69"/>
      <c r="E141" s="133"/>
      <c r="F141" s="133"/>
      <c r="G141" s="133"/>
      <c r="H141" s="133"/>
      <c r="I141" s="233"/>
    </row>
    <row r="142" spans="1:9" x14ac:dyDescent="0.25">
      <c r="A142" s="69"/>
      <c r="B142" s="69"/>
      <c r="C142" s="69"/>
      <c r="D142" s="69"/>
      <c r="E142" s="133"/>
      <c r="F142" s="133"/>
      <c r="G142" s="133"/>
      <c r="H142" s="133"/>
      <c r="I142" s="233"/>
    </row>
    <row r="143" spans="1:9" x14ac:dyDescent="0.25">
      <c r="A143" s="69"/>
      <c r="B143" s="69"/>
      <c r="C143" s="69"/>
      <c r="D143" s="69"/>
      <c r="E143" s="133"/>
      <c r="F143" s="133"/>
      <c r="G143" s="133"/>
      <c r="H143" s="133"/>
      <c r="I143" s="233"/>
    </row>
    <row r="144" spans="1:9" x14ac:dyDescent="0.25">
      <c r="A144" s="69"/>
      <c r="B144" s="69"/>
      <c r="C144" s="69"/>
      <c r="D144" s="69"/>
      <c r="E144" s="133"/>
      <c r="F144" s="133"/>
      <c r="G144" s="133"/>
      <c r="H144" s="133"/>
      <c r="I144" s="233"/>
    </row>
    <row r="145" spans="1:9" x14ac:dyDescent="0.25">
      <c r="A145" s="69"/>
      <c r="B145" s="69"/>
      <c r="C145" s="69"/>
      <c r="D145" s="69"/>
      <c r="E145" s="133"/>
      <c r="F145" s="133"/>
      <c r="G145" s="133"/>
      <c r="H145" s="133"/>
      <c r="I145" s="233"/>
    </row>
    <row r="146" spans="1:9" x14ac:dyDescent="0.25">
      <c r="A146" s="69"/>
      <c r="B146" s="69"/>
      <c r="C146" s="69"/>
      <c r="D146" s="69"/>
      <c r="E146" s="133"/>
      <c r="F146" s="133"/>
      <c r="G146" s="133"/>
      <c r="H146" s="133"/>
      <c r="I146" s="233"/>
    </row>
    <row r="147" spans="1:9" x14ac:dyDescent="0.25">
      <c r="A147" s="69"/>
      <c r="B147" s="69"/>
      <c r="C147" s="69"/>
      <c r="D147" s="69"/>
      <c r="E147" s="133"/>
      <c r="F147" s="133"/>
      <c r="G147" s="133"/>
      <c r="H147" s="133"/>
      <c r="I147" s="233"/>
    </row>
    <row r="148" spans="1:9" x14ac:dyDescent="0.25">
      <c r="A148" s="69"/>
      <c r="B148" s="69"/>
      <c r="C148" s="69"/>
      <c r="D148" s="69"/>
      <c r="E148" s="133"/>
      <c r="F148" s="133"/>
      <c r="G148" s="133"/>
      <c r="H148" s="133"/>
      <c r="I148" s="233"/>
    </row>
    <row r="149" spans="1:9" x14ac:dyDescent="0.25">
      <c r="A149" s="69"/>
      <c r="B149" s="69"/>
      <c r="C149" s="69"/>
      <c r="D149" s="69"/>
      <c r="E149" s="133"/>
      <c r="F149" s="133"/>
      <c r="G149" s="133"/>
      <c r="H149" s="133"/>
      <c r="I149" s="233"/>
    </row>
    <row r="150" spans="1:9" x14ac:dyDescent="0.25">
      <c r="A150" s="69"/>
      <c r="B150" s="69"/>
      <c r="C150" s="69"/>
      <c r="D150" s="69"/>
      <c r="E150" s="133"/>
      <c r="F150" s="133"/>
      <c r="G150" s="133"/>
      <c r="H150" s="133"/>
      <c r="I150" s="233"/>
    </row>
    <row r="151" spans="1:9" x14ac:dyDescent="0.25">
      <c r="A151" s="69"/>
      <c r="B151" s="69"/>
      <c r="C151" s="69"/>
      <c r="D151" s="69"/>
      <c r="E151" s="133"/>
      <c r="F151" s="133"/>
      <c r="G151" s="133"/>
      <c r="H151" s="133"/>
      <c r="I151" s="233"/>
    </row>
    <row r="152" spans="1:9" x14ac:dyDescent="0.25">
      <c r="A152" s="69"/>
      <c r="B152" s="69"/>
      <c r="C152" s="69"/>
      <c r="D152" s="69"/>
      <c r="E152" s="133"/>
      <c r="F152" s="133"/>
      <c r="G152" s="133"/>
      <c r="H152" s="133"/>
      <c r="I152" s="233"/>
    </row>
    <row r="153" spans="1:9" x14ac:dyDescent="0.25">
      <c r="A153" s="69"/>
      <c r="B153" s="69"/>
      <c r="C153" s="69"/>
      <c r="D153" s="69"/>
      <c r="E153" s="133"/>
      <c r="F153" s="133"/>
      <c r="G153" s="133"/>
      <c r="H153" s="133"/>
      <c r="I153" s="233"/>
    </row>
    <row r="154" spans="1:9" x14ac:dyDescent="0.25">
      <c r="A154" s="69"/>
      <c r="B154" s="69"/>
      <c r="C154" s="69"/>
      <c r="D154" s="69"/>
      <c r="E154" s="133"/>
      <c r="F154" s="133"/>
      <c r="G154" s="133"/>
      <c r="H154" s="133"/>
      <c r="I154" s="233"/>
    </row>
    <row r="155" spans="1:9" x14ac:dyDescent="0.25">
      <c r="A155" s="69"/>
      <c r="B155" s="69"/>
      <c r="C155" s="69"/>
      <c r="D155" s="69"/>
      <c r="E155" s="133"/>
      <c r="F155" s="133"/>
      <c r="G155" s="133"/>
      <c r="H155" s="133"/>
      <c r="I155" s="233"/>
    </row>
    <row r="156" spans="1:9" x14ac:dyDescent="0.25">
      <c r="A156" s="69"/>
      <c r="B156" s="69"/>
      <c r="C156" s="69"/>
      <c r="D156" s="69"/>
      <c r="E156" s="133"/>
      <c r="F156" s="133"/>
      <c r="G156" s="133"/>
      <c r="H156" s="133"/>
      <c r="I156" s="233"/>
    </row>
    <row r="157" spans="1:9" x14ac:dyDescent="0.25">
      <c r="A157" s="69"/>
      <c r="B157" s="69"/>
      <c r="C157" s="69"/>
      <c r="D157" s="69"/>
      <c r="E157" s="133"/>
      <c r="F157" s="133"/>
      <c r="G157" s="133"/>
      <c r="H157" s="133"/>
      <c r="I157" s="233"/>
    </row>
    <row r="158" spans="1:9" x14ac:dyDescent="0.25">
      <c r="A158" s="69"/>
      <c r="B158" s="69"/>
      <c r="C158" s="69"/>
      <c r="D158" s="69"/>
      <c r="E158" s="133"/>
      <c r="F158" s="133"/>
      <c r="G158" s="133"/>
      <c r="H158" s="133"/>
      <c r="I158" s="233"/>
    </row>
    <row r="159" spans="1:9" x14ac:dyDescent="0.25">
      <c r="A159" s="69"/>
      <c r="B159" s="69"/>
      <c r="C159" s="69"/>
      <c r="D159" s="69"/>
      <c r="E159" s="133"/>
      <c r="F159" s="133"/>
      <c r="G159" s="133"/>
      <c r="H159" s="133"/>
      <c r="I159" s="233"/>
    </row>
    <row r="160" spans="1:9" x14ac:dyDescent="0.25">
      <c r="A160" s="69"/>
      <c r="B160" s="69"/>
      <c r="C160" s="69"/>
      <c r="D160" s="69"/>
      <c r="E160" s="133"/>
      <c r="F160" s="133"/>
      <c r="G160" s="133"/>
      <c r="H160" s="133"/>
      <c r="I160" s="233"/>
    </row>
    <row r="161" spans="1:9" x14ac:dyDescent="0.25">
      <c r="A161" s="69"/>
      <c r="B161" s="69"/>
      <c r="C161" s="69"/>
      <c r="D161" s="69"/>
      <c r="E161" s="133"/>
      <c r="F161" s="133"/>
      <c r="G161" s="133"/>
      <c r="H161" s="133"/>
      <c r="I161" s="233"/>
    </row>
    <row r="162" spans="1:9" x14ac:dyDescent="0.25">
      <c r="A162" s="69"/>
      <c r="B162" s="69"/>
      <c r="C162" s="69"/>
      <c r="D162" s="69"/>
      <c r="E162" s="133"/>
      <c r="F162" s="133"/>
      <c r="G162" s="133"/>
      <c r="H162" s="133"/>
      <c r="I162" s="233"/>
    </row>
    <row r="163" spans="1:9" x14ac:dyDescent="0.25">
      <c r="A163" s="69"/>
      <c r="B163" s="69"/>
      <c r="C163" s="69"/>
      <c r="D163" s="69"/>
      <c r="E163" s="133"/>
      <c r="F163" s="133"/>
      <c r="G163" s="133"/>
      <c r="H163" s="133"/>
      <c r="I163" s="233"/>
    </row>
    <row r="164" spans="1:9" x14ac:dyDescent="0.25">
      <c r="A164" s="69"/>
      <c r="B164" s="69"/>
      <c r="C164" s="69"/>
      <c r="D164" s="69"/>
      <c r="E164" s="133"/>
      <c r="F164" s="133"/>
      <c r="G164" s="133"/>
      <c r="H164" s="133"/>
      <c r="I164" s="233"/>
    </row>
    <row r="165" spans="1:9" x14ac:dyDescent="0.25">
      <c r="A165" s="69"/>
      <c r="B165" s="69"/>
      <c r="C165" s="69"/>
      <c r="D165" s="69"/>
      <c r="E165" s="133"/>
      <c r="F165" s="133"/>
      <c r="G165" s="133"/>
      <c r="H165" s="133"/>
      <c r="I165" s="233"/>
    </row>
    <row r="166" spans="1:9" x14ac:dyDescent="0.25">
      <c r="A166" s="69"/>
      <c r="B166" s="69"/>
      <c r="C166" s="69"/>
      <c r="D166" s="69"/>
      <c r="E166" s="133"/>
      <c r="F166" s="133"/>
      <c r="G166" s="133"/>
      <c r="H166" s="133"/>
      <c r="I166" s="233"/>
    </row>
    <row r="167" spans="1:9" x14ac:dyDescent="0.25">
      <c r="A167" s="69"/>
      <c r="B167" s="69"/>
      <c r="C167" s="69"/>
      <c r="D167" s="69"/>
      <c r="E167" s="133"/>
      <c r="F167" s="133"/>
      <c r="G167" s="133"/>
      <c r="H167" s="133"/>
      <c r="I167" s="233"/>
    </row>
    <row r="168" spans="1:9" x14ac:dyDescent="0.25">
      <c r="A168" s="69"/>
      <c r="B168" s="69"/>
      <c r="C168" s="69"/>
      <c r="D168" s="69"/>
      <c r="E168" s="133"/>
      <c r="F168" s="133"/>
      <c r="G168" s="133"/>
      <c r="H168" s="133"/>
      <c r="I168" s="233"/>
    </row>
    <row r="169" spans="1:9" x14ac:dyDescent="0.25">
      <c r="A169" s="69"/>
      <c r="B169" s="69"/>
      <c r="C169" s="69"/>
      <c r="D169" s="69"/>
      <c r="E169" s="133"/>
      <c r="F169" s="133"/>
      <c r="G169" s="133"/>
      <c r="H169" s="133"/>
      <c r="I169" s="233"/>
    </row>
    <row r="170" spans="1:9" x14ac:dyDescent="0.25">
      <c r="A170" s="69"/>
      <c r="B170" s="69"/>
      <c r="C170" s="69"/>
      <c r="D170" s="69"/>
      <c r="E170" s="133"/>
      <c r="F170" s="133"/>
      <c r="G170" s="133"/>
      <c r="H170" s="133"/>
      <c r="I170" s="233"/>
    </row>
    <row r="171" spans="1:9" x14ac:dyDescent="0.25">
      <c r="A171" s="69"/>
      <c r="B171" s="69"/>
      <c r="C171" s="69"/>
      <c r="D171" s="69"/>
      <c r="E171" s="133"/>
      <c r="F171" s="133"/>
      <c r="G171" s="133"/>
      <c r="H171" s="133"/>
      <c r="I171" s="233"/>
    </row>
    <row r="172" spans="1:9" x14ac:dyDescent="0.25">
      <c r="A172" s="69"/>
      <c r="B172" s="69"/>
      <c r="C172" s="69"/>
      <c r="D172" s="69"/>
      <c r="E172" s="133"/>
      <c r="F172" s="133"/>
      <c r="G172" s="133"/>
      <c r="H172" s="133"/>
      <c r="I172" s="233"/>
    </row>
    <row r="173" spans="1:9" x14ac:dyDescent="0.25">
      <c r="A173" s="69"/>
      <c r="B173" s="69"/>
      <c r="C173" s="69"/>
      <c r="D173" s="69"/>
      <c r="E173" s="133"/>
      <c r="F173" s="133"/>
      <c r="G173" s="133"/>
      <c r="H173" s="133"/>
      <c r="I173" s="233"/>
    </row>
    <row r="174" spans="1:9" x14ac:dyDescent="0.25">
      <c r="A174" s="69"/>
      <c r="B174" s="69"/>
      <c r="C174" s="69"/>
      <c r="D174" s="69"/>
      <c r="E174" s="133"/>
      <c r="F174" s="133"/>
      <c r="G174" s="133"/>
      <c r="H174" s="133"/>
      <c r="I174" s="233"/>
    </row>
    <row r="175" spans="1:9" x14ac:dyDescent="0.25">
      <c r="A175" s="69"/>
      <c r="B175" s="69"/>
      <c r="C175" s="69"/>
      <c r="D175" s="69"/>
      <c r="E175" s="133"/>
      <c r="F175" s="133"/>
      <c r="G175" s="133"/>
      <c r="H175" s="133"/>
      <c r="I175" s="233"/>
    </row>
    <row r="176" spans="1:9" x14ac:dyDescent="0.25">
      <c r="A176" s="69"/>
      <c r="B176" s="69"/>
      <c r="C176" s="69"/>
      <c r="D176" s="69"/>
      <c r="E176" s="133"/>
      <c r="F176" s="133"/>
      <c r="G176" s="133"/>
      <c r="H176" s="133"/>
      <c r="I176" s="233"/>
    </row>
    <row r="177" spans="1:9" x14ac:dyDescent="0.25">
      <c r="A177" s="69"/>
      <c r="B177" s="69"/>
      <c r="C177" s="69"/>
      <c r="D177" s="69"/>
      <c r="E177" s="133"/>
      <c r="F177" s="133"/>
      <c r="G177" s="133"/>
      <c r="H177" s="133"/>
      <c r="I177" s="233"/>
    </row>
    <row r="178" spans="1:9" x14ac:dyDescent="0.25">
      <c r="A178" s="69"/>
      <c r="B178" s="69"/>
      <c r="C178" s="69"/>
      <c r="D178" s="69"/>
      <c r="E178" s="133"/>
      <c r="F178" s="133"/>
      <c r="G178" s="133"/>
      <c r="H178" s="133"/>
      <c r="I178" s="233"/>
    </row>
    <row r="179" spans="1:9" x14ac:dyDescent="0.25">
      <c r="A179" s="69"/>
      <c r="B179" s="69"/>
      <c r="C179" s="69"/>
      <c r="D179" s="69"/>
      <c r="E179" s="133"/>
      <c r="F179" s="133"/>
      <c r="G179" s="133"/>
      <c r="H179" s="133"/>
      <c r="I179" s="233"/>
    </row>
    <row r="180" spans="1:9" x14ac:dyDescent="0.25">
      <c r="A180" s="69"/>
      <c r="B180" s="69"/>
      <c r="C180" s="69"/>
      <c r="D180" s="69"/>
      <c r="E180" s="133"/>
      <c r="F180" s="133"/>
      <c r="G180" s="133"/>
      <c r="H180" s="133"/>
      <c r="I180" s="233"/>
    </row>
    <row r="181" spans="1:9" x14ac:dyDescent="0.25">
      <c r="A181" s="69"/>
      <c r="B181" s="69"/>
      <c r="C181" s="69"/>
      <c r="D181" s="69"/>
      <c r="E181" s="133"/>
      <c r="F181" s="133"/>
      <c r="G181" s="133"/>
      <c r="H181" s="133"/>
      <c r="I181" s="233"/>
    </row>
    <row r="182" spans="1:9" x14ac:dyDescent="0.25">
      <c r="A182" s="69"/>
      <c r="B182" s="69"/>
      <c r="C182" s="69"/>
      <c r="D182" s="69"/>
      <c r="E182" s="133"/>
      <c r="F182" s="133"/>
      <c r="G182" s="133"/>
      <c r="H182" s="133"/>
      <c r="I182" s="233"/>
    </row>
    <row r="183" spans="1:9" x14ac:dyDescent="0.25">
      <c r="A183" s="69"/>
      <c r="B183" s="69"/>
      <c r="C183" s="69"/>
      <c r="D183" s="69"/>
      <c r="E183" s="133"/>
      <c r="F183" s="133"/>
      <c r="G183" s="133"/>
      <c r="H183" s="133"/>
      <c r="I183" s="233"/>
    </row>
    <row r="184" spans="1:9" x14ac:dyDescent="0.25">
      <c r="A184" s="69"/>
      <c r="B184" s="69"/>
      <c r="C184" s="69"/>
      <c r="D184" s="69"/>
      <c r="E184" s="133"/>
      <c r="F184" s="133"/>
      <c r="G184" s="133"/>
      <c r="H184" s="133"/>
      <c r="I184" s="233"/>
    </row>
    <row r="185" spans="1:9" x14ac:dyDescent="0.25">
      <c r="A185" s="69"/>
      <c r="B185" s="69"/>
      <c r="C185" s="69"/>
      <c r="D185" s="69"/>
      <c r="E185" s="133"/>
      <c r="F185" s="133"/>
      <c r="G185" s="133"/>
      <c r="H185" s="133"/>
      <c r="I185" s="233"/>
    </row>
    <row r="186" spans="1:9" x14ac:dyDescent="0.25">
      <c r="A186" s="69"/>
      <c r="B186" s="69"/>
      <c r="C186" s="69"/>
      <c r="D186" s="69"/>
      <c r="E186" s="133"/>
      <c r="F186" s="133"/>
      <c r="G186" s="133"/>
      <c r="H186" s="133"/>
      <c r="I186" s="233"/>
    </row>
    <row r="187" spans="1:9" x14ac:dyDescent="0.25">
      <c r="A187" s="69"/>
      <c r="B187" s="69"/>
      <c r="C187" s="69"/>
      <c r="D187" s="69"/>
      <c r="E187" s="133"/>
      <c r="F187" s="133"/>
      <c r="G187" s="133"/>
      <c r="H187" s="133"/>
      <c r="I187" s="233"/>
    </row>
    <row r="188" spans="1:9" x14ac:dyDescent="0.25">
      <c r="A188" s="69"/>
      <c r="B188" s="69"/>
      <c r="C188" s="69"/>
      <c r="D188" s="69"/>
      <c r="E188" s="133"/>
      <c r="F188" s="133"/>
      <c r="G188" s="133"/>
      <c r="H188" s="133"/>
      <c r="I188" s="233"/>
    </row>
    <row r="189" spans="1:9" x14ac:dyDescent="0.25">
      <c r="A189" s="69"/>
      <c r="B189" s="69"/>
      <c r="C189" s="69"/>
      <c r="D189" s="69"/>
      <c r="E189" s="133"/>
      <c r="F189" s="133"/>
      <c r="G189" s="133"/>
      <c r="H189" s="133"/>
      <c r="I189" s="233"/>
    </row>
    <row r="190" spans="1:9" x14ac:dyDescent="0.25">
      <c r="A190" s="69"/>
      <c r="B190" s="69"/>
      <c r="C190" s="69"/>
      <c r="D190" s="69"/>
      <c r="E190" s="133"/>
      <c r="F190" s="133"/>
      <c r="G190" s="133"/>
      <c r="H190" s="133"/>
      <c r="I190" s="233"/>
    </row>
    <row r="191" spans="1:9" x14ac:dyDescent="0.25">
      <c r="A191" s="69"/>
      <c r="B191" s="69"/>
      <c r="C191" s="69"/>
      <c r="D191" s="69"/>
      <c r="E191" s="133"/>
      <c r="F191" s="133"/>
      <c r="G191" s="133"/>
      <c r="H191" s="133"/>
      <c r="I191" s="233"/>
    </row>
    <row r="192" spans="1:9" x14ac:dyDescent="0.25">
      <c r="A192" s="69"/>
      <c r="B192" s="69"/>
      <c r="C192" s="69"/>
      <c r="D192" s="69"/>
      <c r="E192" s="133"/>
      <c r="F192" s="133"/>
      <c r="G192" s="133"/>
      <c r="H192" s="133"/>
      <c r="I192" s="233"/>
    </row>
    <row r="193" spans="1:9" x14ac:dyDescent="0.25">
      <c r="A193" s="69"/>
      <c r="B193" s="69"/>
      <c r="C193" s="69"/>
      <c r="D193" s="69"/>
      <c r="E193" s="133"/>
      <c r="F193" s="133"/>
      <c r="G193" s="133"/>
      <c r="H193" s="133"/>
      <c r="I193" s="233"/>
    </row>
    <row r="194" spans="1:9" x14ac:dyDescent="0.25">
      <c r="A194" s="69"/>
      <c r="B194" s="69"/>
      <c r="C194" s="69"/>
      <c r="D194" s="69"/>
      <c r="E194" s="133"/>
      <c r="F194" s="133"/>
      <c r="G194" s="133"/>
      <c r="H194" s="133"/>
      <c r="I194" s="233"/>
    </row>
    <row r="195" spans="1:9" x14ac:dyDescent="0.25">
      <c r="A195" s="69"/>
      <c r="B195" s="69"/>
      <c r="C195" s="69"/>
      <c r="D195" s="69"/>
      <c r="E195" s="133"/>
      <c r="F195" s="133"/>
      <c r="G195" s="133"/>
      <c r="H195" s="133"/>
      <c r="I195" s="233"/>
    </row>
    <row r="196" spans="1:9" x14ac:dyDescent="0.25">
      <c r="A196" s="69"/>
      <c r="B196" s="69"/>
      <c r="C196" s="69"/>
      <c r="D196" s="69"/>
      <c r="E196" s="133"/>
      <c r="F196" s="133"/>
      <c r="G196" s="133"/>
      <c r="H196" s="133"/>
      <c r="I196" s="233"/>
    </row>
    <row r="197" spans="1:9" x14ac:dyDescent="0.25">
      <c r="A197" s="69"/>
      <c r="B197" s="69"/>
      <c r="C197" s="69"/>
      <c r="D197" s="69"/>
      <c r="E197" s="133"/>
      <c r="F197" s="133"/>
      <c r="G197" s="133"/>
      <c r="H197" s="133"/>
      <c r="I197" s="233"/>
    </row>
    <row r="198" spans="1:9" x14ac:dyDescent="0.25">
      <c r="A198" s="69"/>
      <c r="B198" s="69"/>
      <c r="C198" s="69"/>
      <c r="D198" s="69"/>
      <c r="E198" s="133"/>
      <c r="F198" s="133"/>
      <c r="G198" s="133"/>
      <c r="H198" s="133"/>
      <c r="I198" s="233"/>
    </row>
    <row r="199" spans="1:9" x14ac:dyDescent="0.25">
      <c r="A199" s="69"/>
      <c r="B199" s="69"/>
      <c r="C199" s="69"/>
      <c r="D199" s="69"/>
      <c r="E199" s="133"/>
      <c r="F199" s="133"/>
      <c r="G199" s="133"/>
      <c r="H199" s="133"/>
      <c r="I199" s="233"/>
    </row>
    <row r="200" spans="1:9" x14ac:dyDescent="0.25">
      <c r="A200" s="69"/>
      <c r="B200" s="69"/>
      <c r="C200" s="69"/>
      <c r="D200" s="69"/>
      <c r="E200" s="133"/>
      <c r="F200" s="133"/>
      <c r="G200" s="133"/>
      <c r="H200" s="133"/>
      <c r="I200" s="233"/>
    </row>
    <row r="201" spans="1:9" x14ac:dyDescent="0.25">
      <c r="A201" s="69"/>
      <c r="B201" s="69"/>
      <c r="C201" s="69"/>
      <c r="D201" s="69"/>
      <c r="E201" s="133"/>
      <c r="F201" s="133"/>
      <c r="G201" s="133"/>
      <c r="H201" s="133"/>
      <c r="I201" s="233"/>
    </row>
    <row r="202" spans="1:9" x14ac:dyDescent="0.25">
      <c r="A202" s="69"/>
      <c r="B202" s="69"/>
      <c r="C202" s="69"/>
      <c r="D202" s="69"/>
      <c r="E202" s="133"/>
      <c r="F202" s="133"/>
      <c r="G202" s="133"/>
      <c r="H202" s="133"/>
      <c r="I202" s="233"/>
    </row>
    <row r="203" spans="1:9" x14ac:dyDescent="0.25">
      <c r="A203" s="69"/>
      <c r="B203" s="69"/>
      <c r="C203" s="69"/>
      <c r="D203" s="69"/>
      <c r="E203" s="133"/>
      <c r="F203" s="133"/>
      <c r="G203" s="133"/>
      <c r="H203" s="133"/>
      <c r="I203" s="233"/>
    </row>
    <row r="204" spans="1:9" x14ac:dyDescent="0.25">
      <c r="A204" s="69"/>
      <c r="B204" s="69"/>
      <c r="C204" s="69"/>
      <c r="D204" s="69"/>
      <c r="E204" s="133"/>
      <c r="F204" s="133"/>
      <c r="G204" s="133"/>
      <c r="H204" s="133"/>
      <c r="I204" s="233"/>
    </row>
    <row r="205" spans="1:9" x14ac:dyDescent="0.25">
      <c r="A205" s="69"/>
      <c r="B205" s="69"/>
      <c r="C205" s="69"/>
      <c r="D205" s="69"/>
      <c r="E205" s="133"/>
      <c r="F205" s="133"/>
      <c r="G205" s="133"/>
      <c r="H205" s="133"/>
      <c r="I205" s="233"/>
    </row>
    <row r="206" spans="1:9" x14ac:dyDescent="0.25">
      <c r="A206" s="69"/>
      <c r="B206" s="69"/>
      <c r="C206" s="69"/>
      <c r="D206" s="69"/>
      <c r="E206" s="133"/>
      <c r="F206" s="133"/>
      <c r="G206" s="133"/>
      <c r="H206" s="133"/>
      <c r="I206" s="233"/>
    </row>
    <row r="207" spans="1:9" x14ac:dyDescent="0.25">
      <c r="A207" s="69"/>
      <c r="B207" s="69"/>
      <c r="C207" s="69"/>
      <c r="D207" s="69"/>
      <c r="E207" s="133"/>
      <c r="F207" s="133"/>
      <c r="G207" s="133"/>
      <c r="H207" s="133"/>
      <c r="I207" s="233"/>
    </row>
    <row r="208" spans="1:9" x14ac:dyDescent="0.25">
      <c r="A208" s="69"/>
      <c r="B208" s="69"/>
      <c r="C208" s="69"/>
      <c r="D208" s="69"/>
      <c r="E208" s="133"/>
      <c r="F208" s="133"/>
      <c r="G208" s="133"/>
      <c r="H208" s="133"/>
      <c r="I208" s="233"/>
    </row>
    <row r="209" spans="1:9" x14ac:dyDescent="0.25">
      <c r="A209" s="69"/>
      <c r="B209" s="69"/>
      <c r="C209" s="69"/>
      <c r="D209" s="69"/>
      <c r="E209" s="133"/>
      <c r="F209" s="133"/>
      <c r="G209" s="133"/>
      <c r="H209" s="133"/>
      <c r="I209" s="233"/>
    </row>
    <row r="210" spans="1:9" x14ac:dyDescent="0.25">
      <c r="A210" s="69"/>
      <c r="B210" s="69"/>
      <c r="C210" s="69"/>
      <c r="D210" s="69"/>
      <c r="E210" s="133"/>
      <c r="F210" s="133"/>
      <c r="G210" s="133"/>
      <c r="H210" s="133"/>
      <c r="I210" s="233"/>
    </row>
    <row r="211" spans="1:9" x14ac:dyDescent="0.25">
      <c r="A211" s="69"/>
      <c r="B211" s="69"/>
      <c r="C211" s="69"/>
      <c r="D211" s="69"/>
      <c r="E211" s="133"/>
      <c r="F211" s="133"/>
      <c r="G211" s="133"/>
      <c r="H211" s="133"/>
      <c r="I211" s="233"/>
    </row>
    <row r="212" spans="1:9" x14ac:dyDescent="0.25">
      <c r="A212" s="69"/>
      <c r="B212" s="69"/>
      <c r="C212" s="69"/>
      <c r="D212" s="69"/>
      <c r="E212" s="133"/>
      <c r="F212" s="133"/>
      <c r="G212" s="133"/>
      <c r="H212" s="133"/>
      <c r="I212" s="233"/>
    </row>
    <row r="213" spans="1:9" x14ac:dyDescent="0.25">
      <c r="A213" s="69"/>
      <c r="B213" s="69"/>
      <c r="C213" s="69"/>
      <c r="D213" s="69"/>
      <c r="E213" s="133"/>
      <c r="F213" s="133"/>
      <c r="G213" s="133"/>
      <c r="H213" s="133"/>
      <c r="I213" s="233"/>
    </row>
    <row r="214" spans="1:9" x14ac:dyDescent="0.25">
      <c r="A214" s="69"/>
      <c r="B214" s="69"/>
      <c r="C214" s="69"/>
      <c r="D214" s="69"/>
      <c r="E214" s="133"/>
      <c r="F214" s="133"/>
      <c r="G214" s="133"/>
      <c r="H214" s="133"/>
      <c r="I214" s="233"/>
    </row>
    <row r="215" spans="1:9" x14ac:dyDescent="0.25">
      <c r="A215" s="69"/>
      <c r="B215" s="69"/>
      <c r="C215" s="69"/>
      <c r="D215" s="69"/>
      <c r="E215" s="133"/>
      <c r="F215" s="133"/>
      <c r="G215" s="133"/>
      <c r="H215" s="133"/>
      <c r="I215" s="233"/>
    </row>
    <row r="216" spans="1:9" x14ac:dyDescent="0.25">
      <c r="A216" s="69"/>
      <c r="B216" s="69"/>
      <c r="C216" s="69"/>
      <c r="D216" s="69"/>
      <c r="E216" s="133"/>
      <c r="F216" s="133"/>
      <c r="G216" s="133"/>
      <c r="H216" s="133"/>
      <c r="I216" s="233"/>
    </row>
    <row r="217" spans="1:9" x14ac:dyDescent="0.25">
      <c r="A217" s="69"/>
      <c r="B217" s="69"/>
      <c r="C217" s="69"/>
      <c r="D217" s="69"/>
      <c r="E217" s="133"/>
      <c r="F217" s="133"/>
      <c r="G217" s="133"/>
      <c r="H217" s="133"/>
      <c r="I217" s="233"/>
    </row>
    <row r="218" spans="1:9" x14ac:dyDescent="0.25">
      <c r="A218" s="69"/>
      <c r="B218" s="69"/>
      <c r="C218" s="69"/>
      <c r="D218" s="69"/>
      <c r="E218" s="133"/>
      <c r="F218" s="133"/>
      <c r="G218" s="133"/>
      <c r="H218" s="133"/>
      <c r="I218" s="233"/>
    </row>
    <row r="219" spans="1:9" x14ac:dyDescent="0.25">
      <c r="A219" s="69"/>
      <c r="B219" s="69"/>
      <c r="C219" s="69"/>
      <c r="D219" s="69"/>
      <c r="E219" s="133"/>
      <c r="F219" s="133"/>
      <c r="G219" s="133"/>
      <c r="H219" s="133"/>
      <c r="I219" s="233"/>
    </row>
    <row r="220" spans="1:9" x14ac:dyDescent="0.25">
      <c r="A220" s="69"/>
      <c r="B220" s="69"/>
      <c r="C220" s="69"/>
      <c r="D220" s="69"/>
      <c r="E220" s="133"/>
      <c r="F220" s="133"/>
      <c r="G220" s="133"/>
      <c r="H220" s="133"/>
      <c r="I220" s="233"/>
    </row>
    <row r="221" spans="1:9" x14ac:dyDescent="0.25">
      <c r="A221" s="69"/>
      <c r="B221" s="69"/>
      <c r="C221" s="69"/>
      <c r="D221" s="69"/>
      <c r="E221" s="133"/>
      <c r="F221" s="133"/>
      <c r="G221" s="133"/>
      <c r="H221" s="133"/>
      <c r="I221" s="233"/>
    </row>
    <row r="222" spans="1:9" x14ac:dyDescent="0.25">
      <c r="A222" s="69"/>
      <c r="B222" s="69"/>
      <c r="C222" s="69"/>
      <c r="D222" s="69"/>
      <c r="E222" s="133"/>
      <c r="F222" s="133"/>
      <c r="G222" s="133"/>
      <c r="H222" s="133"/>
      <c r="I222" s="233"/>
    </row>
    <row r="223" spans="1:9" x14ac:dyDescent="0.25">
      <c r="A223" s="69"/>
      <c r="B223" s="69"/>
      <c r="C223" s="69"/>
      <c r="D223" s="69"/>
      <c r="E223" s="133"/>
      <c r="F223" s="133"/>
      <c r="G223" s="133"/>
      <c r="H223" s="133"/>
      <c r="I223" s="233"/>
    </row>
    <row r="224" spans="1:9" x14ac:dyDescent="0.25">
      <c r="A224" s="69"/>
      <c r="B224" s="69"/>
      <c r="C224" s="69"/>
      <c r="D224" s="69"/>
      <c r="E224" s="133"/>
      <c r="F224" s="133"/>
      <c r="G224" s="133"/>
      <c r="H224" s="133"/>
      <c r="I224" s="233"/>
    </row>
    <row r="225" spans="1:9" x14ac:dyDescent="0.25">
      <c r="A225" s="69"/>
      <c r="B225" s="69"/>
      <c r="C225" s="69"/>
      <c r="D225" s="69"/>
      <c r="E225" s="133"/>
      <c r="F225" s="133"/>
      <c r="G225" s="133"/>
      <c r="H225" s="133"/>
      <c r="I225" s="233"/>
    </row>
    <row r="226" spans="1:9" x14ac:dyDescent="0.25">
      <c r="A226" s="69"/>
      <c r="B226" s="69"/>
      <c r="C226" s="69"/>
      <c r="D226" s="69"/>
      <c r="E226" s="133"/>
      <c r="F226" s="133"/>
      <c r="G226" s="133"/>
      <c r="H226" s="133"/>
      <c r="I226" s="233"/>
    </row>
    <row r="227" spans="1:9" x14ac:dyDescent="0.25">
      <c r="A227" s="69"/>
      <c r="B227" s="69"/>
      <c r="C227" s="69"/>
      <c r="D227" s="69"/>
      <c r="E227" s="133"/>
      <c r="F227" s="133"/>
      <c r="G227" s="133"/>
      <c r="H227" s="133"/>
      <c r="I227" s="233"/>
    </row>
    <row r="228" spans="1:9" x14ac:dyDescent="0.25">
      <c r="A228" s="69"/>
      <c r="B228" s="69"/>
      <c r="C228" s="69"/>
      <c r="D228" s="69"/>
      <c r="E228" s="133"/>
      <c r="F228" s="133"/>
      <c r="G228" s="133"/>
      <c r="H228" s="133"/>
      <c r="I228" s="233"/>
    </row>
    <row r="229" spans="1:9" x14ac:dyDescent="0.25">
      <c r="A229" s="69"/>
      <c r="B229" s="69"/>
      <c r="C229" s="69"/>
      <c r="D229" s="69"/>
      <c r="E229" s="133"/>
      <c r="F229" s="133"/>
      <c r="G229" s="133"/>
      <c r="H229" s="133"/>
      <c r="I229" s="233"/>
    </row>
    <row r="230" spans="1:9" x14ac:dyDescent="0.25">
      <c r="A230" s="69"/>
      <c r="B230" s="69"/>
      <c r="C230" s="69"/>
      <c r="D230" s="69"/>
      <c r="E230" s="133"/>
      <c r="F230" s="133"/>
      <c r="G230" s="133"/>
      <c r="H230" s="133"/>
      <c r="I230" s="233"/>
    </row>
    <row r="231" spans="1:9" x14ac:dyDescent="0.25">
      <c r="A231" s="69"/>
      <c r="B231" s="69"/>
      <c r="C231" s="69"/>
      <c r="D231" s="69"/>
      <c r="E231" s="133"/>
      <c r="F231" s="133"/>
      <c r="G231" s="133"/>
      <c r="H231" s="133"/>
      <c r="I231" s="233"/>
    </row>
  </sheetData>
  <mergeCells count="50">
    <mergeCell ref="A32:A34"/>
    <mergeCell ref="B32:B34"/>
    <mergeCell ref="C32:D32"/>
    <mergeCell ref="C33:D33"/>
    <mergeCell ref="C34:D34"/>
    <mergeCell ref="A28:A31"/>
    <mergeCell ref="B28:B31"/>
    <mergeCell ref="C28:D28"/>
    <mergeCell ref="C29:D29"/>
    <mergeCell ref="C30:D30"/>
    <mergeCell ref="C31:D31"/>
    <mergeCell ref="A24:A27"/>
    <mergeCell ref="B24:B27"/>
    <mergeCell ref="C24:D24"/>
    <mergeCell ref="C25:D25"/>
    <mergeCell ref="C26:D26"/>
    <mergeCell ref="C27:D27"/>
    <mergeCell ref="C18:D18"/>
    <mergeCell ref="C19:D19"/>
    <mergeCell ref="A20:A23"/>
    <mergeCell ref="B20:B23"/>
    <mergeCell ref="C20:D20"/>
    <mergeCell ref="C21:D21"/>
    <mergeCell ref="C22:D22"/>
    <mergeCell ref="C23:D23"/>
    <mergeCell ref="A15:A19"/>
    <mergeCell ref="B15:B19"/>
    <mergeCell ref="C15:D15"/>
    <mergeCell ref="C16:D16"/>
    <mergeCell ref="C17:D17"/>
    <mergeCell ref="A12:A14"/>
    <mergeCell ref="B12:B14"/>
    <mergeCell ref="C12:D12"/>
    <mergeCell ref="C13:D13"/>
    <mergeCell ref="C14:D14"/>
    <mergeCell ref="A5:A11"/>
    <mergeCell ref="B5:B11"/>
    <mergeCell ref="C5:D5"/>
    <mergeCell ref="C6:D6"/>
    <mergeCell ref="C7:D7"/>
    <mergeCell ref="C8:D8"/>
    <mergeCell ref="C9:D9"/>
    <mergeCell ref="C10:D10"/>
    <mergeCell ref="C11:D11"/>
    <mergeCell ref="A1:I1"/>
    <mergeCell ref="C2:D2"/>
    <mergeCell ref="A3:A4"/>
    <mergeCell ref="B3:B4"/>
    <mergeCell ref="C3:D3"/>
    <mergeCell ref="C4:D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AE22C-0275-41DA-B9A7-00E18C9B963F}">
  <dimension ref="A1:R61"/>
  <sheetViews>
    <sheetView tabSelected="1" topLeftCell="A10" zoomScale="40" zoomScaleNormal="40" workbookViewId="0">
      <selection activeCell="E19" sqref="E19"/>
    </sheetView>
  </sheetViews>
  <sheetFormatPr baseColWidth="10" defaultRowHeight="15" x14ac:dyDescent="0.25"/>
  <cols>
    <col min="1" max="1" width="16.42578125" customWidth="1"/>
    <col min="2" max="2" width="48" customWidth="1"/>
    <col min="3" max="3" width="25.42578125" customWidth="1"/>
    <col min="4" max="4" width="39.7109375" customWidth="1"/>
    <col min="5" max="5" width="69.7109375" customWidth="1"/>
    <col min="6" max="6" width="32.140625" customWidth="1"/>
    <col min="7" max="7" width="83.5703125" customWidth="1"/>
    <col min="8" max="8" width="16.42578125" customWidth="1"/>
    <col min="9" max="9" width="47.85546875" customWidth="1"/>
    <col min="10" max="10" width="25.85546875" customWidth="1"/>
    <col min="11" max="11" width="25.28515625" customWidth="1"/>
    <col min="12" max="12" width="57.140625" customWidth="1"/>
    <col min="13" max="13" width="42.5703125" bestFit="1" customWidth="1"/>
    <col min="14" max="15" width="17.140625" customWidth="1"/>
    <col min="16" max="16" width="20.5703125" customWidth="1"/>
    <col min="17" max="17" width="19.28515625" customWidth="1"/>
    <col min="18" max="18" width="24.28515625" customWidth="1"/>
  </cols>
  <sheetData>
    <row r="1" spans="1:18" s="137" customFormat="1" ht="36.75" customHeight="1" x14ac:dyDescent="0.3">
      <c r="C1" s="495"/>
      <c r="F1" s="496"/>
      <c r="H1" s="497"/>
    </row>
    <row r="2" spans="1:18" s="137" customFormat="1" ht="36.75" customHeight="1" x14ac:dyDescent="0.3">
      <c r="A2" s="423"/>
      <c r="B2" s="424"/>
      <c r="C2" s="425"/>
      <c r="D2" s="432" t="s">
        <v>336</v>
      </c>
      <c r="E2" s="432"/>
      <c r="F2" s="432"/>
      <c r="G2" s="432"/>
      <c r="H2" s="432"/>
      <c r="I2" s="432"/>
      <c r="J2" s="432"/>
      <c r="K2" s="432"/>
      <c r="L2" s="432"/>
      <c r="M2" s="432"/>
      <c r="N2" s="432"/>
      <c r="O2" s="432"/>
      <c r="P2" s="136" t="s">
        <v>337</v>
      </c>
      <c r="Q2" s="433" t="s">
        <v>338</v>
      </c>
      <c r="R2" s="433"/>
    </row>
    <row r="3" spans="1:18" s="137" customFormat="1" ht="36.75" customHeight="1" x14ac:dyDescent="0.3">
      <c r="A3" s="426"/>
      <c r="B3" s="427"/>
      <c r="C3" s="428"/>
      <c r="D3" s="432"/>
      <c r="E3" s="432"/>
      <c r="F3" s="432"/>
      <c r="G3" s="432"/>
      <c r="H3" s="432"/>
      <c r="I3" s="432"/>
      <c r="J3" s="432"/>
      <c r="K3" s="432"/>
      <c r="L3" s="432"/>
      <c r="M3" s="432"/>
      <c r="N3" s="432"/>
      <c r="O3" s="432"/>
      <c r="P3" s="136" t="s">
        <v>339</v>
      </c>
      <c r="Q3" s="434">
        <v>2</v>
      </c>
      <c r="R3" s="434"/>
    </row>
    <row r="4" spans="1:18" s="137" customFormat="1" ht="36.75" customHeight="1" x14ac:dyDescent="0.3">
      <c r="A4" s="429"/>
      <c r="B4" s="430"/>
      <c r="C4" s="431"/>
      <c r="D4" s="432" t="s">
        <v>340</v>
      </c>
      <c r="E4" s="432"/>
      <c r="F4" s="432"/>
      <c r="G4" s="432"/>
      <c r="H4" s="432"/>
      <c r="I4" s="432"/>
      <c r="J4" s="432"/>
      <c r="K4" s="432"/>
      <c r="L4" s="432"/>
      <c r="M4" s="432"/>
      <c r="N4" s="432"/>
      <c r="O4" s="432"/>
      <c r="P4" s="136" t="s">
        <v>341</v>
      </c>
      <c r="Q4" s="435">
        <v>44173</v>
      </c>
      <c r="R4" s="436"/>
    </row>
    <row r="5" spans="1:18" s="137" customFormat="1" ht="36.75" customHeight="1" x14ac:dyDescent="0.3">
      <c r="C5" s="495"/>
      <c r="F5" s="496"/>
      <c r="H5" s="497"/>
    </row>
    <row r="6" spans="1:18" s="137" customFormat="1" ht="66.75" customHeight="1" x14ac:dyDescent="0.3">
      <c r="A6" s="437" t="s">
        <v>342</v>
      </c>
      <c r="B6" s="438"/>
      <c r="C6" s="440">
        <v>44862</v>
      </c>
      <c r="D6" s="441"/>
      <c r="E6" s="441"/>
      <c r="F6" s="441"/>
      <c r="G6" s="441"/>
      <c r="H6" s="442"/>
      <c r="I6" s="443"/>
      <c r="J6" s="443"/>
      <c r="K6" s="443"/>
      <c r="L6" s="443"/>
      <c r="M6" s="405" t="s">
        <v>343</v>
      </c>
      <c r="N6" s="405"/>
      <c r="O6" s="494" t="s">
        <v>871</v>
      </c>
      <c r="P6" s="444"/>
      <c r="Q6" s="444"/>
      <c r="R6" s="444"/>
    </row>
    <row r="7" spans="1:18" s="137" customFormat="1" ht="18" customHeight="1" x14ac:dyDescent="0.3">
      <c r="A7" s="416" t="s">
        <v>872</v>
      </c>
      <c r="B7" s="417"/>
      <c r="C7" s="418"/>
      <c r="D7" s="418"/>
      <c r="E7" s="418"/>
      <c r="F7" s="418"/>
      <c r="G7" s="418"/>
      <c r="H7" s="418"/>
      <c r="I7" s="418"/>
      <c r="J7" s="418"/>
      <c r="K7" s="418"/>
      <c r="L7" s="418"/>
      <c r="M7" s="417"/>
      <c r="N7" s="417"/>
      <c r="O7" s="417"/>
      <c r="P7" s="417"/>
      <c r="Q7" s="417"/>
      <c r="R7" s="419"/>
    </row>
    <row r="8" spans="1:18" s="137" customFormat="1" ht="48.75" customHeight="1" x14ac:dyDescent="0.3">
      <c r="A8" s="420"/>
      <c r="B8" s="421"/>
      <c r="C8" s="421"/>
      <c r="D8" s="421"/>
      <c r="E8" s="421"/>
      <c r="F8" s="421"/>
      <c r="G8" s="421"/>
      <c r="H8" s="421"/>
      <c r="I8" s="421"/>
      <c r="J8" s="421"/>
      <c r="K8" s="421"/>
      <c r="L8" s="421"/>
      <c r="M8" s="421"/>
      <c r="N8" s="421"/>
      <c r="O8" s="421"/>
      <c r="P8" s="421"/>
      <c r="Q8" s="421"/>
      <c r="R8" s="422"/>
    </row>
    <row r="9" spans="1:18" s="137" customFormat="1" ht="54.75" customHeight="1" x14ac:dyDescent="0.3">
      <c r="A9" s="405" t="s">
        <v>873</v>
      </c>
      <c r="B9" s="405"/>
      <c r="C9" s="405"/>
      <c r="D9" s="405"/>
      <c r="E9" s="405"/>
      <c r="F9" s="405"/>
      <c r="G9" s="405"/>
      <c r="H9" s="405"/>
      <c r="I9" s="405"/>
      <c r="J9" s="405"/>
      <c r="K9" s="405"/>
      <c r="L9" s="405"/>
      <c r="M9" s="405"/>
      <c r="N9" s="405"/>
      <c r="O9" s="405"/>
      <c r="P9" s="405" t="s">
        <v>346</v>
      </c>
      <c r="Q9" s="405"/>
      <c r="R9" s="405"/>
    </row>
    <row r="10" spans="1:18" s="137" customFormat="1" ht="31.5" customHeight="1" x14ac:dyDescent="0.3">
      <c r="A10" s="414"/>
      <c r="B10" s="414"/>
      <c r="C10" s="414"/>
      <c r="D10" s="414"/>
      <c r="E10" s="414"/>
      <c r="F10" s="414"/>
      <c r="G10" s="414"/>
      <c r="H10" s="414"/>
      <c r="I10" s="414"/>
      <c r="J10" s="414"/>
      <c r="K10" s="414"/>
      <c r="L10" s="414"/>
      <c r="M10" s="414"/>
      <c r="N10" s="414"/>
      <c r="O10" s="414"/>
      <c r="P10" s="414"/>
      <c r="Q10" s="414"/>
      <c r="R10" s="414"/>
    </row>
    <row r="11" spans="1:18" s="137" customFormat="1" ht="62.25" customHeight="1" x14ac:dyDescent="0.3">
      <c r="A11" s="415" t="s">
        <v>347</v>
      </c>
      <c r="B11" s="415"/>
      <c r="C11" s="407" t="s">
        <v>874</v>
      </c>
      <c r="D11" s="407"/>
      <c r="E11" s="407"/>
      <c r="F11" s="407"/>
      <c r="G11" s="407"/>
      <c r="H11" s="407"/>
      <c r="I11" s="407"/>
      <c r="J11" s="407"/>
      <c r="K11" s="407"/>
      <c r="L11" s="407"/>
      <c r="M11" s="407"/>
      <c r="N11" s="407"/>
      <c r="O11" s="407"/>
      <c r="P11" s="407"/>
      <c r="Q11" s="407"/>
      <c r="R11" s="408"/>
    </row>
    <row r="12" spans="1:18" s="137" customFormat="1" ht="72" customHeight="1" x14ac:dyDescent="0.3">
      <c r="A12" s="405" t="s">
        <v>349</v>
      </c>
      <c r="B12" s="405"/>
      <c r="C12" s="407" t="s">
        <v>875</v>
      </c>
      <c r="D12" s="407"/>
      <c r="E12" s="407"/>
      <c r="F12" s="407"/>
      <c r="G12" s="407"/>
      <c r="H12" s="407"/>
      <c r="I12" s="407"/>
      <c r="J12" s="407"/>
      <c r="K12" s="407"/>
      <c r="L12" s="407"/>
      <c r="M12" s="407"/>
      <c r="N12" s="407"/>
      <c r="O12" s="407"/>
      <c r="P12" s="407"/>
      <c r="Q12" s="407"/>
      <c r="R12" s="408"/>
    </row>
    <row r="13" spans="1:18" s="137" customFormat="1" ht="31.5" customHeight="1" x14ac:dyDescent="0.3">
      <c r="A13" s="409" t="s">
        <v>351</v>
      </c>
      <c r="B13" s="409"/>
      <c r="C13" s="409"/>
      <c r="D13" s="409"/>
      <c r="E13" s="409"/>
      <c r="F13" s="409"/>
      <c r="G13" s="409"/>
      <c r="H13" s="409"/>
      <c r="I13" s="409"/>
      <c r="J13" s="409"/>
      <c r="K13" s="409"/>
      <c r="L13" s="409"/>
      <c r="M13" s="409"/>
      <c r="N13" s="409"/>
      <c r="O13" s="409"/>
      <c r="P13" s="409"/>
      <c r="Q13" s="409"/>
      <c r="R13" s="409"/>
    </row>
    <row r="14" spans="1:18" s="137" customFormat="1" ht="12.75" customHeight="1" x14ac:dyDescent="0.3">
      <c r="A14" s="409"/>
      <c r="B14" s="409"/>
      <c r="C14" s="409"/>
      <c r="D14" s="409"/>
      <c r="E14" s="409"/>
      <c r="F14" s="409"/>
      <c r="G14" s="409"/>
      <c r="H14" s="409"/>
      <c r="I14" s="409"/>
      <c r="J14" s="409"/>
      <c r="K14" s="409"/>
      <c r="L14" s="409"/>
      <c r="M14" s="409"/>
      <c r="N14" s="409"/>
      <c r="O14" s="409"/>
      <c r="P14" s="409"/>
      <c r="Q14" s="409"/>
      <c r="R14" s="409"/>
    </row>
    <row r="15" spans="1:18" s="137" customFormat="1" ht="90" customHeight="1" x14ac:dyDescent="0.3">
      <c r="A15" s="405" t="s">
        <v>352</v>
      </c>
      <c r="B15" s="405"/>
      <c r="C15" s="405"/>
      <c r="D15" s="405"/>
      <c r="E15" s="405"/>
      <c r="F15" s="405"/>
      <c r="G15" s="405"/>
      <c r="H15" s="405"/>
      <c r="I15" s="405"/>
      <c r="J15" s="405"/>
      <c r="K15" s="405"/>
      <c r="L15" s="405"/>
      <c r="M15" s="405"/>
      <c r="N15" s="140" t="s">
        <v>354</v>
      </c>
      <c r="O15" s="138" t="s">
        <v>355</v>
      </c>
      <c r="P15" s="140" t="s">
        <v>356</v>
      </c>
      <c r="Q15" s="405" t="s">
        <v>357</v>
      </c>
      <c r="R15" s="405"/>
    </row>
    <row r="16" spans="1:18" s="142" customFormat="1" ht="72" customHeight="1" x14ac:dyDescent="0.25">
      <c r="A16" s="410" t="s">
        <v>479</v>
      </c>
      <c r="B16" s="410"/>
      <c r="C16" s="411" t="s">
        <v>480</v>
      </c>
      <c r="D16" s="411"/>
      <c r="E16" s="411"/>
      <c r="F16" s="411"/>
      <c r="G16" s="411"/>
      <c r="H16" s="411"/>
      <c r="I16" s="411"/>
      <c r="J16" s="411"/>
      <c r="K16" s="411"/>
      <c r="L16" s="411"/>
      <c r="M16" s="411"/>
      <c r="N16" s="143" t="s">
        <v>360</v>
      </c>
      <c r="O16" s="149">
        <v>44928</v>
      </c>
      <c r="P16" s="144">
        <v>0.92</v>
      </c>
      <c r="Q16" s="412" t="s">
        <v>876</v>
      </c>
      <c r="R16" s="413"/>
    </row>
    <row r="17" spans="1:18" s="137" customFormat="1" ht="20.25" x14ac:dyDescent="0.3">
      <c r="C17" s="495"/>
      <c r="F17" s="496"/>
      <c r="H17" s="497"/>
      <c r="K17" s="139"/>
    </row>
    <row r="18" spans="1:18" s="305" customFormat="1" ht="78" customHeight="1" x14ac:dyDescent="0.3">
      <c r="A18" s="140" t="s">
        <v>362</v>
      </c>
      <c r="B18" s="306" t="s">
        <v>363</v>
      </c>
      <c r="C18" s="498" t="s">
        <v>364</v>
      </c>
      <c r="D18" s="140" t="s">
        <v>365</v>
      </c>
      <c r="E18" s="140" t="s">
        <v>366</v>
      </c>
      <c r="F18" s="499" t="s">
        <v>367</v>
      </c>
      <c r="G18" s="140" t="s">
        <v>368</v>
      </c>
      <c r="H18" s="500" t="s">
        <v>369</v>
      </c>
      <c r="I18" s="140" t="s">
        <v>370</v>
      </c>
      <c r="J18" s="140" t="s">
        <v>371</v>
      </c>
      <c r="K18" s="140" t="s">
        <v>372</v>
      </c>
      <c r="L18" s="140" t="s">
        <v>366</v>
      </c>
      <c r="M18" s="140" t="s">
        <v>373</v>
      </c>
      <c r="N18" s="140" t="s">
        <v>374</v>
      </c>
      <c r="O18" s="140" t="s">
        <v>375</v>
      </c>
      <c r="P18" s="140" t="s">
        <v>376</v>
      </c>
      <c r="Q18" s="140" t="s">
        <v>377</v>
      </c>
      <c r="R18" s="140" t="s">
        <v>378</v>
      </c>
    </row>
    <row r="19" spans="1:18" ht="103.5" customHeight="1" x14ac:dyDescent="0.25">
      <c r="A19" s="457">
        <v>1</v>
      </c>
      <c r="B19" s="501" t="s">
        <v>481</v>
      </c>
      <c r="C19" s="453">
        <v>0.15</v>
      </c>
      <c r="D19" s="452" t="s">
        <v>781</v>
      </c>
      <c r="E19" s="285" t="s">
        <v>484</v>
      </c>
      <c r="F19" s="287"/>
      <c r="G19" s="285" t="s">
        <v>860</v>
      </c>
      <c r="H19" s="297">
        <v>0.03</v>
      </c>
      <c r="I19" s="452" t="s">
        <v>485</v>
      </c>
      <c r="J19" s="289">
        <v>45231</v>
      </c>
      <c r="K19" s="289">
        <v>45291</v>
      </c>
      <c r="L19" s="285" t="s">
        <v>484</v>
      </c>
      <c r="M19" s="285"/>
      <c r="N19" s="41"/>
      <c r="O19" s="41"/>
      <c r="P19" s="41"/>
      <c r="Q19" s="41"/>
      <c r="R19" s="41"/>
    </row>
    <row r="20" spans="1:18" ht="120" customHeight="1" x14ac:dyDescent="0.25">
      <c r="A20" s="457"/>
      <c r="B20" s="502"/>
      <c r="C20" s="453"/>
      <c r="D20" s="452"/>
      <c r="E20" s="285" t="s">
        <v>486</v>
      </c>
      <c r="F20" s="287"/>
      <c r="G20" s="285" t="s">
        <v>487</v>
      </c>
      <c r="H20" s="297">
        <v>2.3E-2</v>
      </c>
      <c r="I20" s="452"/>
      <c r="J20" s="289">
        <v>45231</v>
      </c>
      <c r="K20" s="289">
        <v>45291</v>
      </c>
      <c r="L20" s="285" t="s">
        <v>486</v>
      </c>
      <c r="M20" s="285"/>
      <c r="N20" s="41"/>
      <c r="O20" s="41"/>
      <c r="P20" s="41"/>
      <c r="Q20" s="41"/>
      <c r="R20" s="41"/>
    </row>
    <row r="21" spans="1:18" ht="135.75" customHeight="1" x14ac:dyDescent="0.25">
      <c r="A21" s="457"/>
      <c r="B21" s="502"/>
      <c r="C21" s="453"/>
      <c r="D21" s="452"/>
      <c r="E21" s="285" t="s">
        <v>488</v>
      </c>
      <c r="F21" s="287"/>
      <c r="G21" s="285" t="s">
        <v>489</v>
      </c>
      <c r="H21" s="297">
        <v>0.03</v>
      </c>
      <c r="I21" s="452"/>
      <c r="J21" s="289">
        <v>45200</v>
      </c>
      <c r="K21" s="289">
        <v>45260</v>
      </c>
      <c r="L21" s="285" t="s">
        <v>488</v>
      </c>
      <c r="M21" s="285"/>
      <c r="N21" s="41"/>
      <c r="O21" s="41"/>
      <c r="P21" s="41"/>
      <c r="Q21" s="41"/>
      <c r="R21" s="41"/>
    </row>
    <row r="22" spans="1:18" ht="126" customHeight="1" x14ac:dyDescent="0.25">
      <c r="A22" s="457"/>
      <c r="B22" s="502"/>
      <c r="C22" s="453"/>
      <c r="D22" s="452"/>
      <c r="E22" s="285" t="s">
        <v>490</v>
      </c>
      <c r="F22" s="282"/>
      <c r="G22" s="285" t="s">
        <v>491</v>
      </c>
      <c r="H22" s="297">
        <v>0.03</v>
      </c>
      <c r="I22" s="452"/>
      <c r="J22" s="289">
        <v>45231</v>
      </c>
      <c r="K22" s="289">
        <v>45291</v>
      </c>
      <c r="L22" s="285" t="s">
        <v>490</v>
      </c>
      <c r="M22" s="285"/>
      <c r="N22" s="41"/>
      <c r="O22" s="41"/>
      <c r="P22" s="41"/>
      <c r="Q22" s="41"/>
      <c r="R22" s="41"/>
    </row>
    <row r="23" spans="1:18" ht="148.5" customHeight="1" x14ac:dyDescent="0.25">
      <c r="A23" s="457"/>
      <c r="B23" s="502"/>
      <c r="C23" s="453"/>
      <c r="D23" s="452"/>
      <c r="E23" s="285" t="s">
        <v>492</v>
      </c>
      <c r="F23" s="282"/>
      <c r="G23" s="285" t="s">
        <v>493</v>
      </c>
      <c r="H23" s="297">
        <v>0.03</v>
      </c>
      <c r="I23" s="452"/>
      <c r="J23" s="289">
        <v>45231</v>
      </c>
      <c r="K23" s="289">
        <v>45291</v>
      </c>
      <c r="L23" s="285" t="s">
        <v>492</v>
      </c>
      <c r="M23" s="285"/>
      <c r="N23" s="41"/>
      <c r="O23" s="41"/>
      <c r="P23" s="41"/>
      <c r="Q23" s="41"/>
      <c r="R23" s="41"/>
    </row>
    <row r="24" spans="1:18" ht="84" customHeight="1" x14ac:dyDescent="0.25">
      <c r="A24" s="457"/>
      <c r="B24" s="502"/>
      <c r="C24" s="453"/>
      <c r="D24" s="452"/>
      <c r="E24" s="285" t="s">
        <v>494</v>
      </c>
      <c r="F24" s="282"/>
      <c r="G24" s="285" t="s">
        <v>495</v>
      </c>
      <c r="H24" s="297">
        <v>2.3E-2</v>
      </c>
      <c r="I24" s="452"/>
      <c r="J24" s="289">
        <v>45047</v>
      </c>
      <c r="K24" s="289">
        <v>45076</v>
      </c>
      <c r="L24" s="285" t="s">
        <v>494</v>
      </c>
      <c r="M24" s="285"/>
      <c r="N24" s="41"/>
      <c r="O24" s="41"/>
      <c r="P24" s="41"/>
      <c r="Q24" s="41"/>
      <c r="R24" s="41"/>
    </row>
    <row r="25" spans="1:18" ht="53.25" customHeight="1" x14ac:dyDescent="0.25">
      <c r="A25" s="457"/>
      <c r="B25" s="502"/>
      <c r="C25" s="453"/>
      <c r="D25" s="452"/>
      <c r="E25" s="285" t="s">
        <v>496</v>
      </c>
      <c r="F25" s="282"/>
      <c r="G25" s="285" t="s">
        <v>497</v>
      </c>
      <c r="H25" s="297">
        <v>2.3E-2</v>
      </c>
      <c r="I25" s="452"/>
      <c r="J25" s="289">
        <v>45047</v>
      </c>
      <c r="K25" s="289">
        <v>45076</v>
      </c>
      <c r="L25" s="285" t="s">
        <v>496</v>
      </c>
      <c r="M25" s="285"/>
      <c r="N25" s="41"/>
      <c r="O25" s="41"/>
      <c r="P25" s="41"/>
      <c r="Q25" s="41"/>
      <c r="R25" s="41"/>
    </row>
    <row r="26" spans="1:18" ht="90.75" customHeight="1" x14ac:dyDescent="0.25">
      <c r="A26" s="457"/>
      <c r="B26" s="502"/>
      <c r="C26" s="453"/>
      <c r="D26" s="452"/>
      <c r="E26" s="285" t="s">
        <v>498</v>
      </c>
      <c r="F26" s="282"/>
      <c r="G26" s="285" t="s">
        <v>499</v>
      </c>
      <c r="H26" s="297">
        <v>0.02</v>
      </c>
      <c r="I26" s="452"/>
      <c r="J26" s="289">
        <v>44958</v>
      </c>
      <c r="K26" s="289">
        <v>44985</v>
      </c>
      <c r="L26" s="285" t="s">
        <v>500</v>
      </c>
      <c r="M26" s="285"/>
      <c r="N26" s="41"/>
      <c r="O26" s="41"/>
      <c r="P26" s="41"/>
      <c r="Q26" s="41"/>
      <c r="R26" s="41"/>
    </row>
    <row r="27" spans="1:18" ht="91.5" customHeight="1" x14ac:dyDescent="0.25">
      <c r="A27" s="457"/>
      <c r="B27" s="502"/>
      <c r="C27" s="453"/>
      <c r="D27" s="452"/>
      <c r="E27" s="285" t="s">
        <v>501</v>
      </c>
      <c r="F27" s="282"/>
      <c r="G27" s="285" t="s">
        <v>502</v>
      </c>
      <c r="H27" s="297">
        <v>0.02</v>
      </c>
      <c r="I27" s="452"/>
      <c r="J27" s="289">
        <v>44986</v>
      </c>
      <c r="K27" s="289">
        <v>45015</v>
      </c>
      <c r="L27" s="285" t="s">
        <v>503</v>
      </c>
      <c r="M27" s="285"/>
      <c r="N27" s="41"/>
      <c r="O27" s="41"/>
      <c r="P27" s="41"/>
      <c r="Q27" s="41"/>
      <c r="R27" s="41"/>
    </row>
    <row r="28" spans="1:18" ht="90.75" customHeight="1" x14ac:dyDescent="0.25">
      <c r="A28" s="457"/>
      <c r="B28" s="502"/>
      <c r="C28" s="453"/>
      <c r="D28" s="452"/>
      <c r="E28" s="285" t="s">
        <v>504</v>
      </c>
      <c r="F28" s="282"/>
      <c r="G28" s="285" t="s">
        <v>505</v>
      </c>
      <c r="H28" s="297">
        <v>0.02</v>
      </c>
      <c r="I28" s="452"/>
      <c r="J28" s="289">
        <v>45017</v>
      </c>
      <c r="K28" s="289">
        <v>45044</v>
      </c>
      <c r="L28" s="285" t="s">
        <v>506</v>
      </c>
      <c r="M28" s="285"/>
      <c r="N28" s="41"/>
      <c r="O28" s="41"/>
      <c r="P28" s="41"/>
      <c r="Q28" s="41"/>
      <c r="R28" s="41"/>
    </row>
    <row r="29" spans="1:18" ht="81.75" customHeight="1" x14ac:dyDescent="0.25">
      <c r="A29" s="457"/>
      <c r="B29" s="502"/>
      <c r="C29" s="453"/>
      <c r="D29" s="452"/>
      <c r="E29" s="285" t="s">
        <v>507</v>
      </c>
      <c r="F29" s="282"/>
      <c r="G29" s="285" t="s">
        <v>508</v>
      </c>
      <c r="H29" s="297">
        <v>0.02</v>
      </c>
      <c r="I29" s="452"/>
      <c r="J29" s="289">
        <v>44958</v>
      </c>
      <c r="K29" s="289">
        <v>44985</v>
      </c>
      <c r="L29" s="285" t="s">
        <v>509</v>
      </c>
      <c r="M29" s="285"/>
      <c r="N29" s="41"/>
      <c r="O29" s="41"/>
      <c r="P29" s="41"/>
      <c r="Q29" s="41"/>
      <c r="R29" s="41"/>
    </row>
    <row r="30" spans="1:18" ht="88.5" customHeight="1" x14ac:dyDescent="0.25">
      <c r="A30" s="457"/>
      <c r="B30" s="502"/>
      <c r="C30" s="453"/>
      <c r="D30" s="452"/>
      <c r="E30" s="285" t="s">
        <v>510</v>
      </c>
      <c r="F30" s="282"/>
      <c r="G30" s="285" t="s">
        <v>511</v>
      </c>
      <c r="H30" s="297">
        <v>0.02</v>
      </c>
      <c r="I30" s="452"/>
      <c r="J30" s="289">
        <v>45047</v>
      </c>
      <c r="K30" s="289">
        <v>45076</v>
      </c>
      <c r="L30" s="285" t="s">
        <v>512</v>
      </c>
      <c r="M30" s="285"/>
      <c r="N30" s="41"/>
      <c r="O30" s="41"/>
      <c r="P30" s="41"/>
      <c r="Q30" s="41"/>
      <c r="R30" s="41"/>
    </row>
    <row r="31" spans="1:18" ht="147" customHeight="1" x14ac:dyDescent="0.25">
      <c r="A31" s="457"/>
      <c r="B31" s="502"/>
      <c r="C31" s="453"/>
      <c r="D31" s="452"/>
      <c r="E31" s="285" t="s">
        <v>513</v>
      </c>
      <c r="F31" s="287"/>
      <c r="G31" s="285" t="s">
        <v>514</v>
      </c>
      <c r="H31" s="297">
        <v>2.3E-2</v>
      </c>
      <c r="I31" s="452"/>
      <c r="J31" s="289">
        <v>45170</v>
      </c>
      <c r="K31" s="289">
        <v>45199</v>
      </c>
      <c r="L31" s="285" t="s">
        <v>515</v>
      </c>
      <c r="M31" s="285"/>
      <c r="N31" s="41"/>
      <c r="O31" s="41"/>
      <c r="P31" s="41"/>
      <c r="Q31" s="41"/>
      <c r="R31" s="41"/>
    </row>
    <row r="32" spans="1:18" ht="97.5" customHeight="1" x14ac:dyDescent="0.25">
      <c r="A32" s="457"/>
      <c r="B32" s="503"/>
      <c r="C32" s="453"/>
      <c r="D32" s="452"/>
      <c r="E32" s="285" t="s">
        <v>863</v>
      </c>
      <c r="F32" s="287"/>
      <c r="G32" s="285" t="s">
        <v>864</v>
      </c>
      <c r="H32" s="297">
        <v>0.03</v>
      </c>
      <c r="I32" s="452"/>
      <c r="J32" s="289">
        <v>45170</v>
      </c>
      <c r="K32" s="289">
        <v>45199</v>
      </c>
      <c r="L32" s="285" t="s">
        <v>865</v>
      </c>
      <c r="M32" s="285"/>
      <c r="N32" s="41"/>
      <c r="O32" s="41"/>
      <c r="P32" s="41"/>
      <c r="Q32" s="41"/>
      <c r="R32" s="41"/>
    </row>
    <row r="33" spans="1:18" ht="120" customHeight="1" x14ac:dyDescent="0.25">
      <c r="A33" s="457">
        <v>2</v>
      </c>
      <c r="B33" s="501" t="s">
        <v>516</v>
      </c>
      <c r="C33" s="453">
        <v>0.3</v>
      </c>
      <c r="D33" s="452" t="s">
        <v>781</v>
      </c>
      <c r="E33" s="285" t="s">
        <v>517</v>
      </c>
      <c r="F33" s="287"/>
      <c r="G33" s="285" t="s">
        <v>518</v>
      </c>
      <c r="H33" s="297">
        <v>2.3E-2</v>
      </c>
      <c r="I33" s="452" t="s">
        <v>485</v>
      </c>
      <c r="J33" s="289" t="s">
        <v>870</v>
      </c>
      <c r="K33" s="289" t="s">
        <v>519</v>
      </c>
      <c r="L33" s="291" t="s">
        <v>520</v>
      </c>
      <c r="M33" s="291"/>
      <c r="N33" s="41"/>
      <c r="O33" s="41"/>
      <c r="P33" s="41"/>
      <c r="Q33" s="41"/>
      <c r="R33" s="41"/>
    </row>
    <row r="34" spans="1:18" ht="63" customHeight="1" x14ac:dyDescent="0.25">
      <c r="A34" s="457"/>
      <c r="B34" s="502"/>
      <c r="C34" s="452"/>
      <c r="D34" s="452"/>
      <c r="E34" s="285" t="s">
        <v>521</v>
      </c>
      <c r="F34" s="287" t="s">
        <v>859</v>
      </c>
      <c r="G34" s="285" t="s">
        <v>522</v>
      </c>
      <c r="H34" s="297">
        <v>1.4999999999999999E-2</v>
      </c>
      <c r="I34" s="452"/>
      <c r="J34" s="289">
        <v>44958</v>
      </c>
      <c r="K34" s="289">
        <v>45260</v>
      </c>
      <c r="L34" s="292" t="s">
        <v>521</v>
      </c>
      <c r="M34" s="292"/>
      <c r="N34" s="41"/>
      <c r="O34" s="41"/>
      <c r="P34" s="41"/>
      <c r="Q34" s="41"/>
      <c r="R34" s="41"/>
    </row>
    <row r="35" spans="1:18" ht="98.25" customHeight="1" x14ac:dyDescent="0.25">
      <c r="A35" s="457"/>
      <c r="B35" s="502"/>
      <c r="C35" s="452"/>
      <c r="D35" s="452"/>
      <c r="E35" s="285" t="s">
        <v>523</v>
      </c>
      <c r="F35" s="287"/>
      <c r="G35" s="285" t="s">
        <v>524</v>
      </c>
      <c r="H35" s="297">
        <v>2.3E-2</v>
      </c>
      <c r="I35" s="452"/>
      <c r="J35" s="289" t="s">
        <v>525</v>
      </c>
      <c r="K35" s="289" t="s">
        <v>526</v>
      </c>
      <c r="L35" s="285" t="s">
        <v>527</v>
      </c>
      <c r="M35" s="285"/>
      <c r="N35" s="41"/>
      <c r="O35" s="41"/>
      <c r="P35" s="41"/>
      <c r="Q35" s="41"/>
      <c r="R35" s="41"/>
    </row>
    <row r="36" spans="1:18" ht="51.75" customHeight="1" x14ac:dyDescent="0.25">
      <c r="A36" s="457"/>
      <c r="B36" s="502"/>
      <c r="C36" s="452"/>
      <c r="D36" s="452"/>
      <c r="E36" s="285" t="s">
        <v>528</v>
      </c>
      <c r="F36" s="287"/>
      <c r="G36" s="285" t="s">
        <v>529</v>
      </c>
      <c r="H36" s="297">
        <v>0.01</v>
      </c>
      <c r="I36" s="452"/>
      <c r="J36" s="289">
        <v>45139</v>
      </c>
      <c r="K36" s="289">
        <v>45168</v>
      </c>
      <c r="L36" s="285" t="s">
        <v>528</v>
      </c>
      <c r="M36" s="285"/>
      <c r="N36" s="41"/>
      <c r="O36" s="41"/>
      <c r="P36" s="41"/>
      <c r="Q36" s="41"/>
      <c r="R36" s="41"/>
    </row>
    <row r="37" spans="1:18" ht="120.75" customHeight="1" x14ac:dyDescent="0.25">
      <c r="A37" s="457"/>
      <c r="B37" s="502"/>
      <c r="C37" s="452"/>
      <c r="D37" s="452"/>
      <c r="E37" s="285" t="s">
        <v>530</v>
      </c>
      <c r="F37" s="287"/>
      <c r="G37" s="285" t="s">
        <v>531</v>
      </c>
      <c r="H37" s="297">
        <v>2.3E-2</v>
      </c>
      <c r="I37" s="452"/>
      <c r="J37" s="289" t="s">
        <v>532</v>
      </c>
      <c r="K37" s="289" t="s">
        <v>533</v>
      </c>
      <c r="L37" s="292" t="s">
        <v>534</v>
      </c>
      <c r="M37" s="292"/>
      <c r="N37" s="41"/>
      <c r="O37" s="41"/>
      <c r="P37" s="41"/>
      <c r="Q37" s="41"/>
      <c r="R37" s="41"/>
    </row>
    <row r="38" spans="1:18" ht="128.25" customHeight="1" x14ac:dyDescent="0.25">
      <c r="A38" s="457"/>
      <c r="B38" s="502"/>
      <c r="C38" s="452"/>
      <c r="D38" s="452"/>
      <c r="E38" s="285" t="s">
        <v>535</v>
      </c>
      <c r="F38" s="287"/>
      <c r="G38" s="285" t="s">
        <v>536</v>
      </c>
      <c r="H38" s="297">
        <v>1.4999999999999999E-2</v>
      </c>
      <c r="I38" s="454" t="s">
        <v>485</v>
      </c>
      <c r="J38" s="289" t="s">
        <v>537</v>
      </c>
      <c r="K38" s="289" t="s">
        <v>538</v>
      </c>
      <c r="L38" s="292" t="s">
        <v>539</v>
      </c>
      <c r="M38" s="292"/>
      <c r="N38" s="41"/>
      <c r="O38" s="41"/>
      <c r="P38" s="41"/>
      <c r="Q38" s="41"/>
      <c r="R38" s="41"/>
    </row>
    <row r="39" spans="1:18" ht="61.5" customHeight="1" x14ac:dyDescent="0.25">
      <c r="A39" s="457"/>
      <c r="B39" s="502"/>
      <c r="C39" s="452"/>
      <c r="D39" s="452"/>
      <c r="E39" s="285" t="s">
        <v>540</v>
      </c>
      <c r="F39" s="287"/>
      <c r="G39" s="285" t="s">
        <v>541</v>
      </c>
      <c r="H39" s="297">
        <v>1.4999999999999999E-2</v>
      </c>
      <c r="I39" s="455"/>
      <c r="J39" s="289">
        <v>45170</v>
      </c>
      <c r="K39" s="289">
        <v>45199</v>
      </c>
      <c r="L39" s="292" t="s">
        <v>540</v>
      </c>
      <c r="M39" s="292"/>
      <c r="N39" s="41"/>
      <c r="O39" s="41"/>
      <c r="P39" s="41"/>
      <c r="Q39" s="41"/>
      <c r="R39" s="41"/>
    </row>
    <row r="40" spans="1:18" ht="60.75" x14ac:dyDescent="0.25">
      <c r="A40" s="457"/>
      <c r="B40" s="503"/>
      <c r="C40" s="452"/>
      <c r="D40" s="452"/>
      <c r="E40" s="285" t="s">
        <v>542</v>
      </c>
      <c r="F40" s="295">
        <v>19810000</v>
      </c>
      <c r="G40" s="285" t="s">
        <v>543</v>
      </c>
      <c r="H40" s="297">
        <v>0.01</v>
      </c>
      <c r="I40" s="456"/>
      <c r="J40" s="289">
        <v>45261</v>
      </c>
      <c r="K40" s="289">
        <v>45290</v>
      </c>
      <c r="L40" s="292" t="s">
        <v>544</v>
      </c>
      <c r="M40" s="292"/>
      <c r="N40" s="41"/>
      <c r="O40" s="41"/>
      <c r="P40" s="41"/>
      <c r="Q40" s="41"/>
      <c r="R40" s="41"/>
    </row>
    <row r="41" spans="1:18" ht="70.5" customHeight="1" x14ac:dyDescent="0.25">
      <c r="A41" s="457">
        <v>3</v>
      </c>
      <c r="B41" s="501" t="s">
        <v>545</v>
      </c>
      <c r="C41" s="453">
        <v>0.1</v>
      </c>
      <c r="D41" s="452" t="s">
        <v>781</v>
      </c>
      <c r="E41" s="285" t="s">
        <v>546</v>
      </c>
      <c r="F41" s="287"/>
      <c r="G41" s="285" t="s">
        <v>547</v>
      </c>
      <c r="H41" s="297">
        <v>0.03</v>
      </c>
      <c r="I41" s="287" t="s">
        <v>485</v>
      </c>
      <c r="J41" s="289">
        <v>45200</v>
      </c>
      <c r="K41" s="289">
        <v>45229</v>
      </c>
      <c r="L41" s="285" t="s">
        <v>548</v>
      </c>
      <c r="M41" s="285"/>
      <c r="N41" s="41"/>
      <c r="O41" s="41"/>
      <c r="P41" s="41"/>
      <c r="Q41" s="41"/>
      <c r="R41" s="41"/>
    </row>
    <row r="42" spans="1:18" ht="123.75" customHeight="1" x14ac:dyDescent="0.25">
      <c r="A42" s="457"/>
      <c r="B42" s="502"/>
      <c r="C42" s="453"/>
      <c r="D42" s="452"/>
      <c r="E42" s="285" t="s">
        <v>549</v>
      </c>
      <c r="F42" s="287"/>
      <c r="G42" s="285" t="s">
        <v>550</v>
      </c>
      <c r="H42" s="298">
        <v>0.03</v>
      </c>
      <c r="I42" s="452" t="s">
        <v>485</v>
      </c>
      <c r="J42" s="289">
        <v>44927</v>
      </c>
      <c r="K42" s="289">
        <v>45290</v>
      </c>
      <c r="L42" s="285" t="s">
        <v>551</v>
      </c>
      <c r="M42" s="285"/>
      <c r="N42" s="41"/>
      <c r="O42" s="41"/>
      <c r="P42" s="41"/>
      <c r="Q42" s="41"/>
      <c r="R42" s="41"/>
    </row>
    <row r="43" spans="1:18" ht="75.75" customHeight="1" x14ac:dyDescent="0.25">
      <c r="A43" s="457"/>
      <c r="B43" s="503"/>
      <c r="C43" s="453"/>
      <c r="D43" s="452"/>
      <c r="E43" s="285" t="s">
        <v>552</v>
      </c>
      <c r="F43" s="287"/>
      <c r="G43" s="285" t="s">
        <v>553</v>
      </c>
      <c r="H43" s="298">
        <v>0.03</v>
      </c>
      <c r="I43" s="452"/>
      <c r="J43" s="289">
        <v>45108</v>
      </c>
      <c r="K43" s="289">
        <v>45137</v>
      </c>
      <c r="L43" s="285" t="s">
        <v>554</v>
      </c>
      <c r="M43" s="285"/>
      <c r="N43" s="41"/>
      <c r="O43" s="41"/>
      <c r="P43" s="41"/>
      <c r="Q43" s="41"/>
      <c r="R43" s="41"/>
    </row>
    <row r="44" spans="1:18" ht="94.5" customHeight="1" x14ac:dyDescent="0.25">
      <c r="A44" s="457">
        <v>4</v>
      </c>
      <c r="B44" s="501" t="s">
        <v>555</v>
      </c>
      <c r="C44" s="453">
        <v>0.15</v>
      </c>
      <c r="D44" s="452" t="s">
        <v>781</v>
      </c>
      <c r="E44" s="285" t="s">
        <v>556</v>
      </c>
      <c r="F44" s="287"/>
      <c r="G44" s="285" t="s">
        <v>557</v>
      </c>
      <c r="H44" s="297">
        <v>0.03</v>
      </c>
      <c r="I44" s="452" t="s">
        <v>485</v>
      </c>
      <c r="J44" s="289">
        <v>45170</v>
      </c>
      <c r="K44" s="289">
        <v>45199</v>
      </c>
      <c r="L44" s="285" t="s">
        <v>558</v>
      </c>
      <c r="M44" s="285"/>
      <c r="N44" s="41"/>
      <c r="O44" s="41"/>
      <c r="P44" s="41"/>
      <c r="Q44" s="41"/>
      <c r="R44" s="41"/>
    </row>
    <row r="45" spans="1:18" ht="59.25" customHeight="1" x14ac:dyDescent="0.25">
      <c r="A45" s="457"/>
      <c r="B45" s="502"/>
      <c r="C45" s="453"/>
      <c r="D45" s="452"/>
      <c r="E45" s="285" t="s">
        <v>559</v>
      </c>
      <c r="F45" s="287"/>
      <c r="G45" s="285" t="s">
        <v>560</v>
      </c>
      <c r="H45" s="297">
        <v>1.4999999999999999E-2</v>
      </c>
      <c r="I45" s="452"/>
      <c r="J45" s="289">
        <v>44927</v>
      </c>
      <c r="K45" s="289">
        <v>45290</v>
      </c>
      <c r="L45" s="285" t="s">
        <v>559</v>
      </c>
      <c r="M45" s="285"/>
      <c r="N45" s="41"/>
      <c r="O45" s="41"/>
      <c r="P45" s="41"/>
      <c r="Q45" s="41"/>
      <c r="R45" s="41"/>
    </row>
    <row r="46" spans="1:18" ht="137.25" customHeight="1" x14ac:dyDescent="0.25">
      <c r="A46" s="457"/>
      <c r="B46" s="502"/>
      <c r="C46" s="453"/>
      <c r="D46" s="452"/>
      <c r="E46" s="505" t="s">
        <v>858</v>
      </c>
      <c r="F46" s="296"/>
      <c r="G46" s="299" t="s">
        <v>562</v>
      </c>
      <c r="H46" s="298">
        <v>0.03</v>
      </c>
      <c r="I46" s="287" t="s">
        <v>563</v>
      </c>
      <c r="J46" s="289" t="s">
        <v>856</v>
      </c>
      <c r="K46" s="289" t="s">
        <v>857</v>
      </c>
      <c r="L46" s="285" t="s">
        <v>561</v>
      </c>
      <c r="M46" s="285"/>
      <c r="N46" s="41"/>
      <c r="O46" s="41"/>
      <c r="P46" s="41"/>
      <c r="Q46" s="41"/>
      <c r="R46" s="41"/>
    </row>
    <row r="47" spans="1:18" ht="409.5" customHeight="1" x14ac:dyDescent="0.25">
      <c r="A47" s="457"/>
      <c r="B47" s="502"/>
      <c r="C47" s="453"/>
      <c r="D47" s="452"/>
      <c r="E47" s="285" t="s">
        <v>564</v>
      </c>
      <c r="F47" s="295">
        <v>2210000</v>
      </c>
      <c r="G47" s="285" t="s">
        <v>565</v>
      </c>
      <c r="H47" s="297">
        <v>1.4999999999999999E-2</v>
      </c>
      <c r="I47" s="287" t="s">
        <v>485</v>
      </c>
      <c r="J47" s="289">
        <v>44958</v>
      </c>
      <c r="K47" s="289" t="s">
        <v>566</v>
      </c>
      <c r="L47" s="285" t="s">
        <v>567</v>
      </c>
      <c r="M47" s="285"/>
      <c r="N47" s="41"/>
      <c r="O47" s="41"/>
      <c r="P47" s="41"/>
      <c r="Q47" s="41"/>
      <c r="R47" s="41"/>
    </row>
    <row r="48" spans="1:18" ht="60.75" x14ac:dyDescent="0.25">
      <c r="A48" s="457"/>
      <c r="B48" s="502"/>
      <c r="C48" s="453"/>
      <c r="D48" s="452"/>
      <c r="E48" s="285" t="s">
        <v>568</v>
      </c>
      <c r="F48" s="295">
        <v>4840700</v>
      </c>
      <c r="G48" s="285" t="s">
        <v>569</v>
      </c>
      <c r="H48" s="298">
        <v>0.03</v>
      </c>
      <c r="I48" s="292" t="s">
        <v>563</v>
      </c>
      <c r="J48" s="289" t="s">
        <v>570</v>
      </c>
      <c r="K48" s="289" t="s">
        <v>571</v>
      </c>
      <c r="L48" s="285" t="s">
        <v>572</v>
      </c>
      <c r="M48" s="285"/>
      <c r="N48" s="41"/>
      <c r="O48" s="41"/>
      <c r="P48" s="41"/>
      <c r="Q48" s="41"/>
      <c r="R48" s="41"/>
    </row>
    <row r="49" spans="1:18" ht="101.25" x14ac:dyDescent="0.25">
      <c r="A49" s="457"/>
      <c r="B49" s="502"/>
      <c r="C49" s="453"/>
      <c r="D49" s="452"/>
      <c r="E49" s="285" t="s">
        <v>573</v>
      </c>
      <c r="F49" s="282"/>
      <c r="G49" s="285" t="s">
        <v>574</v>
      </c>
      <c r="H49" s="297">
        <v>0.02</v>
      </c>
      <c r="I49" s="287" t="s">
        <v>575</v>
      </c>
      <c r="J49" s="289">
        <v>45108</v>
      </c>
      <c r="K49" s="289">
        <v>45137</v>
      </c>
      <c r="L49" s="285" t="s">
        <v>573</v>
      </c>
      <c r="M49" s="285"/>
      <c r="N49" s="41"/>
      <c r="O49" s="41"/>
      <c r="P49" s="41"/>
      <c r="Q49" s="41"/>
      <c r="R49" s="41"/>
    </row>
    <row r="50" spans="1:18" ht="65.25" customHeight="1" x14ac:dyDescent="0.25">
      <c r="A50" s="457"/>
      <c r="B50" s="503"/>
      <c r="C50" s="453"/>
      <c r="D50" s="452"/>
      <c r="E50" s="285" t="s">
        <v>576</v>
      </c>
      <c r="F50" s="287"/>
      <c r="G50" s="285" t="s">
        <v>577</v>
      </c>
      <c r="H50" s="297">
        <v>1.4E-2</v>
      </c>
      <c r="I50" s="287" t="s">
        <v>575</v>
      </c>
      <c r="J50" s="289">
        <v>45170</v>
      </c>
      <c r="K50" s="289">
        <v>45199</v>
      </c>
      <c r="L50" s="285" t="s">
        <v>576</v>
      </c>
      <c r="M50" s="285"/>
      <c r="N50" s="41"/>
      <c r="O50" s="41"/>
      <c r="P50" s="41"/>
      <c r="Q50" s="41"/>
      <c r="R50" s="41"/>
    </row>
    <row r="51" spans="1:18" ht="65.25" customHeight="1" x14ac:dyDescent="0.25">
      <c r="A51" s="457">
        <v>5</v>
      </c>
      <c r="B51" s="501" t="s">
        <v>578</v>
      </c>
      <c r="C51" s="453">
        <v>0.1</v>
      </c>
      <c r="D51" s="452" t="s">
        <v>781</v>
      </c>
      <c r="E51" s="293" t="s">
        <v>579</v>
      </c>
      <c r="F51" s="287"/>
      <c r="G51" s="285" t="s">
        <v>580</v>
      </c>
      <c r="H51" s="297">
        <v>0.02</v>
      </c>
      <c r="I51" s="452" t="s">
        <v>485</v>
      </c>
      <c r="J51" s="289">
        <v>45108</v>
      </c>
      <c r="K51" s="289">
        <v>45137</v>
      </c>
      <c r="L51" s="293" t="s">
        <v>581</v>
      </c>
      <c r="M51" s="293"/>
      <c r="N51" s="41"/>
      <c r="O51" s="41"/>
      <c r="P51" s="41"/>
      <c r="Q51" s="41"/>
      <c r="R51" s="41"/>
    </row>
    <row r="52" spans="1:18" ht="72" customHeight="1" x14ac:dyDescent="0.25">
      <c r="A52" s="457"/>
      <c r="B52" s="502"/>
      <c r="C52" s="452"/>
      <c r="D52" s="452"/>
      <c r="E52" s="285" t="s">
        <v>582</v>
      </c>
      <c r="F52" s="295">
        <v>1050000</v>
      </c>
      <c r="G52" s="285" t="s">
        <v>583</v>
      </c>
      <c r="H52" s="297">
        <v>0.03</v>
      </c>
      <c r="I52" s="452"/>
      <c r="J52" s="289">
        <v>45017</v>
      </c>
      <c r="K52" s="289">
        <v>45046</v>
      </c>
      <c r="L52" s="285" t="s">
        <v>582</v>
      </c>
      <c r="M52" s="285"/>
      <c r="N52" s="41"/>
      <c r="O52" s="41"/>
      <c r="P52" s="41"/>
      <c r="Q52" s="41"/>
      <c r="R52" s="41"/>
    </row>
    <row r="53" spans="1:18" ht="65.25" customHeight="1" x14ac:dyDescent="0.25">
      <c r="A53" s="457"/>
      <c r="B53" s="502"/>
      <c r="C53" s="452"/>
      <c r="D53" s="452"/>
      <c r="E53" s="285" t="s">
        <v>584</v>
      </c>
      <c r="F53" s="287"/>
      <c r="G53" s="285" t="s">
        <v>585</v>
      </c>
      <c r="H53" s="297">
        <v>0.02</v>
      </c>
      <c r="I53" s="287" t="s">
        <v>586</v>
      </c>
      <c r="J53" s="289">
        <v>45047</v>
      </c>
      <c r="K53" s="289">
        <v>45076</v>
      </c>
      <c r="L53" s="285" t="s">
        <v>584</v>
      </c>
      <c r="M53" s="285"/>
      <c r="N53" s="41"/>
      <c r="O53" s="41"/>
      <c r="P53" s="41"/>
      <c r="Q53" s="41"/>
      <c r="R53" s="41"/>
    </row>
    <row r="54" spans="1:18" ht="46.5" customHeight="1" x14ac:dyDescent="0.25">
      <c r="A54" s="457"/>
      <c r="B54" s="502"/>
      <c r="C54" s="452"/>
      <c r="D54" s="452"/>
      <c r="E54" s="285" t="s">
        <v>587</v>
      </c>
      <c r="F54" s="287"/>
      <c r="G54" s="285" t="s">
        <v>588</v>
      </c>
      <c r="H54" s="297">
        <v>0.02</v>
      </c>
      <c r="I54" s="287" t="s">
        <v>628</v>
      </c>
      <c r="J54" s="289" t="s">
        <v>589</v>
      </c>
      <c r="K54" s="289" t="s">
        <v>590</v>
      </c>
      <c r="L54" s="285" t="s">
        <v>591</v>
      </c>
      <c r="M54" s="285"/>
      <c r="N54" s="41"/>
      <c r="O54" s="41"/>
      <c r="P54" s="41"/>
      <c r="Q54" s="41"/>
      <c r="R54" s="41"/>
    </row>
    <row r="55" spans="1:18" ht="55.5" customHeight="1" x14ac:dyDescent="0.25">
      <c r="A55" s="457"/>
      <c r="B55" s="502"/>
      <c r="C55" s="452"/>
      <c r="D55" s="452"/>
      <c r="E55" s="285" t="s">
        <v>592</v>
      </c>
      <c r="F55" s="287"/>
      <c r="G55" s="285" t="s">
        <v>593</v>
      </c>
      <c r="H55" s="297">
        <v>0.02</v>
      </c>
      <c r="I55" s="287" t="s">
        <v>586</v>
      </c>
      <c r="J55" s="289">
        <v>45200</v>
      </c>
      <c r="K55" s="289">
        <v>45229</v>
      </c>
      <c r="L55" s="285" t="s">
        <v>594</v>
      </c>
      <c r="M55" s="285"/>
      <c r="N55" s="41"/>
      <c r="O55" s="41"/>
      <c r="P55" s="41"/>
      <c r="Q55" s="41"/>
      <c r="R55" s="41"/>
    </row>
    <row r="56" spans="1:18" ht="51.75" customHeight="1" x14ac:dyDescent="0.25">
      <c r="A56" s="457"/>
      <c r="B56" s="503"/>
      <c r="C56" s="452"/>
      <c r="D56" s="452"/>
      <c r="E56" s="285" t="s">
        <v>862</v>
      </c>
      <c r="F56" s="287"/>
      <c r="G56" s="285" t="s">
        <v>861</v>
      </c>
      <c r="H56" s="297">
        <v>0.03</v>
      </c>
      <c r="I56" s="287" t="s">
        <v>586</v>
      </c>
      <c r="J56" s="289">
        <v>45078</v>
      </c>
      <c r="K56" s="289">
        <v>45107</v>
      </c>
      <c r="L56" s="285" t="s">
        <v>855</v>
      </c>
      <c r="M56" s="285"/>
      <c r="N56" s="41"/>
      <c r="O56" s="41"/>
      <c r="P56" s="41"/>
      <c r="Q56" s="41"/>
      <c r="R56" s="41"/>
    </row>
    <row r="57" spans="1:18" ht="138.75" customHeight="1" x14ac:dyDescent="0.25">
      <c r="A57" s="286">
        <v>6</v>
      </c>
      <c r="B57" s="285" t="s">
        <v>595</v>
      </c>
      <c r="C57" s="288">
        <v>0.05</v>
      </c>
      <c r="D57" s="287" t="s">
        <v>781</v>
      </c>
      <c r="E57" s="285" t="s">
        <v>596</v>
      </c>
      <c r="F57" s="287"/>
      <c r="G57" s="293" t="s">
        <v>597</v>
      </c>
      <c r="H57" s="297">
        <v>0.02</v>
      </c>
      <c r="I57" s="287" t="s">
        <v>575</v>
      </c>
      <c r="J57" s="289">
        <v>45231</v>
      </c>
      <c r="K57" s="289">
        <v>45260</v>
      </c>
      <c r="L57" s="285" t="s">
        <v>598</v>
      </c>
      <c r="M57" s="285"/>
      <c r="N57" s="41"/>
      <c r="O57" s="41"/>
      <c r="P57" s="41"/>
      <c r="Q57" s="41"/>
      <c r="R57" s="41"/>
    </row>
    <row r="58" spans="1:18" ht="75.75" customHeight="1" x14ac:dyDescent="0.25">
      <c r="A58" s="457">
        <v>7</v>
      </c>
      <c r="B58" s="501" t="s">
        <v>599</v>
      </c>
      <c r="C58" s="458">
        <v>0.05</v>
      </c>
      <c r="D58" s="452" t="s">
        <v>483</v>
      </c>
      <c r="E58" s="285" t="s">
        <v>600</v>
      </c>
      <c r="F58" s="287"/>
      <c r="G58" s="285" t="s">
        <v>601</v>
      </c>
      <c r="H58" s="297">
        <v>0.03</v>
      </c>
      <c r="I58" s="287" t="s">
        <v>602</v>
      </c>
      <c r="J58" s="289">
        <v>45231</v>
      </c>
      <c r="K58" s="289">
        <v>45260</v>
      </c>
      <c r="L58" s="285" t="s">
        <v>600</v>
      </c>
      <c r="M58" s="285"/>
      <c r="N58" s="41"/>
      <c r="O58" s="41"/>
      <c r="P58" s="41"/>
      <c r="Q58" s="41"/>
      <c r="R58" s="41"/>
    </row>
    <row r="59" spans="1:18" ht="75.75" customHeight="1" x14ac:dyDescent="0.25">
      <c r="A59" s="457"/>
      <c r="B59" s="502"/>
      <c r="C59" s="459"/>
      <c r="D59" s="452"/>
      <c r="E59" s="285" t="s">
        <v>603</v>
      </c>
      <c r="F59" s="287"/>
      <c r="G59" s="285" t="s">
        <v>604</v>
      </c>
      <c r="H59" s="297">
        <v>0.03</v>
      </c>
      <c r="I59" s="287" t="s">
        <v>563</v>
      </c>
      <c r="J59" s="289">
        <v>45170</v>
      </c>
      <c r="K59" s="289">
        <v>45199</v>
      </c>
      <c r="L59" s="285" t="s">
        <v>603</v>
      </c>
      <c r="M59" s="285"/>
      <c r="N59" s="41"/>
      <c r="O59" s="41"/>
      <c r="P59" s="41"/>
      <c r="Q59" s="41"/>
      <c r="R59" s="41"/>
    </row>
    <row r="60" spans="1:18" ht="75.75" customHeight="1" x14ac:dyDescent="0.25">
      <c r="A60" s="457"/>
      <c r="B60" s="503"/>
      <c r="C60" s="460"/>
      <c r="D60" s="452"/>
      <c r="E60" s="285" t="s">
        <v>605</v>
      </c>
      <c r="F60" s="287"/>
      <c r="G60" s="285" t="s">
        <v>606</v>
      </c>
      <c r="H60" s="297">
        <v>0.03</v>
      </c>
      <c r="I60" s="287" t="s">
        <v>607</v>
      </c>
      <c r="J60" s="289">
        <v>45017</v>
      </c>
      <c r="K60" s="289">
        <v>45107</v>
      </c>
      <c r="L60" s="285" t="s">
        <v>608</v>
      </c>
      <c r="M60" s="285"/>
      <c r="N60" s="41"/>
      <c r="O60" s="41"/>
      <c r="P60" s="41"/>
      <c r="Q60" s="41"/>
      <c r="R60" s="41"/>
    </row>
    <row r="61" spans="1:18" ht="75.75" customHeight="1" x14ac:dyDescent="0.25">
      <c r="A61" s="457"/>
      <c r="B61" s="504" t="s">
        <v>609</v>
      </c>
      <c r="C61" s="294">
        <v>0.1</v>
      </c>
      <c r="D61" s="452"/>
      <c r="E61" s="285" t="s">
        <v>610</v>
      </c>
      <c r="F61" s="287"/>
      <c r="G61" s="285" t="s">
        <v>611</v>
      </c>
      <c r="H61" s="297">
        <v>0.03</v>
      </c>
      <c r="I61" s="287" t="s">
        <v>485</v>
      </c>
      <c r="J61" s="289">
        <v>45231</v>
      </c>
      <c r="K61" s="289">
        <v>45291</v>
      </c>
      <c r="L61" s="285" t="s">
        <v>610</v>
      </c>
      <c r="M61" s="285"/>
      <c r="N61" s="41"/>
      <c r="O61" s="41"/>
      <c r="P61" s="41"/>
      <c r="Q61" s="41"/>
      <c r="R61" s="41"/>
    </row>
  </sheetData>
  <mergeCells count="57">
    <mergeCell ref="B44:B50"/>
    <mergeCell ref="B41:B43"/>
    <mergeCell ref="B51:B56"/>
    <mergeCell ref="B58:B60"/>
    <mergeCell ref="I42:I43"/>
    <mergeCell ref="C44:C50"/>
    <mergeCell ref="I44:I45"/>
    <mergeCell ref="C51:C56"/>
    <mergeCell ref="I51:I52"/>
    <mergeCell ref="C58:C60"/>
    <mergeCell ref="D58:D61"/>
    <mergeCell ref="A58:A61"/>
    <mergeCell ref="C19:C32"/>
    <mergeCell ref="C33:C40"/>
    <mergeCell ref="C41:C43"/>
    <mergeCell ref="B19:B32"/>
    <mergeCell ref="B33:B40"/>
    <mergeCell ref="A51:A56"/>
    <mergeCell ref="D51:D56"/>
    <mergeCell ref="A41:A43"/>
    <mergeCell ref="D41:D43"/>
    <mergeCell ref="A44:A50"/>
    <mergeCell ref="D44:D50"/>
    <mergeCell ref="A33:A40"/>
    <mergeCell ref="D33:D40"/>
    <mergeCell ref="I33:I37"/>
    <mergeCell ref="I38:I40"/>
    <mergeCell ref="A16:B16"/>
    <mergeCell ref="C16:M16"/>
    <mergeCell ref="Q16:R16"/>
    <mergeCell ref="A19:A32"/>
    <mergeCell ref="D19:D32"/>
    <mergeCell ref="I19:I32"/>
    <mergeCell ref="A12:B12"/>
    <mergeCell ref="C12:R12"/>
    <mergeCell ref="A13:R14"/>
    <mergeCell ref="A15:B15"/>
    <mergeCell ref="C15:M15"/>
    <mergeCell ref="Q15:R15"/>
    <mergeCell ref="A9:O9"/>
    <mergeCell ref="P9:R9"/>
    <mergeCell ref="A10:O10"/>
    <mergeCell ref="P10:R10"/>
    <mergeCell ref="A11:B11"/>
    <mergeCell ref="C11:R11"/>
    <mergeCell ref="A6:B6"/>
    <mergeCell ref="C6:H6"/>
    <mergeCell ref="I6:L6"/>
    <mergeCell ref="M6:N6"/>
    <mergeCell ref="O6:R6"/>
    <mergeCell ref="A7:R8"/>
    <mergeCell ref="A2:C4"/>
    <mergeCell ref="D2:O3"/>
    <mergeCell ref="Q2:R2"/>
    <mergeCell ref="Q3:R3"/>
    <mergeCell ref="D4:O4"/>
    <mergeCell ref="Q4:R4"/>
  </mergeCells>
  <pageMargins left="0.7" right="0.7" top="0.75" bottom="0.75" header="0.3" footer="0.3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52FB3-F50B-4F31-93B4-F0204E37C311}">
  <dimension ref="A1:C10"/>
  <sheetViews>
    <sheetView workbookViewId="0">
      <selection activeCell="B12" sqref="B12"/>
    </sheetView>
  </sheetViews>
  <sheetFormatPr baseColWidth="10" defaultRowHeight="15" x14ac:dyDescent="0.25"/>
  <cols>
    <col min="1" max="1" width="4.5703125" bestFit="1" customWidth="1"/>
    <col min="2" max="2" width="55.28515625" customWidth="1"/>
    <col min="3" max="3" width="17.5703125" bestFit="1" customWidth="1"/>
  </cols>
  <sheetData>
    <row r="1" spans="1:3" ht="20.25" x14ac:dyDescent="0.3">
      <c r="A1" s="300" t="s">
        <v>866</v>
      </c>
      <c r="B1" s="300" t="s">
        <v>867</v>
      </c>
      <c r="C1" s="300" t="s">
        <v>868</v>
      </c>
    </row>
    <row r="2" spans="1:3" ht="60.75" x14ac:dyDescent="0.25">
      <c r="A2" s="301">
        <v>1</v>
      </c>
      <c r="B2" s="292" t="s">
        <v>481</v>
      </c>
      <c r="C2" s="302">
        <v>14</v>
      </c>
    </row>
    <row r="3" spans="1:3" ht="20.25" x14ac:dyDescent="0.25">
      <c r="A3" s="301">
        <v>2</v>
      </c>
      <c r="B3" s="292" t="s">
        <v>516</v>
      </c>
      <c r="C3" s="302">
        <v>8</v>
      </c>
    </row>
    <row r="4" spans="1:3" ht="20.25" x14ac:dyDescent="0.25">
      <c r="A4" s="301">
        <v>3</v>
      </c>
      <c r="B4" s="292" t="s">
        <v>545</v>
      </c>
      <c r="C4" s="302">
        <v>3</v>
      </c>
    </row>
    <row r="5" spans="1:3" ht="20.25" x14ac:dyDescent="0.25">
      <c r="A5" s="301">
        <v>4</v>
      </c>
      <c r="B5" s="292" t="s">
        <v>555</v>
      </c>
      <c r="C5" s="302">
        <v>7</v>
      </c>
    </row>
    <row r="6" spans="1:3" ht="40.5" x14ac:dyDescent="0.25">
      <c r="A6" s="301">
        <v>5</v>
      </c>
      <c r="B6" s="292" t="s">
        <v>578</v>
      </c>
      <c r="C6" s="302">
        <v>6</v>
      </c>
    </row>
    <row r="7" spans="1:3" ht="60.75" x14ac:dyDescent="0.25">
      <c r="A7" s="301">
        <v>6</v>
      </c>
      <c r="B7" s="292" t="s">
        <v>595</v>
      </c>
      <c r="C7" s="302">
        <v>1</v>
      </c>
    </row>
    <row r="8" spans="1:3" ht="20.25" x14ac:dyDescent="0.25">
      <c r="A8" s="301">
        <v>7</v>
      </c>
      <c r="B8" s="292" t="s">
        <v>599</v>
      </c>
      <c r="C8" s="302">
        <v>3</v>
      </c>
    </row>
    <row r="9" spans="1:3" ht="20.25" x14ac:dyDescent="0.25">
      <c r="A9" s="301">
        <v>8</v>
      </c>
      <c r="B9" s="292" t="s">
        <v>609</v>
      </c>
      <c r="C9" s="302">
        <v>1</v>
      </c>
    </row>
    <row r="10" spans="1:3" ht="20.25" x14ac:dyDescent="0.25">
      <c r="A10" s="290"/>
      <c r="B10" s="303" t="s">
        <v>869</v>
      </c>
      <c r="C10" s="304">
        <f>SUM(C2:C9)</f>
        <v>43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137"/>
  <sheetViews>
    <sheetView workbookViewId="0">
      <selection activeCell="N4" sqref="N4:N9"/>
    </sheetView>
  </sheetViews>
  <sheetFormatPr baseColWidth="10" defaultColWidth="11.42578125" defaultRowHeight="15.75" x14ac:dyDescent="0.25"/>
  <cols>
    <col min="1" max="1" width="11.42578125" style="271"/>
    <col min="2" max="2" width="36.28515625" style="261" customWidth="1"/>
    <col min="3" max="3" width="6" customWidth="1"/>
    <col min="4" max="4" width="8.140625" style="271" hidden="1" customWidth="1"/>
    <col min="5" max="5" width="43.28515625" style="261" hidden="1" customWidth="1"/>
    <col min="6" max="6" width="8.28515625" customWidth="1"/>
    <col min="7" max="7" width="11.42578125" style="45"/>
    <col min="8" max="8" width="39.5703125" customWidth="1"/>
  </cols>
  <sheetData>
    <row r="1" spans="1:14" ht="41.25" customHeight="1" x14ac:dyDescent="0.25">
      <c r="A1" s="461" t="s">
        <v>612</v>
      </c>
      <c r="B1" s="461"/>
      <c r="G1" s="461" t="s">
        <v>613</v>
      </c>
      <c r="H1" s="461"/>
    </row>
    <row r="2" spans="1:14" ht="41.25" customHeight="1" x14ac:dyDescent="0.25">
      <c r="A2" s="276" t="s">
        <v>362</v>
      </c>
      <c r="B2" s="276" t="s">
        <v>363</v>
      </c>
      <c r="D2" s="276" t="s">
        <v>362</v>
      </c>
      <c r="E2" s="276" t="s">
        <v>363</v>
      </c>
      <c r="G2" s="276" t="s">
        <v>362</v>
      </c>
      <c r="H2" s="276" t="s">
        <v>363</v>
      </c>
    </row>
    <row r="3" spans="1:14" ht="30" x14ac:dyDescent="0.25">
      <c r="A3" s="270">
        <v>1</v>
      </c>
      <c r="B3" s="264" t="s">
        <v>614</v>
      </c>
      <c r="C3" s="258"/>
      <c r="D3" s="270">
        <v>1</v>
      </c>
      <c r="E3" s="260" t="s">
        <v>614</v>
      </c>
      <c r="G3" s="270">
        <v>1</v>
      </c>
      <c r="H3" s="259" t="s">
        <v>614</v>
      </c>
    </row>
    <row r="4" spans="1:14" ht="30" customHeight="1" x14ac:dyDescent="0.25">
      <c r="A4" s="270">
        <v>2</v>
      </c>
      <c r="B4" s="264" t="s">
        <v>615</v>
      </c>
      <c r="C4" s="274"/>
      <c r="D4" s="270">
        <v>2</v>
      </c>
      <c r="E4" s="260" t="s">
        <v>615</v>
      </c>
      <c r="G4" s="270">
        <v>2</v>
      </c>
      <c r="H4" s="259" t="s">
        <v>616</v>
      </c>
      <c r="N4" s="280">
        <v>0.9</v>
      </c>
    </row>
    <row r="5" spans="1:14" ht="30" x14ac:dyDescent="0.25">
      <c r="A5" s="270">
        <v>3</v>
      </c>
      <c r="B5" s="264" t="s">
        <v>617</v>
      </c>
      <c r="C5" s="274"/>
      <c r="D5" s="270">
        <v>3</v>
      </c>
      <c r="E5" s="260" t="s">
        <v>617</v>
      </c>
      <c r="G5" s="270">
        <v>3</v>
      </c>
      <c r="H5" s="259" t="s">
        <v>617</v>
      </c>
      <c r="N5" s="279">
        <v>0.75</v>
      </c>
    </row>
    <row r="6" spans="1:14" ht="15" customHeight="1" x14ac:dyDescent="0.25">
      <c r="A6" s="270">
        <v>4</v>
      </c>
      <c r="B6" s="264" t="s">
        <v>618</v>
      </c>
      <c r="C6" s="274"/>
      <c r="D6" s="270">
        <v>4</v>
      </c>
      <c r="E6" s="264" t="s">
        <v>618</v>
      </c>
      <c r="G6" s="270">
        <v>4</v>
      </c>
      <c r="H6" s="265" t="s">
        <v>618</v>
      </c>
      <c r="N6" s="280">
        <v>1</v>
      </c>
    </row>
    <row r="7" spans="1:14" ht="50.25" customHeight="1" x14ac:dyDescent="0.25">
      <c r="A7" s="270">
        <v>5</v>
      </c>
      <c r="B7" s="264" t="s">
        <v>619</v>
      </c>
      <c r="C7" s="274"/>
      <c r="D7" s="270">
        <v>5</v>
      </c>
      <c r="E7" s="264" t="s">
        <v>619</v>
      </c>
      <c r="G7" s="270">
        <v>5</v>
      </c>
      <c r="H7" s="259" t="s">
        <v>619</v>
      </c>
      <c r="N7" s="280">
        <v>1</v>
      </c>
    </row>
    <row r="8" spans="1:14" ht="20.25" customHeight="1" x14ac:dyDescent="0.25">
      <c r="A8" s="270">
        <v>6</v>
      </c>
      <c r="B8" s="265" t="s">
        <v>620</v>
      </c>
      <c r="C8" s="274"/>
      <c r="D8" s="270">
        <v>6</v>
      </c>
      <c r="E8" s="265" t="s">
        <v>620</v>
      </c>
      <c r="G8" s="270">
        <v>6</v>
      </c>
      <c r="H8" s="265" t="s">
        <v>620</v>
      </c>
      <c r="N8" s="280">
        <v>1</v>
      </c>
    </row>
    <row r="9" spans="1:14" ht="30" x14ac:dyDescent="0.25">
      <c r="A9" s="270">
        <v>7</v>
      </c>
      <c r="B9" s="264" t="s">
        <v>621</v>
      </c>
      <c r="C9" s="274"/>
      <c r="D9" s="270">
        <v>7</v>
      </c>
      <c r="E9" s="260" t="s">
        <v>621</v>
      </c>
      <c r="G9" s="270">
        <v>7</v>
      </c>
      <c r="H9" s="259" t="s">
        <v>621</v>
      </c>
      <c r="N9" s="281">
        <f>SUM(N4:N8)</f>
        <v>4.6500000000000004</v>
      </c>
    </row>
    <row r="10" spans="1:14" ht="30" customHeight="1" x14ac:dyDescent="0.25">
      <c r="A10" s="278"/>
      <c r="B10" s="277"/>
      <c r="C10" s="274"/>
      <c r="D10" s="278"/>
      <c r="E10" s="277"/>
      <c r="G10" s="270">
        <v>8</v>
      </c>
      <c r="H10" s="272" t="s">
        <v>622</v>
      </c>
    </row>
    <row r="11" spans="1:14" ht="30" x14ac:dyDescent="0.25">
      <c r="A11" s="270">
        <v>8</v>
      </c>
      <c r="B11" s="264" t="s">
        <v>623</v>
      </c>
      <c r="C11" s="274"/>
      <c r="D11" s="270">
        <v>8</v>
      </c>
      <c r="E11" s="260" t="s">
        <v>623</v>
      </c>
      <c r="G11" s="270">
        <v>9</v>
      </c>
      <c r="H11" s="259" t="s">
        <v>623</v>
      </c>
    </row>
    <row r="12" spans="1:14" ht="40.5" customHeight="1" x14ac:dyDescent="0.25">
      <c r="A12" s="269">
        <v>9</v>
      </c>
      <c r="B12" s="264" t="s">
        <v>624</v>
      </c>
      <c r="C12" s="274"/>
      <c r="D12" s="269">
        <v>9</v>
      </c>
      <c r="E12" s="264" t="s">
        <v>624</v>
      </c>
      <c r="G12" s="270">
        <v>10</v>
      </c>
      <c r="H12" s="265" t="s">
        <v>624</v>
      </c>
    </row>
    <row r="13" spans="1:14" ht="20.25" x14ac:dyDescent="0.25">
      <c r="A13" s="269">
        <v>10</v>
      </c>
      <c r="B13" s="264" t="s">
        <v>625</v>
      </c>
      <c r="C13" s="274"/>
      <c r="D13" s="269">
        <v>10</v>
      </c>
      <c r="E13" s="264" t="s">
        <v>625</v>
      </c>
      <c r="G13" s="270">
        <v>11</v>
      </c>
      <c r="H13" s="265" t="s">
        <v>625</v>
      </c>
    </row>
    <row r="14" spans="1:14" ht="20.25" customHeight="1" x14ac:dyDescent="0.25">
      <c r="A14" s="269">
        <v>11</v>
      </c>
      <c r="B14" s="264" t="s">
        <v>626</v>
      </c>
      <c r="C14" s="275"/>
      <c r="D14" s="270">
        <v>11</v>
      </c>
      <c r="E14" s="264" t="s">
        <v>626</v>
      </c>
      <c r="G14" s="270">
        <v>12</v>
      </c>
      <c r="H14" s="265" t="s">
        <v>627</v>
      </c>
    </row>
    <row r="15" spans="1:14" ht="20.25" x14ac:dyDescent="0.25">
      <c r="A15" s="269">
        <v>12</v>
      </c>
      <c r="B15" s="264" t="s">
        <v>628</v>
      </c>
      <c r="C15" s="275"/>
      <c r="D15" s="269">
        <v>12</v>
      </c>
      <c r="E15" s="264" t="s">
        <v>628</v>
      </c>
      <c r="G15" s="270">
        <v>13</v>
      </c>
      <c r="H15" s="265" t="s">
        <v>628</v>
      </c>
    </row>
    <row r="16" spans="1:14" ht="15" customHeight="1" x14ac:dyDescent="0.25">
      <c r="A16" s="269">
        <v>13</v>
      </c>
      <c r="B16" s="264" t="s">
        <v>629</v>
      </c>
      <c r="C16" s="274"/>
      <c r="D16" s="269">
        <v>13</v>
      </c>
      <c r="E16" s="264" t="s">
        <v>629</v>
      </c>
      <c r="G16" s="270">
        <v>14</v>
      </c>
      <c r="H16" s="265" t="s">
        <v>629</v>
      </c>
    </row>
    <row r="17" spans="1:8" ht="20.25" customHeight="1" x14ac:dyDescent="0.25">
      <c r="A17" s="269">
        <v>14</v>
      </c>
      <c r="B17" s="264" t="s">
        <v>630</v>
      </c>
      <c r="C17" s="274"/>
      <c r="D17" s="270">
        <v>14</v>
      </c>
      <c r="E17" s="264" t="s">
        <v>631</v>
      </c>
      <c r="G17" s="270">
        <v>15</v>
      </c>
      <c r="H17" s="265" t="s">
        <v>630</v>
      </c>
    </row>
    <row r="18" spans="1:8" ht="20.25" customHeight="1" x14ac:dyDescent="0.25">
      <c r="A18" s="269">
        <v>15</v>
      </c>
      <c r="B18" s="265" t="s">
        <v>632</v>
      </c>
      <c r="C18" s="274"/>
      <c r="D18" s="269">
        <v>15</v>
      </c>
      <c r="E18" s="265" t="s">
        <v>632</v>
      </c>
      <c r="G18" s="270">
        <v>16</v>
      </c>
      <c r="H18" s="265" t="s">
        <v>632</v>
      </c>
    </row>
    <row r="19" spans="1:8" ht="20.25" customHeight="1" x14ac:dyDescent="0.25">
      <c r="A19" s="269">
        <v>16</v>
      </c>
      <c r="B19" s="264" t="s">
        <v>633</v>
      </c>
      <c r="C19" s="274"/>
      <c r="D19" s="269">
        <v>16</v>
      </c>
      <c r="E19" s="264" t="s">
        <v>633</v>
      </c>
      <c r="G19" s="270">
        <v>17</v>
      </c>
      <c r="H19" s="265" t="s">
        <v>633</v>
      </c>
    </row>
    <row r="20" spans="1:8" ht="15" customHeight="1" x14ac:dyDescent="0.25">
      <c r="A20" s="269">
        <v>17</v>
      </c>
      <c r="B20" s="265" t="s">
        <v>634</v>
      </c>
      <c r="C20" s="274"/>
      <c r="D20" s="270">
        <v>17</v>
      </c>
      <c r="E20" s="265" t="s">
        <v>634</v>
      </c>
      <c r="G20" s="270">
        <v>18</v>
      </c>
      <c r="H20" s="265" t="s">
        <v>634</v>
      </c>
    </row>
    <row r="21" spans="1:8" ht="15" customHeight="1" x14ac:dyDescent="0.25">
      <c r="A21" s="269">
        <v>18</v>
      </c>
      <c r="B21" s="265" t="s">
        <v>635</v>
      </c>
      <c r="C21" s="274"/>
      <c r="D21" s="269">
        <v>18</v>
      </c>
      <c r="E21" s="264" t="s">
        <v>635</v>
      </c>
      <c r="G21" s="270">
        <v>19</v>
      </c>
      <c r="H21" s="265" t="s">
        <v>635</v>
      </c>
    </row>
    <row r="22" spans="1:8" ht="15" customHeight="1" x14ac:dyDescent="0.25">
      <c r="A22" s="269">
        <v>19</v>
      </c>
      <c r="B22" s="265" t="s">
        <v>636</v>
      </c>
      <c r="C22" s="274"/>
      <c r="D22" s="269">
        <v>19</v>
      </c>
      <c r="E22" s="265" t="s">
        <v>636</v>
      </c>
      <c r="G22" s="270">
        <v>20</v>
      </c>
      <c r="H22" s="265" t="s">
        <v>636</v>
      </c>
    </row>
    <row r="23" spans="1:8" ht="20.25" x14ac:dyDescent="0.25">
      <c r="A23" s="269">
        <v>20</v>
      </c>
      <c r="B23" s="265" t="s">
        <v>637</v>
      </c>
      <c r="C23" s="274"/>
      <c r="D23" s="270">
        <v>20</v>
      </c>
      <c r="E23" s="265" t="s">
        <v>637</v>
      </c>
      <c r="G23" s="270">
        <v>21</v>
      </c>
      <c r="H23" s="265" t="s">
        <v>637</v>
      </c>
    </row>
    <row r="24" spans="1:8" ht="15" customHeight="1" x14ac:dyDescent="0.25">
      <c r="A24" s="269">
        <v>21</v>
      </c>
      <c r="B24" s="265" t="s">
        <v>638</v>
      </c>
      <c r="C24" s="274"/>
      <c r="D24" s="269">
        <v>21</v>
      </c>
      <c r="E24" s="265" t="s">
        <v>638</v>
      </c>
      <c r="G24" s="270">
        <v>22</v>
      </c>
      <c r="H24" s="265" t="s">
        <v>638</v>
      </c>
    </row>
    <row r="25" spans="1:8" ht="15" customHeight="1" x14ac:dyDescent="0.25">
      <c r="A25" s="269">
        <v>22</v>
      </c>
      <c r="B25" s="265" t="s">
        <v>639</v>
      </c>
      <c r="C25" s="274"/>
      <c r="D25" s="269">
        <v>22</v>
      </c>
      <c r="E25" s="265" t="s">
        <v>639</v>
      </c>
      <c r="G25" s="270">
        <v>23</v>
      </c>
      <c r="H25" s="265" t="s">
        <v>639</v>
      </c>
    </row>
    <row r="26" spans="1:8" ht="20.25" customHeight="1" x14ac:dyDescent="0.25">
      <c r="A26" s="269">
        <v>23</v>
      </c>
      <c r="B26" s="264" t="s">
        <v>640</v>
      </c>
      <c r="C26" s="274"/>
      <c r="D26" s="270">
        <v>23</v>
      </c>
      <c r="E26" s="264" t="s">
        <v>641</v>
      </c>
      <c r="G26" s="270">
        <v>24</v>
      </c>
      <c r="H26" s="265" t="s">
        <v>640</v>
      </c>
    </row>
    <row r="27" spans="1:8" ht="20.25" x14ac:dyDescent="0.25">
      <c r="A27" s="269">
        <v>24</v>
      </c>
      <c r="B27" s="264" t="s">
        <v>642</v>
      </c>
      <c r="C27" s="274"/>
      <c r="D27" s="269">
        <v>24</v>
      </c>
      <c r="E27" s="264" t="s">
        <v>642</v>
      </c>
      <c r="G27" s="270">
        <v>25</v>
      </c>
      <c r="H27" s="265" t="s">
        <v>642</v>
      </c>
    </row>
    <row r="28" spans="1:8" ht="20.25" customHeight="1" x14ac:dyDescent="0.25">
      <c r="A28" s="269">
        <v>25</v>
      </c>
      <c r="B28" s="264" t="s">
        <v>643</v>
      </c>
      <c r="C28" s="274"/>
      <c r="D28" s="269">
        <v>25</v>
      </c>
      <c r="E28" s="264" t="s">
        <v>643</v>
      </c>
      <c r="G28" s="270">
        <v>26</v>
      </c>
      <c r="H28" s="265" t="s">
        <v>643</v>
      </c>
    </row>
    <row r="29" spans="1:8" ht="15" customHeight="1" x14ac:dyDescent="0.25">
      <c r="A29" s="269">
        <v>26</v>
      </c>
      <c r="B29" s="264" t="s">
        <v>644</v>
      </c>
      <c r="C29" s="274"/>
      <c r="D29" s="270">
        <v>26</v>
      </c>
      <c r="E29" s="264" t="s">
        <v>644</v>
      </c>
      <c r="G29" s="270">
        <v>27</v>
      </c>
      <c r="H29" s="265" t="s">
        <v>644</v>
      </c>
    </row>
    <row r="30" spans="1:8" ht="15" customHeight="1" x14ac:dyDescent="0.25">
      <c r="A30" s="269">
        <v>27</v>
      </c>
      <c r="B30" s="264" t="s">
        <v>645</v>
      </c>
      <c r="C30" s="275"/>
      <c r="D30" s="269">
        <v>27</v>
      </c>
      <c r="E30" s="264" t="s">
        <v>645</v>
      </c>
      <c r="G30" s="270">
        <v>28</v>
      </c>
      <c r="H30" s="265" t="s">
        <v>645</v>
      </c>
    </row>
    <row r="31" spans="1:8" ht="20.25" x14ac:dyDescent="0.25">
      <c r="A31" s="269">
        <v>28</v>
      </c>
      <c r="B31" s="268" t="s">
        <v>646</v>
      </c>
      <c r="C31" s="275"/>
      <c r="D31" s="269">
        <v>28</v>
      </c>
      <c r="E31" s="264" t="s">
        <v>646</v>
      </c>
      <c r="F31" s="69"/>
      <c r="G31" s="270">
        <v>29</v>
      </c>
      <c r="H31" s="264" t="s">
        <v>646</v>
      </c>
    </row>
    <row r="32" spans="1:8" ht="20.25" customHeight="1" x14ac:dyDescent="0.25">
      <c r="A32" s="269">
        <v>29</v>
      </c>
      <c r="B32" s="264" t="s">
        <v>647</v>
      </c>
      <c r="C32" s="274"/>
      <c r="D32" s="270">
        <v>29</v>
      </c>
      <c r="E32" s="264" t="s">
        <v>647</v>
      </c>
      <c r="G32" s="270">
        <v>30</v>
      </c>
      <c r="H32" s="265" t="s">
        <v>647</v>
      </c>
    </row>
    <row r="33" spans="1:8" ht="15" customHeight="1" x14ac:dyDescent="0.25">
      <c r="A33" s="269">
        <v>30</v>
      </c>
      <c r="B33" s="264" t="s">
        <v>648</v>
      </c>
      <c r="C33" s="274"/>
      <c r="D33" s="269">
        <v>30</v>
      </c>
      <c r="E33" s="264" t="s">
        <v>648</v>
      </c>
      <c r="G33" s="270">
        <v>31</v>
      </c>
      <c r="H33" s="265" t="s">
        <v>648</v>
      </c>
    </row>
    <row r="34" spans="1:8" ht="20.25" customHeight="1" x14ac:dyDescent="0.25">
      <c r="A34" s="269">
        <v>31</v>
      </c>
      <c r="B34" s="264" t="s">
        <v>649</v>
      </c>
      <c r="C34" s="275"/>
      <c r="D34" s="269">
        <v>31</v>
      </c>
      <c r="E34" s="264" t="s">
        <v>649</v>
      </c>
      <c r="G34" s="270">
        <v>32</v>
      </c>
      <c r="H34" s="265" t="s">
        <v>649</v>
      </c>
    </row>
    <row r="35" spans="1:8" ht="15" customHeight="1" x14ac:dyDescent="0.25">
      <c r="A35" s="269">
        <v>32</v>
      </c>
      <c r="B35" s="264" t="s">
        <v>650</v>
      </c>
      <c r="C35" s="275"/>
      <c r="D35" s="270">
        <v>32</v>
      </c>
      <c r="E35" s="264" t="s">
        <v>650</v>
      </c>
      <c r="G35" s="270">
        <v>33</v>
      </c>
      <c r="H35" s="265" t="s">
        <v>650</v>
      </c>
    </row>
    <row r="36" spans="1:8" ht="20.25" customHeight="1" x14ac:dyDescent="0.25">
      <c r="A36" s="269">
        <v>33</v>
      </c>
      <c r="B36" s="265" t="s">
        <v>651</v>
      </c>
      <c r="C36" s="275"/>
      <c r="D36" s="269">
        <v>33</v>
      </c>
      <c r="E36" s="265" t="s">
        <v>651</v>
      </c>
      <c r="G36" s="270">
        <v>34</v>
      </c>
      <c r="H36" s="265" t="s">
        <v>651</v>
      </c>
    </row>
    <row r="37" spans="1:8" ht="20.25" x14ac:dyDescent="0.25">
      <c r="A37" s="269">
        <v>34</v>
      </c>
      <c r="B37" s="265" t="s">
        <v>652</v>
      </c>
      <c r="C37" s="275"/>
      <c r="D37" s="269">
        <v>34</v>
      </c>
      <c r="E37" s="265" t="s">
        <v>652</v>
      </c>
      <c r="G37" s="270">
        <v>35</v>
      </c>
      <c r="H37" s="265" t="s">
        <v>652</v>
      </c>
    </row>
    <row r="38" spans="1:8" ht="20.25" customHeight="1" x14ac:dyDescent="0.25">
      <c r="A38" s="269">
        <v>35</v>
      </c>
      <c r="B38" s="265" t="s">
        <v>653</v>
      </c>
      <c r="C38" s="275"/>
      <c r="D38" s="270">
        <v>35</v>
      </c>
      <c r="E38" s="265" t="s">
        <v>653</v>
      </c>
      <c r="G38" s="270">
        <v>36</v>
      </c>
      <c r="H38" s="265" t="s">
        <v>653</v>
      </c>
    </row>
    <row r="39" spans="1:8" ht="30" x14ac:dyDescent="0.25">
      <c r="A39" s="269">
        <v>36</v>
      </c>
      <c r="B39" s="265" t="s">
        <v>654</v>
      </c>
      <c r="C39" s="275"/>
      <c r="D39" s="269">
        <v>36</v>
      </c>
      <c r="E39" s="265" t="s">
        <v>654</v>
      </c>
      <c r="G39" s="270">
        <v>37</v>
      </c>
      <c r="H39" s="262" t="s">
        <v>654</v>
      </c>
    </row>
    <row r="40" spans="1:8" ht="20.25" customHeight="1" x14ac:dyDescent="0.25">
      <c r="A40" s="269">
        <v>37</v>
      </c>
      <c r="B40" s="265" t="s">
        <v>655</v>
      </c>
      <c r="C40" s="275"/>
      <c r="D40" s="269">
        <v>37</v>
      </c>
      <c r="E40" s="265" t="s">
        <v>655</v>
      </c>
      <c r="G40" s="270">
        <v>38</v>
      </c>
      <c r="H40" s="265" t="s">
        <v>655</v>
      </c>
    </row>
    <row r="41" spans="1:8" ht="15" customHeight="1" x14ac:dyDescent="0.25">
      <c r="A41" s="269">
        <v>38</v>
      </c>
      <c r="B41" s="265" t="s">
        <v>656</v>
      </c>
      <c r="C41" s="275"/>
      <c r="D41" s="270">
        <v>38</v>
      </c>
      <c r="E41" s="265" t="s">
        <v>656</v>
      </c>
      <c r="G41" s="270">
        <v>39</v>
      </c>
      <c r="H41" s="265" t="s">
        <v>656</v>
      </c>
    </row>
    <row r="42" spans="1:8" ht="20.25" customHeight="1" x14ac:dyDescent="0.25">
      <c r="A42" s="269">
        <v>39</v>
      </c>
      <c r="B42" s="265" t="s">
        <v>657</v>
      </c>
      <c r="C42" s="275"/>
      <c r="D42" s="269">
        <v>39</v>
      </c>
      <c r="E42" s="265" t="s">
        <v>657</v>
      </c>
      <c r="G42" s="270">
        <v>40</v>
      </c>
      <c r="H42" s="265" t="s">
        <v>657</v>
      </c>
    </row>
    <row r="43" spans="1:8" ht="20.25" x14ac:dyDescent="0.25">
      <c r="A43" s="269">
        <v>40</v>
      </c>
      <c r="B43" s="264" t="s">
        <v>658</v>
      </c>
      <c r="C43" s="275"/>
      <c r="D43" s="269">
        <v>40</v>
      </c>
      <c r="E43" s="264" t="s">
        <v>658</v>
      </c>
      <c r="G43" s="270">
        <v>41</v>
      </c>
      <c r="H43" s="265" t="s">
        <v>659</v>
      </c>
    </row>
    <row r="44" spans="1:8" ht="15" customHeight="1" x14ac:dyDescent="0.25">
      <c r="A44" s="269">
        <v>41</v>
      </c>
      <c r="B44" s="264" t="s">
        <v>660</v>
      </c>
      <c r="C44" s="275"/>
      <c r="D44" s="270">
        <v>41</v>
      </c>
      <c r="E44" s="264" t="s">
        <v>660</v>
      </c>
      <c r="G44" s="270">
        <v>42</v>
      </c>
      <c r="H44" s="265" t="s">
        <v>660</v>
      </c>
    </row>
    <row r="45" spans="1:8" ht="15" customHeight="1" x14ac:dyDescent="0.25">
      <c r="A45" s="269">
        <v>42</v>
      </c>
      <c r="B45" s="264" t="s">
        <v>661</v>
      </c>
      <c r="C45" s="275"/>
      <c r="D45" s="269">
        <v>42</v>
      </c>
      <c r="E45" s="264" t="s">
        <v>661</v>
      </c>
      <c r="G45" s="270">
        <v>43</v>
      </c>
      <c r="H45" s="265" t="s">
        <v>661</v>
      </c>
    </row>
    <row r="46" spans="1:8" ht="20.25" customHeight="1" x14ac:dyDescent="0.25">
      <c r="A46" s="269">
        <v>43</v>
      </c>
      <c r="B46" s="264" t="s">
        <v>662</v>
      </c>
      <c r="C46" s="274"/>
      <c r="D46" s="269">
        <v>43</v>
      </c>
      <c r="E46" s="264" t="s">
        <v>662</v>
      </c>
      <c r="G46" s="270">
        <v>44</v>
      </c>
      <c r="H46" s="265" t="s">
        <v>662</v>
      </c>
    </row>
    <row r="47" spans="1:8" ht="15" customHeight="1" x14ac:dyDescent="0.25">
      <c r="A47" s="269">
        <v>44</v>
      </c>
      <c r="B47" s="264" t="s">
        <v>663</v>
      </c>
      <c r="C47" s="274"/>
      <c r="D47" s="270">
        <v>44</v>
      </c>
      <c r="E47" s="264" t="s">
        <v>663</v>
      </c>
      <c r="G47" s="270">
        <v>45</v>
      </c>
      <c r="H47" s="265" t="s">
        <v>663</v>
      </c>
    </row>
    <row r="48" spans="1:8" ht="15" customHeight="1" x14ac:dyDescent="0.25">
      <c r="A48" s="269">
        <v>45</v>
      </c>
      <c r="B48" s="264" t="s">
        <v>664</v>
      </c>
      <c r="C48" s="274"/>
      <c r="D48" s="269">
        <v>45</v>
      </c>
      <c r="E48" s="264" t="s">
        <v>664</v>
      </c>
      <c r="G48" s="270">
        <v>46</v>
      </c>
      <c r="H48" s="265" t="s">
        <v>664</v>
      </c>
    </row>
    <row r="49" spans="1:8" ht="20.25" x14ac:dyDescent="0.25">
      <c r="A49" s="269">
        <v>46</v>
      </c>
      <c r="B49" s="264" t="s">
        <v>665</v>
      </c>
      <c r="C49" s="274"/>
      <c r="D49" s="269">
        <v>46</v>
      </c>
      <c r="E49" s="264" t="s">
        <v>666</v>
      </c>
      <c r="G49" s="270">
        <v>47</v>
      </c>
      <c r="H49" s="265" t="s">
        <v>666</v>
      </c>
    </row>
    <row r="50" spans="1:8" ht="20.25" customHeight="1" x14ac:dyDescent="0.25">
      <c r="A50" s="269">
        <v>47</v>
      </c>
      <c r="B50" s="264" t="s">
        <v>667</v>
      </c>
      <c r="C50" s="274"/>
      <c r="D50" s="270">
        <v>47</v>
      </c>
      <c r="E50" s="264" t="s">
        <v>667</v>
      </c>
    </row>
    <row r="51" spans="1:8" ht="20.25" x14ac:dyDescent="0.25">
      <c r="A51" s="278"/>
      <c r="B51" s="277"/>
      <c r="C51" s="274"/>
      <c r="D51" s="270"/>
      <c r="E51" s="264"/>
      <c r="G51" s="273">
        <v>48</v>
      </c>
      <c r="H51" s="272" t="s">
        <v>668</v>
      </c>
    </row>
    <row r="52" spans="1:8" ht="30" customHeight="1" x14ac:dyDescent="0.25">
      <c r="A52" s="269"/>
      <c r="B52" s="264"/>
      <c r="C52" s="274"/>
      <c r="D52" s="270"/>
      <c r="E52" s="264"/>
      <c r="G52" s="273">
        <v>49</v>
      </c>
      <c r="H52" s="272" t="s">
        <v>669</v>
      </c>
    </row>
    <row r="53" spans="1:8" ht="15" customHeight="1" x14ac:dyDescent="0.25">
      <c r="A53" s="278"/>
      <c r="B53" s="277"/>
      <c r="C53" s="274"/>
      <c r="D53" s="278"/>
      <c r="E53" s="277"/>
      <c r="G53" s="273">
        <v>50</v>
      </c>
      <c r="H53" s="272" t="s">
        <v>670</v>
      </c>
    </row>
    <row r="54" spans="1:8" ht="15" customHeight="1" x14ac:dyDescent="0.25">
      <c r="A54" s="269">
        <v>48</v>
      </c>
      <c r="B54" s="264" t="s">
        <v>671</v>
      </c>
      <c r="C54" s="274"/>
      <c r="D54" s="269">
        <v>48</v>
      </c>
      <c r="E54" s="264" t="s">
        <v>671</v>
      </c>
      <c r="G54" s="269">
        <v>51</v>
      </c>
      <c r="H54" s="265" t="s">
        <v>671</v>
      </c>
    </row>
    <row r="55" spans="1:8" ht="15" customHeight="1" x14ac:dyDescent="0.25">
      <c r="A55" s="269">
        <v>49</v>
      </c>
      <c r="B55" s="265" t="s">
        <v>672</v>
      </c>
      <c r="C55" s="274"/>
      <c r="D55" s="269">
        <v>49</v>
      </c>
      <c r="E55" s="265" t="s">
        <v>672</v>
      </c>
      <c r="G55" s="269">
        <v>52</v>
      </c>
      <c r="H55" s="265" t="s">
        <v>672</v>
      </c>
    </row>
    <row r="56" spans="1:8" ht="20.25" customHeight="1" x14ac:dyDescent="0.25">
      <c r="A56" s="269">
        <v>50</v>
      </c>
      <c r="B56" s="265" t="s">
        <v>673</v>
      </c>
      <c r="C56" s="274"/>
      <c r="D56" s="269">
        <v>50</v>
      </c>
      <c r="E56" s="265" t="s">
        <v>673</v>
      </c>
      <c r="G56" s="269">
        <v>53</v>
      </c>
      <c r="H56" s="265" t="s">
        <v>673</v>
      </c>
    </row>
    <row r="57" spans="1:8" ht="15" customHeight="1" x14ac:dyDescent="0.25">
      <c r="A57" s="269">
        <v>51</v>
      </c>
      <c r="B57" s="265" t="s">
        <v>674</v>
      </c>
      <c r="C57" s="274"/>
      <c r="D57" s="269">
        <v>51</v>
      </c>
      <c r="E57" s="265" t="s">
        <v>674</v>
      </c>
      <c r="G57" s="269">
        <v>54</v>
      </c>
      <c r="H57" s="265" t="s">
        <v>674</v>
      </c>
    </row>
    <row r="58" spans="1:8" ht="15" customHeight="1" x14ac:dyDescent="0.25">
      <c r="A58" s="269">
        <v>52</v>
      </c>
      <c r="B58" s="264" t="s">
        <v>675</v>
      </c>
      <c r="C58" s="274"/>
      <c r="D58" s="269">
        <v>52</v>
      </c>
      <c r="E58" s="264" t="s">
        <v>675</v>
      </c>
      <c r="G58" s="269">
        <v>55</v>
      </c>
      <c r="H58" s="265" t="s">
        <v>675</v>
      </c>
    </row>
    <row r="59" spans="1:8" ht="20.25" x14ac:dyDescent="0.25">
      <c r="A59" s="269">
        <v>53</v>
      </c>
      <c r="B59" s="264" t="s">
        <v>676</v>
      </c>
      <c r="C59" s="274"/>
      <c r="D59" s="269">
        <v>53</v>
      </c>
      <c r="E59" s="264" t="s">
        <v>676</v>
      </c>
      <c r="G59" s="269">
        <v>56</v>
      </c>
      <c r="H59" s="265" t="s">
        <v>676</v>
      </c>
    </row>
    <row r="60" spans="1:8" ht="30" customHeight="1" x14ac:dyDescent="0.25">
      <c r="A60" s="269">
        <v>54</v>
      </c>
      <c r="B60" s="264" t="s">
        <v>677</v>
      </c>
      <c r="C60" s="274"/>
      <c r="D60" s="269">
        <v>54</v>
      </c>
      <c r="E60" s="264" t="s">
        <v>677</v>
      </c>
      <c r="G60" s="269">
        <v>57</v>
      </c>
      <c r="H60" s="265" t="s">
        <v>677</v>
      </c>
    </row>
    <row r="61" spans="1:8" ht="15" customHeight="1" x14ac:dyDescent="0.25">
      <c r="A61" s="269">
        <v>55</v>
      </c>
      <c r="B61" s="264" t="s">
        <v>678</v>
      </c>
      <c r="C61" s="274"/>
      <c r="D61" s="269">
        <v>55</v>
      </c>
      <c r="E61" s="264" t="s">
        <v>678</v>
      </c>
      <c r="G61" s="269">
        <v>58</v>
      </c>
      <c r="H61" s="265" t="s">
        <v>678</v>
      </c>
    </row>
    <row r="62" spans="1:8" ht="15" customHeight="1" x14ac:dyDescent="0.25">
      <c r="A62" s="269">
        <v>56</v>
      </c>
      <c r="B62" s="264" t="s">
        <v>679</v>
      </c>
      <c r="C62" s="274"/>
      <c r="D62" s="269">
        <v>56</v>
      </c>
      <c r="E62" s="264" t="s">
        <v>679</v>
      </c>
      <c r="G62" s="269">
        <v>59</v>
      </c>
      <c r="H62" s="265" t="s">
        <v>679</v>
      </c>
    </row>
    <row r="63" spans="1:8" ht="20.25" x14ac:dyDescent="0.25">
      <c r="A63" s="269">
        <v>57</v>
      </c>
      <c r="B63" s="264" t="s">
        <v>680</v>
      </c>
      <c r="C63" s="274"/>
      <c r="D63" s="269">
        <v>57</v>
      </c>
      <c r="E63" s="264" t="s">
        <v>680</v>
      </c>
      <c r="G63" s="269">
        <v>60</v>
      </c>
      <c r="H63" s="265" t="s">
        <v>680</v>
      </c>
    </row>
    <row r="64" spans="1:8" ht="15" customHeight="1" x14ac:dyDescent="0.25">
      <c r="A64" s="269">
        <v>58</v>
      </c>
      <c r="B64" s="264" t="s">
        <v>681</v>
      </c>
      <c r="C64" s="274"/>
      <c r="D64" s="269">
        <v>58</v>
      </c>
      <c r="E64" s="264" t="s">
        <v>681</v>
      </c>
      <c r="G64" s="269">
        <v>61</v>
      </c>
      <c r="H64" s="265" t="s">
        <v>681</v>
      </c>
    </row>
    <row r="65" spans="1:8" ht="20.25" x14ac:dyDescent="0.25">
      <c r="A65" s="269">
        <v>59</v>
      </c>
      <c r="B65" s="264" t="s">
        <v>682</v>
      </c>
      <c r="C65" s="274"/>
      <c r="D65" s="269">
        <v>59</v>
      </c>
      <c r="E65" s="264" t="s">
        <v>682</v>
      </c>
      <c r="G65" s="269">
        <v>62</v>
      </c>
      <c r="H65" s="265" t="s">
        <v>682</v>
      </c>
    </row>
    <row r="66" spans="1:8" ht="20.25" customHeight="1" x14ac:dyDescent="0.25">
      <c r="A66" s="269">
        <v>60</v>
      </c>
      <c r="B66" s="264" t="s">
        <v>683</v>
      </c>
      <c r="C66" s="275"/>
      <c r="D66" s="269">
        <v>60</v>
      </c>
      <c r="E66" s="264" t="s">
        <v>683</v>
      </c>
      <c r="G66" s="269">
        <v>63</v>
      </c>
      <c r="H66" s="265" t="s">
        <v>683</v>
      </c>
    </row>
    <row r="67" spans="1:8" ht="20.25" x14ac:dyDescent="0.25">
      <c r="A67" s="269">
        <v>61</v>
      </c>
      <c r="B67" s="264" t="s">
        <v>684</v>
      </c>
      <c r="C67" s="275"/>
      <c r="D67" s="269">
        <v>61</v>
      </c>
      <c r="E67" s="264" t="s">
        <v>684</v>
      </c>
      <c r="G67" s="269">
        <v>64</v>
      </c>
      <c r="H67" s="265" t="s">
        <v>684</v>
      </c>
    </row>
    <row r="68" spans="1:8" ht="20.25" customHeight="1" x14ac:dyDescent="0.25">
      <c r="A68" s="269">
        <v>62</v>
      </c>
      <c r="B68" s="264" t="s">
        <v>685</v>
      </c>
      <c r="C68" s="275"/>
      <c r="D68" s="269">
        <v>62</v>
      </c>
      <c r="E68" s="264" t="s">
        <v>685</v>
      </c>
      <c r="G68" s="269">
        <v>65</v>
      </c>
      <c r="H68" s="265" t="s">
        <v>685</v>
      </c>
    </row>
    <row r="69" spans="1:8" ht="15" customHeight="1" x14ac:dyDescent="0.25">
      <c r="A69" s="269">
        <v>63</v>
      </c>
      <c r="B69" s="264" t="s">
        <v>686</v>
      </c>
      <c r="C69" s="275"/>
      <c r="D69" s="269">
        <v>63</v>
      </c>
      <c r="E69" s="264" t="s">
        <v>686</v>
      </c>
      <c r="G69" s="269">
        <v>66</v>
      </c>
      <c r="H69" s="265" t="s">
        <v>686</v>
      </c>
    </row>
    <row r="70" spans="1:8" ht="20.25" customHeight="1" x14ac:dyDescent="0.25">
      <c r="A70" s="269">
        <v>64</v>
      </c>
      <c r="B70" s="264" t="s">
        <v>687</v>
      </c>
      <c r="C70" s="275"/>
      <c r="D70" s="269">
        <v>64</v>
      </c>
      <c r="E70" s="264" t="s">
        <v>687</v>
      </c>
      <c r="G70" s="269">
        <v>67</v>
      </c>
      <c r="H70" s="265" t="s">
        <v>687</v>
      </c>
    </row>
    <row r="71" spans="1:8" ht="15" customHeight="1" x14ac:dyDescent="0.25">
      <c r="A71" s="269">
        <v>65</v>
      </c>
      <c r="B71" s="264" t="s">
        <v>688</v>
      </c>
      <c r="C71" s="275"/>
      <c r="D71" s="269">
        <v>65</v>
      </c>
      <c r="E71" s="264" t="s">
        <v>688</v>
      </c>
      <c r="G71" s="269">
        <v>68</v>
      </c>
      <c r="H71" s="265" t="s">
        <v>688</v>
      </c>
    </row>
    <row r="72" spans="1:8" ht="15" customHeight="1" x14ac:dyDescent="0.25">
      <c r="A72" s="269">
        <v>66</v>
      </c>
      <c r="B72" s="264" t="s">
        <v>689</v>
      </c>
      <c r="C72" s="275"/>
      <c r="D72" s="269">
        <v>66</v>
      </c>
      <c r="E72" s="264" t="s">
        <v>689</v>
      </c>
      <c r="G72" s="269">
        <v>69</v>
      </c>
      <c r="H72" s="265" t="s">
        <v>689</v>
      </c>
    </row>
    <row r="73" spans="1:8" ht="20.25" x14ac:dyDescent="0.25">
      <c r="A73" s="269">
        <v>67</v>
      </c>
      <c r="B73" s="264" t="s">
        <v>690</v>
      </c>
      <c r="C73" s="275"/>
      <c r="D73" s="269">
        <v>67</v>
      </c>
      <c r="E73" s="264" t="s">
        <v>690</v>
      </c>
      <c r="G73" s="269">
        <v>70</v>
      </c>
      <c r="H73" s="265" t="s">
        <v>690</v>
      </c>
    </row>
    <row r="74" spans="1:8" ht="15" customHeight="1" x14ac:dyDescent="0.25">
      <c r="A74" s="269">
        <v>68</v>
      </c>
      <c r="B74" s="264" t="s">
        <v>691</v>
      </c>
      <c r="C74" s="275"/>
      <c r="D74" s="269">
        <v>68</v>
      </c>
      <c r="E74" s="264" t="s">
        <v>691</v>
      </c>
      <c r="G74" s="269">
        <v>71</v>
      </c>
      <c r="H74" s="265" t="s">
        <v>692</v>
      </c>
    </row>
    <row r="75" spans="1:8" ht="15" customHeight="1" x14ac:dyDescent="0.25">
      <c r="C75" s="275"/>
      <c r="D75" s="269">
        <v>69</v>
      </c>
      <c r="E75" s="265" t="s">
        <v>693</v>
      </c>
      <c r="G75" s="269">
        <v>72</v>
      </c>
      <c r="H75" s="272" t="s">
        <v>693</v>
      </c>
    </row>
    <row r="76" spans="1:8" ht="15" customHeight="1" x14ac:dyDescent="0.25">
      <c r="C76" s="275"/>
      <c r="D76" s="269">
        <v>70</v>
      </c>
      <c r="E76" s="265" t="s">
        <v>694</v>
      </c>
      <c r="G76" s="269">
        <v>73</v>
      </c>
      <c r="H76" s="272" t="s">
        <v>694</v>
      </c>
    </row>
    <row r="77" spans="1:8" ht="20.25" x14ac:dyDescent="0.25">
      <c r="C77" s="275"/>
      <c r="D77" s="269">
        <v>71</v>
      </c>
      <c r="E77" s="267" t="s">
        <v>695</v>
      </c>
      <c r="G77" s="269">
        <v>74</v>
      </c>
      <c r="H77" s="272" t="s">
        <v>695</v>
      </c>
    </row>
    <row r="78" spans="1:8" ht="15" customHeight="1" x14ac:dyDescent="0.25">
      <c r="C78" s="275"/>
      <c r="D78" s="269">
        <v>72</v>
      </c>
      <c r="E78" s="265" t="s">
        <v>696</v>
      </c>
      <c r="G78" s="269">
        <v>75</v>
      </c>
      <c r="H78" s="272" t="s">
        <v>696</v>
      </c>
    </row>
    <row r="79" spans="1:8" ht="15" customHeight="1" x14ac:dyDescent="0.25">
      <c r="C79" s="275"/>
      <c r="D79" s="269">
        <v>73</v>
      </c>
      <c r="E79" s="265" t="s">
        <v>697</v>
      </c>
      <c r="G79" s="269">
        <v>76</v>
      </c>
      <c r="H79" s="272" t="s">
        <v>697</v>
      </c>
    </row>
    <row r="80" spans="1:8" ht="15" customHeight="1" x14ac:dyDescent="0.25">
      <c r="C80" s="274"/>
      <c r="D80" s="269">
        <v>74</v>
      </c>
      <c r="E80" s="265" t="s">
        <v>698</v>
      </c>
      <c r="G80" s="269">
        <v>77</v>
      </c>
      <c r="H80" s="272" t="s">
        <v>698</v>
      </c>
    </row>
    <row r="81" spans="1:8" ht="20.25" x14ac:dyDescent="0.25">
      <c r="C81" s="274"/>
      <c r="D81" s="269">
        <v>75</v>
      </c>
      <c r="E81" s="265" t="s">
        <v>699</v>
      </c>
      <c r="G81" s="269">
        <v>78</v>
      </c>
      <c r="H81" s="272" t="s">
        <v>699</v>
      </c>
    </row>
    <row r="82" spans="1:8" ht="15.75" customHeight="1" x14ac:dyDescent="0.25">
      <c r="C82" s="274"/>
    </row>
    <row r="83" spans="1:8" ht="20.25" x14ac:dyDescent="0.25">
      <c r="C83" s="274"/>
    </row>
    <row r="84" spans="1:8" ht="15" customHeight="1" x14ac:dyDescent="0.25">
      <c r="C84" s="274"/>
    </row>
    <row r="85" spans="1:8" ht="20.25" x14ac:dyDescent="0.25">
      <c r="C85" s="274"/>
    </row>
    <row r="86" spans="1:8" ht="15.75" customHeight="1" x14ac:dyDescent="0.25">
      <c r="C86" s="274"/>
    </row>
    <row r="87" spans="1:8" ht="20.25" x14ac:dyDescent="0.25">
      <c r="C87" s="274"/>
    </row>
    <row r="88" spans="1:8" ht="20.25" customHeight="1" x14ac:dyDescent="0.25">
      <c r="C88" s="274"/>
    </row>
    <row r="89" spans="1:8" ht="20.25" x14ac:dyDescent="0.25">
      <c r="C89" s="274"/>
    </row>
    <row r="90" spans="1:8" ht="20.25" customHeight="1" x14ac:dyDescent="0.25">
      <c r="C90" s="274"/>
    </row>
    <row r="91" spans="1:8" ht="20.25" x14ac:dyDescent="0.25">
      <c r="C91" s="274"/>
    </row>
    <row r="92" spans="1:8" ht="20.25" customHeight="1" x14ac:dyDescent="0.25">
      <c r="C92" s="274"/>
    </row>
    <row r="93" spans="1:8" ht="20.25" x14ac:dyDescent="0.25">
      <c r="C93" s="274"/>
    </row>
    <row r="94" spans="1:8" ht="20.25" customHeight="1" x14ac:dyDescent="0.25">
      <c r="C94" s="274"/>
    </row>
    <row r="95" spans="1:8" ht="20.25" x14ac:dyDescent="0.25">
      <c r="C95" s="274"/>
    </row>
    <row r="96" spans="1:8" ht="20.25" customHeight="1" x14ac:dyDescent="0.25">
      <c r="A96" s="266"/>
      <c r="B96" s="263"/>
      <c r="C96" s="274"/>
    </row>
    <row r="97" spans="3:3" ht="20.25" x14ac:dyDescent="0.25">
      <c r="C97" s="274"/>
    </row>
    <row r="98" spans="3:3" ht="20.25" customHeight="1" x14ac:dyDescent="0.25">
      <c r="C98" s="275"/>
    </row>
    <row r="99" spans="3:3" ht="20.25" x14ac:dyDescent="0.25">
      <c r="C99" s="275"/>
    </row>
    <row r="100" spans="3:3" ht="20.25" customHeight="1" x14ac:dyDescent="0.25">
      <c r="C100" s="275"/>
    </row>
    <row r="101" spans="3:3" ht="20.25" x14ac:dyDescent="0.25">
      <c r="C101" s="275"/>
    </row>
    <row r="102" spans="3:3" ht="20.25" customHeight="1" x14ac:dyDescent="0.25">
      <c r="C102" s="275"/>
    </row>
    <row r="103" spans="3:3" ht="20.25" x14ac:dyDescent="0.25">
      <c r="C103" s="275"/>
    </row>
    <row r="104" spans="3:3" ht="20.25" customHeight="1" x14ac:dyDescent="0.25">
      <c r="C104" s="274"/>
    </row>
    <row r="105" spans="3:3" ht="20.25" x14ac:dyDescent="0.25">
      <c r="C105" s="274"/>
    </row>
    <row r="106" spans="3:3" ht="20.25" customHeight="1" x14ac:dyDescent="0.25">
      <c r="C106" s="274"/>
    </row>
    <row r="107" spans="3:3" ht="20.25" x14ac:dyDescent="0.25">
      <c r="C107" s="274"/>
    </row>
    <row r="108" spans="3:3" ht="20.25" customHeight="1" x14ac:dyDescent="0.25">
      <c r="C108" s="274"/>
    </row>
    <row r="109" spans="3:3" ht="20.25" customHeight="1" x14ac:dyDescent="0.25">
      <c r="C109" s="274"/>
    </row>
    <row r="110" spans="3:3" ht="20.25" customHeight="1" x14ac:dyDescent="0.25">
      <c r="C110" s="274"/>
    </row>
    <row r="111" spans="3:3" ht="20.25" x14ac:dyDescent="0.25">
      <c r="C111" s="274"/>
    </row>
    <row r="112" spans="3:3" ht="20.25" customHeight="1" x14ac:dyDescent="0.25">
      <c r="C112" s="274"/>
    </row>
    <row r="113" spans="3:3" ht="20.25" x14ac:dyDescent="0.25">
      <c r="C113" s="274"/>
    </row>
    <row r="114" spans="3:3" ht="20.25" customHeight="1" x14ac:dyDescent="0.25">
      <c r="C114" s="274"/>
    </row>
    <row r="115" spans="3:3" ht="20.25" x14ac:dyDescent="0.25">
      <c r="C115" s="274"/>
    </row>
    <row r="116" spans="3:3" ht="20.25" customHeight="1" x14ac:dyDescent="0.25">
      <c r="C116" s="274"/>
    </row>
    <row r="117" spans="3:3" ht="20.25" customHeight="1" x14ac:dyDescent="0.25">
      <c r="C117" s="274"/>
    </row>
    <row r="118" spans="3:3" ht="20.25" customHeight="1" x14ac:dyDescent="0.25">
      <c r="C118" s="274"/>
    </row>
    <row r="119" spans="3:3" ht="20.25" x14ac:dyDescent="0.25">
      <c r="C119" s="274"/>
    </row>
    <row r="120" spans="3:3" ht="20.25" customHeight="1" x14ac:dyDescent="0.25">
      <c r="C120" s="274"/>
    </row>
    <row r="121" spans="3:3" ht="20.25" x14ac:dyDescent="0.25">
      <c r="C121" s="274"/>
    </row>
    <row r="122" spans="3:3" ht="20.25" customHeight="1" x14ac:dyDescent="0.25">
      <c r="C122" s="274"/>
    </row>
    <row r="123" spans="3:3" ht="20.25" x14ac:dyDescent="0.25">
      <c r="C123" s="274"/>
    </row>
    <row r="124" spans="3:3" ht="20.25" customHeight="1" x14ac:dyDescent="0.25">
      <c r="C124" s="274"/>
    </row>
    <row r="125" spans="3:3" ht="20.25" x14ac:dyDescent="0.25">
      <c r="C125" s="274"/>
    </row>
    <row r="126" spans="3:3" ht="20.25" customHeight="1" x14ac:dyDescent="0.25">
      <c r="C126" s="274"/>
    </row>
    <row r="127" spans="3:3" ht="20.25" customHeight="1" x14ac:dyDescent="0.25">
      <c r="C127" s="274"/>
    </row>
    <row r="128" spans="3:3" ht="20.25" customHeight="1" x14ac:dyDescent="0.25">
      <c r="C128" s="274"/>
    </row>
    <row r="129" spans="3:3" ht="20.25" x14ac:dyDescent="0.25">
      <c r="C129" s="274"/>
    </row>
    <row r="130" spans="3:3" ht="20.25" customHeight="1" x14ac:dyDescent="0.25">
      <c r="C130" s="274"/>
    </row>
    <row r="131" spans="3:3" ht="20.25" x14ac:dyDescent="0.25">
      <c r="C131" s="274"/>
    </row>
    <row r="132" spans="3:3" ht="20.25" customHeight="1" x14ac:dyDescent="0.25">
      <c r="C132" s="274"/>
    </row>
    <row r="133" spans="3:3" ht="20.25" x14ac:dyDescent="0.25">
      <c r="C133" s="274"/>
    </row>
    <row r="134" spans="3:3" ht="20.25" customHeight="1" x14ac:dyDescent="0.25">
      <c r="C134" s="274"/>
    </row>
    <row r="135" spans="3:3" ht="20.25" x14ac:dyDescent="0.25">
      <c r="C135" s="274"/>
    </row>
    <row r="136" spans="3:3" ht="20.25" customHeight="1" x14ac:dyDescent="0.25">
      <c r="C136" s="274"/>
    </row>
    <row r="137" spans="3:3" ht="20.25" x14ac:dyDescent="0.25">
      <c r="C137" s="274"/>
    </row>
  </sheetData>
  <mergeCells count="2">
    <mergeCell ref="G1:H1"/>
    <mergeCell ref="A1:B1"/>
  </mergeCells>
  <conditionalFormatting sqref="N4">
    <cfRule type="cellIs" dxfId="14" priority="13" operator="between">
      <formula>0</formula>
      <formula>0.39</formula>
    </cfRule>
    <cfRule type="cellIs" dxfId="13" priority="14" operator="between">
      <formula>0.4</formula>
      <formula>0.7</formula>
    </cfRule>
    <cfRule type="cellIs" dxfId="12" priority="15" operator="between">
      <formula>0.71</formula>
      <formula>1</formula>
    </cfRule>
  </conditionalFormatting>
  <conditionalFormatting sqref="N5">
    <cfRule type="cellIs" dxfId="11" priority="10" operator="between">
      <formula>0</formula>
      <formula>0.39</formula>
    </cfRule>
    <cfRule type="cellIs" dxfId="10" priority="11" operator="between">
      <formula>0.4</formula>
      <formula>0.7</formula>
    </cfRule>
    <cfRule type="cellIs" dxfId="9" priority="12" operator="between">
      <formula>0.71</formula>
      <formula>1</formula>
    </cfRule>
  </conditionalFormatting>
  <conditionalFormatting sqref="N6">
    <cfRule type="cellIs" dxfId="8" priority="7" operator="between">
      <formula>0</formula>
      <formula>0.39</formula>
    </cfRule>
    <cfRule type="cellIs" dxfId="7" priority="8" operator="between">
      <formula>0.4</formula>
      <formula>0.7</formula>
    </cfRule>
    <cfRule type="cellIs" dxfId="6" priority="9" operator="between">
      <formula>0.71</formula>
      <formula>1</formula>
    </cfRule>
  </conditionalFormatting>
  <conditionalFormatting sqref="N7">
    <cfRule type="cellIs" dxfId="5" priority="4" operator="between">
      <formula>0</formula>
      <formula>0.39</formula>
    </cfRule>
    <cfRule type="cellIs" dxfId="4" priority="5" operator="between">
      <formula>0.4</formula>
      <formula>0.7</formula>
    </cfRule>
    <cfRule type="cellIs" dxfId="3" priority="6" operator="between">
      <formula>0.71</formula>
      <formula>1</formula>
    </cfRule>
  </conditionalFormatting>
  <conditionalFormatting sqref="N8">
    <cfRule type="cellIs" dxfId="2" priority="1" operator="between">
      <formula>0</formula>
      <formula>0.39</formula>
    </cfRule>
    <cfRule type="cellIs" dxfId="1" priority="2" operator="between">
      <formula>0.4</formula>
      <formula>0.7</formula>
    </cfRule>
    <cfRule type="cellIs" dxfId="0" priority="3" operator="between">
      <formula>0.71</formula>
      <formula>1</formula>
    </cfRule>
  </conditionalFormatting>
  <pageMargins left="0.7" right="0.7" top="0.75" bottom="0.75" header="0.3" footer="0.3"/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7" tint="0.39997558519241921"/>
  </sheetPr>
  <dimension ref="A1:AI224"/>
  <sheetViews>
    <sheetView topLeftCell="A27" zoomScale="70" zoomScaleNormal="70" workbookViewId="0">
      <selection activeCell="A9" sqref="A9:A33"/>
    </sheetView>
  </sheetViews>
  <sheetFormatPr baseColWidth="10" defaultColWidth="11.42578125" defaultRowHeight="15" x14ac:dyDescent="0.25"/>
  <cols>
    <col min="1" max="1" width="18.42578125" customWidth="1"/>
    <col min="2" max="2" width="18.7109375" customWidth="1"/>
    <col min="3" max="3" width="28.140625" customWidth="1"/>
    <col min="4" max="4" width="47.28515625" customWidth="1"/>
    <col min="5" max="5" width="22.5703125" style="45" customWidth="1"/>
    <col min="6" max="6" width="26" style="45" customWidth="1"/>
    <col min="7" max="7" width="16.140625" customWidth="1"/>
    <col min="8" max="8" width="14.85546875" customWidth="1"/>
    <col min="9" max="9" width="31.140625" customWidth="1"/>
    <col min="10" max="10" width="16.7109375" customWidth="1"/>
    <col min="11" max="35" width="11.42578125" style="69"/>
  </cols>
  <sheetData>
    <row r="1" spans="1:10" x14ac:dyDescent="0.25">
      <c r="A1" s="462"/>
      <c r="B1" s="462"/>
      <c r="C1" s="462"/>
      <c r="D1" s="463" t="s">
        <v>700</v>
      </c>
      <c r="E1" s="464"/>
      <c r="F1" s="464"/>
      <c r="G1" s="464"/>
      <c r="H1" s="465"/>
      <c r="I1" s="238" t="s">
        <v>337</v>
      </c>
      <c r="J1" s="238" t="s">
        <v>701</v>
      </c>
    </row>
    <row r="2" spans="1:10" x14ac:dyDescent="0.25">
      <c r="A2" s="462"/>
      <c r="B2" s="462"/>
      <c r="C2" s="462"/>
      <c r="D2" s="466"/>
      <c r="E2" s="467"/>
      <c r="F2" s="467"/>
      <c r="G2" s="467"/>
      <c r="H2" s="468"/>
      <c r="I2" s="238" t="s">
        <v>339</v>
      </c>
      <c r="J2" s="229">
        <v>1</v>
      </c>
    </row>
    <row r="3" spans="1:10" ht="15.75" x14ac:dyDescent="0.25">
      <c r="A3" s="462"/>
      <c r="B3" s="462"/>
      <c r="C3" s="462"/>
      <c r="D3" s="469" t="s">
        <v>702</v>
      </c>
      <c r="E3" s="470"/>
      <c r="F3" s="470"/>
      <c r="G3" s="470"/>
      <c r="H3" s="471"/>
      <c r="I3" s="238" t="s">
        <v>341</v>
      </c>
      <c r="J3" s="239">
        <v>44110</v>
      </c>
    </row>
    <row r="4" spans="1:10" x14ac:dyDescent="0.25">
      <c r="A4" s="133"/>
      <c r="B4" s="133"/>
      <c r="C4" s="133"/>
      <c r="D4" s="69"/>
      <c r="E4" s="240"/>
      <c r="F4" s="133"/>
      <c r="G4" s="69"/>
      <c r="H4" s="69"/>
      <c r="I4" s="69"/>
      <c r="J4" s="69"/>
    </row>
    <row r="5" spans="1:10" x14ac:dyDescent="0.25">
      <c r="A5" s="241" t="s">
        <v>341</v>
      </c>
      <c r="B5" s="242">
        <v>2021</v>
      </c>
      <c r="C5" s="133"/>
      <c r="D5" s="69"/>
      <c r="E5" s="240"/>
      <c r="F5" s="133"/>
      <c r="G5" s="69"/>
      <c r="H5" s="69"/>
      <c r="I5" s="69"/>
      <c r="J5" s="69"/>
    </row>
    <row r="6" spans="1:10" x14ac:dyDescent="0.25">
      <c r="A6" s="133"/>
      <c r="B6" s="133"/>
      <c r="C6" s="133"/>
      <c r="D6" s="69"/>
      <c r="E6" s="240"/>
      <c r="F6" s="133"/>
      <c r="G6" s="69"/>
      <c r="H6" s="69"/>
      <c r="I6" s="69"/>
      <c r="J6" s="69"/>
    </row>
    <row r="7" spans="1:10" x14ac:dyDescent="0.25">
      <c r="A7" s="472" t="s">
        <v>703</v>
      </c>
      <c r="B7" s="474" t="s">
        <v>704</v>
      </c>
      <c r="C7" s="474" t="s">
        <v>705</v>
      </c>
      <c r="D7" s="472" t="s">
        <v>213</v>
      </c>
      <c r="E7" s="472" t="s">
        <v>215</v>
      </c>
      <c r="F7" s="472" t="s">
        <v>706</v>
      </c>
      <c r="G7" s="475" t="s">
        <v>707</v>
      </c>
      <c r="H7" s="475"/>
      <c r="I7" s="479" t="s">
        <v>708</v>
      </c>
      <c r="J7" s="475" t="s">
        <v>709</v>
      </c>
    </row>
    <row r="8" spans="1:10" x14ac:dyDescent="0.25">
      <c r="A8" s="473"/>
      <c r="B8" s="474"/>
      <c r="C8" s="474"/>
      <c r="D8" s="473"/>
      <c r="E8" s="473"/>
      <c r="F8" s="473"/>
      <c r="G8" s="243" t="s">
        <v>710</v>
      </c>
      <c r="H8" s="243" t="s">
        <v>711</v>
      </c>
      <c r="I8" s="480"/>
      <c r="J8" s="475"/>
    </row>
    <row r="9" spans="1:10" ht="51" x14ac:dyDescent="0.25">
      <c r="A9" s="476" t="s">
        <v>712</v>
      </c>
      <c r="B9" s="476" t="s">
        <v>713</v>
      </c>
      <c r="C9" s="476" t="s">
        <v>714</v>
      </c>
      <c r="D9" s="244" t="s">
        <v>715</v>
      </c>
      <c r="E9" s="245" t="s">
        <v>716</v>
      </c>
      <c r="F9" s="245" t="s">
        <v>716</v>
      </c>
      <c r="G9" s="246">
        <v>44348</v>
      </c>
      <c r="H9" s="246">
        <v>44377</v>
      </c>
      <c r="I9" s="244" t="s">
        <v>717</v>
      </c>
      <c r="J9" s="41"/>
    </row>
    <row r="10" spans="1:10" ht="38.25" x14ac:dyDescent="0.25">
      <c r="A10" s="477"/>
      <c r="B10" s="477"/>
      <c r="C10" s="477"/>
      <c r="D10" s="244" t="s">
        <v>718</v>
      </c>
      <c r="E10" s="245" t="s">
        <v>716</v>
      </c>
      <c r="F10" s="245" t="s">
        <v>716</v>
      </c>
      <c r="G10" s="246">
        <v>44378</v>
      </c>
      <c r="H10" s="246">
        <v>44407</v>
      </c>
      <c r="I10" s="244" t="s">
        <v>719</v>
      </c>
      <c r="J10" s="41"/>
    </row>
    <row r="11" spans="1:10" ht="38.25" x14ac:dyDescent="0.25">
      <c r="A11" s="478"/>
      <c r="B11" s="477"/>
      <c r="C11" s="477"/>
      <c r="D11" s="244" t="s">
        <v>720</v>
      </c>
      <c r="E11" s="245" t="s">
        <v>716</v>
      </c>
      <c r="F11" s="245" t="s">
        <v>716</v>
      </c>
      <c r="G11" s="246">
        <v>44531</v>
      </c>
      <c r="H11" s="246">
        <v>44545</v>
      </c>
      <c r="I11" s="244" t="s">
        <v>721</v>
      </c>
      <c r="J11" s="41"/>
    </row>
    <row r="12" spans="1:10" ht="51" x14ac:dyDescent="0.25">
      <c r="A12" s="476" t="s">
        <v>722</v>
      </c>
      <c r="B12" s="476" t="s">
        <v>723</v>
      </c>
      <c r="C12" s="476" t="s">
        <v>724</v>
      </c>
      <c r="D12" s="244" t="s">
        <v>725</v>
      </c>
      <c r="E12" s="245" t="s">
        <v>716</v>
      </c>
      <c r="F12" s="245" t="s">
        <v>716</v>
      </c>
      <c r="G12" s="246">
        <v>44440</v>
      </c>
      <c r="H12" s="246">
        <v>44560</v>
      </c>
      <c r="I12" s="244" t="s">
        <v>726</v>
      </c>
      <c r="J12" s="41"/>
    </row>
    <row r="13" spans="1:10" ht="51" x14ac:dyDescent="0.25">
      <c r="A13" s="477"/>
      <c r="B13" s="477"/>
      <c r="C13" s="477"/>
      <c r="D13" s="244" t="s">
        <v>727</v>
      </c>
      <c r="E13" s="245" t="s">
        <v>716</v>
      </c>
      <c r="F13" s="245" t="s">
        <v>716</v>
      </c>
      <c r="G13" s="246">
        <v>44317</v>
      </c>
      <c r="H13" s="246">
        <v>44377</v>
      </c>
      <c r="I13" s="244" t="s">
        <v>728</v>
      </c>
      <c r="J13" s="41"/>
    </row>
    <row r="14" spans="1:10" ht="38.25" x14ac:dyDescent="0.25">
      <c r="A14" s="477"/>
      <c r="B14" s="477"/>
      <c r="C14" s="477"/>
      <c r="D14" s="244" t="s">
        <v>729</v>
      </c>
      <c r="E14" s="245" t="s">
        <v>716</v>
      </c>
      <c r="F14" s="245" t="s">
        <v>716</v>
      </c>
      <c r="G14" s="247" t="s">
        <v>730</v>
      </c>
      <c r="H14" s="247" t="s">
        <v>731</v>
      </c>
      <c r="I14" s="244" t="s">
        <v>732</v>
      </c>
      <c r="J14" s="41"/>
    </row>
    <row r="15" spans="1:10" ht="51" x14ac:dyDescent="0.25">
      <c r="A15" s="477"/>
      <c r="B15" s="478"/>
      <c r="C15" s="478"/>
      <c r="D15" s="244" t="s">
        <v>733</v>
      </c>
      <c r="E15" s="245" t="s">
        <v>716</v>
      </c>
      <c r="F15" s="245" t="s">
        <v>716</v>
      </c>
      <c r="G15" s="247" t="s">
        <v>734</v>
      </c>
      <c r="H15" s="247" t="s">
        <v>735</v>
      </c>
      <c r="I15" s="244" t="s">
        <v>736</v>
      </c>
      <c r="J15" s="41"/>
    </row>
    <row r="16" spans="1:10" ht="63.75" x14ac:dyDescent="0.25">
      <c r="A16" s="477"/>
      <c r="B16" s="476" t="s">
        <v>737</v>
      </c>
      <c r="C16" s="476" t="s">
        <v>738</v>
      </c>
      <c r="D16" s="244" t="s">
        <v>739</v>
      </c>
      <c r="E16" s="245" t="s">
        <v>716</v>
      </c>
      <c r="F16" s="245" t="s">
        <v>716</v>
      </c>
      <c r="G16" s="246">
        <v>44287</v>
      </c>
      <c r="H16" s="246">
        <v>44316</v>
      </c>
      <c r="I16" s="244" t="s">
        <v>740</v>
      </c>
      <c r="J16" s="41"/>
    </row>
    <row r="17" spans="1:10" ht="63.75" x14ac:dyDescent="0.25">
      <c r="A17" s="477"/>
      <c r="B17" s="477"/>
      <c r="C17" s="477"/>
      <c r="D17" s="244" t="s">
        <v>741</v>
      </c>
      <c r="E17" s="245" t="s">
        <v>716</v>
      </c>
      <c r="F17" s="245" t="s">
        <v>716</v>
      </c>
      <c r="G17" s="246">
        <v>44531</v>
      </c>
      <c r="H17" s="246">
        <v>44560</v>
      </c>
      <c r="I17" s="244" t="s">
        <v>742</v>
      </c>
      <c r="J17" s="41"/>
    </row>
    <row r="18" spans="1:10" ht="51" x14ac:dyDescent="0.25">
      <c r="A18" s="477"/>
      <c r="B18" s="477"/>
      <c r="C18" s="477"/>
      <c r="D18" s="244" t="s">
        <v>743</v>
      </c>
      <c r="E18" s="245" t="s">
        <v>716</v>
      </c>
      <c r="F18" s="245" t="s">
        <v>716</v>
      </c>
      <c r="G18" s="247" t="s">
        <v>744</v>
      </c>
      <c r="H18" s="247" t="s">
        <v>745</v>
      </c>
      <c r="I18" s="244" t="s">
        <v>736</v>
      </c>
      <c r="J18" s="41"/>
    </row>
    <row r="19" spans="1:10" ht="38.25" x14ac:dyDescent="0.25">
      <c r="A19" s="478"/>
      <c r="B19" s="478"/>
      <c r="C19" s="478"/>
      <c r="D19" s="244" t="s">
        <v>746</v>
      </c>
      <c r="E19" s="245" t="s">
        <v>716</v>
      </c>
      <c r="F19" s="245" t="s">
        <v>716</v>
      </c>
      <c r="G19" s="247" t="s">
        <v>730</v>
      </c>
      <c r="H19" s="247" t="s">
        <v>731</v>
      </c>
      <c r="I19" s="244" t="s">
        <v>747</v>
      </c>
      <c r="J19" s="41"/>
    </row>
    <row r="20" spans="1:10" ht="89.25" x14ac:dyDescent="0.25">
      <c r="A20" s="481" t="s">
        <v>748</v>
      </c>
      <c r="B20" s="476" t="s">
        <v>749</v>
      </c>
      <c r="C20" s="476" t="s">
        <v>750</v>
      </c>
      <c r="D20" s="244" t="s">
        <v>751</v>
      </c>
      <c r="E20" s="245" t="s">
        <v>716</v>
      </c>
      <c r="F20" s="245" t="s">
        <v>716</v>
      </c>
      <c r="G20" s="247" t="s">
        <v>744</v>
      </c>
      <c r="H20" s="247" t="s">
        <v>745</v>
      </c>
      <c r="I20" s="244" t="s">
        <v>752</v>
      </c>
      <c r="J20" s="41"/>
    </row>
    <row r="21" spans="1:10" ht="114.75" x14ac:dyDescent="0.25">
      <c r="A21" s="481"/>
      <c r="B21" s="477"/>
      <c r="C21" s="477"/>
      <c r="D21" s="244" t="s">
        <v>753</v>
      </c>
      <c r="E21" s="245" t="s">
        <v>716</v>
      </c>
      <c r="F21" s="245" t="s">
        <v>716</v>
      </c>
      <c r="G21" s="247" t="s">
        <v>754</v>
      </c>
      <c r="H21" s="247" t="s">
        <v>755</v>
      </c>
      <c r="I21" s="244" t="s">
        <v>752</v>
      </c>
      <c r="J21" s="41"/>
    </row>
    <row r="22" spans="1:10" ht="51" x14ac:dyDescent="0.25">
      <c r="A22" s="481"/>
      <c r="B22" s="477"/>
      <c r="C22" s="477"/>
      <c r="D22" s="244" t="s">
        <v>756</v>
      </c>
      <c r="E22" s="245" t="s">
        <v>716</v>
      </c>
      <c r="F22" s="245" t="s">
        <v>716</v>
      </c>
      <c r="G22" s="247" t="s">
        <v>757</v>
      </c>
      <c r="H22" s="247" t="s">
        <v>758</v>
      </c>
      <c r="I22" s="244" t="s">
        <v>736</v>
      </c>
      <c r="J22" s="41"/>
    </row>
    <row r="23" spans="1:10" ht="89.25" x14ac:dyDescent="0.25">
      <c r="A23" s="481"/>
      <c r="B23" s="477"/>
      <c r="C23" s="477"/>
      <c r="D23" s="244" t="s">
        <v>759</v>
      </c>
      <c r="E23" s="245" t="s">
        <v>716</v>
      </c>
      <c r="F23" s="245" t="s">
        <v>716</v>
      </c>
      <c r="G23" s="247" t="s">
        <v>760</v>
      </c>
      <c r="H23" s="247" t="s">
        <v>761</v>
      </c>
      <c r="I23" s="244" t="s">
        <v>762</v>
      </c>
      <c r="J23" s="41"/>
    </row>
    <row r="24" spans="1:10" ht="89.25" x14ac:dyDescent="0.25">
      <c r="A24" s="481"/>
      <c r="B24" s="477"/>
      <c r="C24" s="477"/>
      <c r="D24" s="244" t="s">
        <v>763</v>
      </c>
      <c r="E24" s="245" t="s">
        <v>716</v>
      </c>
      <c r="F24" s="245" t="s">
        <v>716</v>
      </c>
      <c r="G24" s="247">
        <v>44501</v>
      </c>
      <c r="H24" s="247">
        <v>44530</v>
      </c>
      <c r="I24" s="244" t="s">
        <v>762</v>
      </c>
      <c r="J24" s="41"/>
    </row>
    <row r="25" spans="1:10" ht="63.75" x14ac:dyDescent="0.25">
      <c r="A25" s="481"/>
      <c r="B25" s="478"/>
      <c r="C25" s="478"/>
      <c r="D25" s="244" t="s">
        <v>764</v>
      </c>
      <c r="E25" s="245" t="s">
        <v>716</v>
      </c>
      <c r="F25" s="245" t="s">
        <v>716</v>
      </c>
      <c r="G25" s="247" t="s">
        <v>765</v>
      </c>
      <c r="H25" s="247" t="s">
        <v>766</v>
      </c>
      <c r="I25" s="244" t="s">
        <v>767</v>
      </c>
      <c r="J25" s="41"/>
    </row>
    <row r="26" spans="1:10" ht="89.25" x14ac:dyDescent="0.25">
      <c r="A26" s="476" t="s">
        <v>768</v>
      </c>
      <c r="B26" s="476" t="s">
        <v>769</v>
      </c>
      <c r="C26" s="476" t="s">
        <v>770</v>
      </c>
      <c r="D26" s="244" t="s">
        <v>771</v>
      </c>
      <c r="E26" s="245" t="s">
        <v>716</v>
      </c>
      <c r="F26" s="245" t="s">
        <v>716</v>
      </c>
      <c r="G26" s="247" t="s">
        <v>760</v>
      </c>
      <c r="H26" s="247" t="s">
        <v>761</v>
      </c>
      <c r="I26" s="244" t="s">
        <v>752</v>
      </c>
      <c r="J26" s="41"/>
    </row>
    <row r="27" spans="1:10" ht="63.75" x14ac:dyDescent="0.25">
      <c r="A27" s="477"/>
      <c r="B27" s="477"/>
      <c r="C27" s="477"/>
      <c r="D27" s="244" t="s">
        <v>772</v>
      </c>
      <c r="E27" s="245" t="s">
        <v>716</v>
      </c>
      <c r="F27" s="245" t="s">
        <v>716</v>
      </c>
      <c r="G27" s="247" t="s">
        <v>765</v>
      </c>
      <c r="H27" s="247" t="s">
        <v>766</v>
      </c>
      <c r="I27" s="244" t="s">
        <v>773</v>
      </c>
      <c r="J27" s="41"/>
    </row>
    <row r="28" spans="1:10" ht="102" x14ac:dyDescent="0.25">
      <c r="A28" s="477"/>
      <c r="B28" s="477"/>
      <c r="C28" s="477"/>
      <c r="D28" s="244" t="s">
        <v>774</v>
      </c>
      <c r="E28" s="245" t="s">
        <v>716</v>
      </c>
      <c r="F28" s="245" t="s">
        <v>716</v>
      </c>
      <c r="G28" s="197">
        <v>44501</v>
      </c>
      <c r="H28" s="197">
        <v>44530</v>
      </c>
      <c r="I28" s="244" t="s">
        <v>775</v>
      </c>
      <c r="J28" s="41"/>
    </row>
    <row r="29" spans="1:10" ht="63.75" x14ac:dyDescent="0.25">
      <c r="A29" s="478"/>
      <c r="B29" s="478"/>
      <c r="C29" s="478"/>
      <c r="D29" s="244" t="s">
        <v>776</v>
      </c>
      <c r="E29" s="245" t="s">
        <v>716</v>
      </c>
      <c r="F29" s="245" t="s">
        <v>716</v>
      </c>
      <c r="G29" s="247" t="s">
        <v>777</v>
      </c>
      <c r="H29" s="247" t="s">
        <v>778</v>
      </c>
      <c r="I29" s="244" t="s">
        <v>736</v>
      </c>
      <c r="J29" s="41"/>
    </row>
    <row r="30" spans="1:10" ht="38.25" x14ac:dyDescent="0.25">
      <c r="A30" s="476" t="s">
        <v>779</v>
      </c>
      <c r="B30" s="476" t="s">
        <v>713</v>
      </c>
      <c r="C30" s="476" t="s">
        <v>714</v>
      </c>
      <c r="D30" s="244" t="s">
        <v>780</v>
      </c>
      <c r="E30" s="245" t="s">
        <v>716</v>
      </c>
      <c r="F30" s="245" t="s">
        <v>781</v>
      </c>
      <c r="G30" s="247">
        <v>44378</v>
      </c>
      <c r="H30" s="247">
        <v>44407</v>
      </c>
      <c r="I30" s="244" t="s">
        <v>782</v>
      </c>
      <c r="J30" s="41"/>
    </row>
    <row r="31" spans="1:10" ht="38.25" x14ac:dyDescent="0.25">
      <c r="A31" s="477"/>
      <c r="B31" s="477"/>
      <c r="C31" s="477"/>
      <c r="D31" s="244" t="s">
        <v>783</v>
      </c>
      <c r="E31" s="245" t="s">
        <v>716</v>
      </c>
      <c r="F31" s="245" t="s">
        <v>781</v>
      </c>
      <c r="G31" s="247">
        <v>44378</v>
      </c>
      <c r="H31" s="247">
        <v>44407</v>
      </c>
      <c r="I31" s="244" t="s">
        <v>782</v>
      </c>
      <c r="J31" s="41"/>
    </row>
    <row r="32" spans="1:10" ht="38.25" x14ac:dyDescent="0.25">
      <c r="A32" s="477"/>
      <c r="B32" s="477"/>
      <c r="C32" s="477"/>
      <c r="D32" s="244" t="s">
        <v>784</v>
      </c>
      <c r="E32" s="245" t="s">
        <v>716</v>
      </c>
      <c r="F32" s="245" t="s">
        <v>716</v>
      </c>
      <c r="G32" s="247">
        <v>44348</v>
      </c>
      <c r="H32" s="247">
        <v>44377</v>
      </c>
      <c r="I32" s="244" t="s">
        <v>785</v>
      </c>
      <c r="J32" s="41"/>
    </row>
    <row r="33" spans="1:10" ht="38.25" x14ac:dyDescent="0.25">
      <c r="A33" s="478"/>
      <c r="B33" s="478"/>
      <c r="C33" s="478"/>
      <c r="D33" s="244" t="s">
        <v>786</v>
      </c>
      <c r="E33" s="245" t="s">
        <v>716</v>
      </c>
      <c r="F33" s="245" t="s">
        <v>716</v>
      </c>
      <c r="G33" s="247">
        <v>44501</v>
      </c>
      <c r="H33" s="247">
        <v>44530</v>
      </c>
      <c r="I33" s="244" t="s">
        <v>787</v>
      </c>
      <c r="J33" s="41"/>
    </row>
    <row r="34" spans="1:10" s="69" customFormat="1" x14ac:dyDescent="0.25">
      <c r="E34" s="133"/>
      <c r="F34" s="133"/>
    </row>
    <row r="35" spans="1:10" s="69" customFormat="1" x14ac:dyDescent="0.25">
      <c r="E35" s="133"/>
      <c r="F35" s="133"/>
    </row>
    <row r="36" spans="1:10" s="69" customFormat="1" x14ac:dyDescent="0.25">
      <c r="E36" s="133"/>
      <c r="F36" s="133"/>
    </row>
    <row r="37" spans="1:10" s="69" customFormat="1" x14ac:dyDescent="0.25">
      <c r="E37" s="133"/>
      <c r="F37" s="133"/>
    </row>
    <row r="38" spans="1:10" s="69" customFormat="1" x14ac:dyDescent="0.25">
      <c r="E38" s="133"/>
      <c r="F38" s="133"/>
    </row>
    <row r="39" spans="1:10" s="69" customFormat="1" x14ac:dyDescent="0.25">
      <c r="E39" s="133"/>
      <c r="F39" s="133"/>
    </row>
    <row r="40" spans="1:10" s="69" customFormat="1" x14ac:dyDescent="0.25">
      <c r="E40" s="133"/>
      <c r="F40" s="133"/>
    </row>
    <row r="41" spans="1:10" s="69" customFormat="1" x14ac:dyDescent="0.25">
      <c r="E41" s="133"/>
      <c r="F41" s="133"/>
    </row>
    <row r="42" spans="1:10" s="69" customFormat="1" x14ac:dyDescent="0.25">
      <c r="E42" s="133"/>
      <c r="F42" s="133"/>
    </row>
    <row r="43" spans="1:10" s="69" customFormat="1" x14ac:dyDescent="0.25">
      <c r="E43" s="133"/>
      <c r="F43" s="133"/>
    </row>
    <row r="44" spans="1:10" s="69" customFormat="1" x14ac:dyDescent="0.25">
      <c r="E44" s="133"/>
      <c r="F44" s="133"/>
    </row>
    <row r="45" spans="1:10" s="69" customFormat="1" x14ac:dyDescent="0.25">
      <c r="E45" s="133"/>
      <c r="F45" s="133"/>
    </row>
    <row r="46" spans="1:10" s="69" customFormat="1" x14ac:dyDescent="0.25">
      <c r="E46" s="133"/>
      <c r="F46" s="133"/>
    </row>
    <row r="47" spans="1:10" s="69" customFormat="1" x14ac:dyDescent="0.25">
      <c r="E47" s="133"/>
      <c r="F47" s="133"/>
    </row>
    <row r="48" spans="1:10" s="69" customFormat="1" x14ac:dyDescent="0.25">
      <c r="E48" s="133"/>
      <c r="F48" s="133"/>
    </row>
    <row r="49" spans="5:6" s="69" customFormat="1" x14ac:dyDescent="0.25">
      <c r="E49" s="133"/>
      <c r="F49" s="133"/>
    </row>
    <row r="50" spans="5:6" s="69" customFormat="1" x14ac:dyDescent="0.25">
      <c r="E50" s="133"/>
      <c r="F50" s="133"/>
    </row>
    <row r="51" spans="5:6" s="69" customFormat="1" x14ac:dyDescent="0.25">
      <c r="E51" s="133"/>
      <c r="F51" s="133"/>
    </row>
    <row r="52" spans="5:6" s="69" customFormat="1" x14ac:dyDescent="0.25">
      <c r="E52" s="133"/>
      <c r="F52" s="133"/>
    </row>
    <row r="53" spans="5:6" s="69" customFormat="1" x14ac:dyDescent="0.25">
      <c r="E53" s="133"/>
      <c r="F53" s="133"/>
    </row>
    <row r="54" spans="5:6" s="69" customFormat="1" x14ac:dyDescent="0.25">
      <c r="E54" s="133"/>
      <c r="F54" s="133"/>
    </row>
    <row r="55" spans="5:6" s="69" customFormat="1" x14ac:dyDescent="0.25">
      <c r="E55" s="133"/>
      <c r="F55" s="133"/>
    </row>
    <row r="56" spans="5:6" s="69" customFormat="1" x14ac:dyDescent="0.25">
      <c r="E56" s="133"/>
      <c r="F56" s="133"/>
    </row>
    <row r="57" spans="5:6" s="69" customFormat="1" x14ac:dyDescent="0.25">
      <c r="E57" s="133"/>
      <c r="F57" s="133"/>
    </row>
    <row r="58" spans="5:6" s="69" customFormat="1" x14ac:dyDescent="0.25">
      <c r="E58" s="133"/>
      <c r="F58" s="133"/>
    </row>
    <row r="59" spans="5:6" s="69" customFormat="1" x14ac:dyDescent="0.25">
      <c r="E59" s="133"/>
      <c r="F59" s="133"/>
    </row>
    <row r="60" spans="5:6" s="69" customFormat="1" x14ac:dyDescent="0.25">
      <c r="E60" s="133"/>
      <c r="F60" s="133"/>
    </row>
    <row r="61" spans="5:6" s="69" customFormat="1" x14ac:dyDescent="0.25">
      <c r="E61" s="133"/>
      <c r="F61" s="133"/>
    </row>
    <row r="62" spans="5:6" s="69" customFormat="1" x14ac:dyDescent="0.25">
      <c r="E62" s="133"/>
      <c r="F62" s="133"/>
    </row>
    <row r="63" spans="5:6" s="69" customFormat="1" x14ac:dyDescent="0.25">
      <c r="E63" s="133"/>
      <c r="F63" s="133"/>
    </row>
    <row r="64" spans="5:6" s="69" customFormat="1" x14ac:dyDescent="0.25">
      <c r="E64" s="133"/>
      <c r="F64" s="133"/>
    </row>
    <row r="65" spans="5:6" s="69" customFormat="1" x14ac:dyDescent="0.25">
      <c r="E65" s="133"/>
      <c r="F65" s="133"/>
    </row>
    <row r="66" spans="5:6" s="69" customFormat="1" x14ac:dyDescent="0.25">
      <c r="E66" s="133"/>
      <c r="F66" s="133"/>
    </row>
    <row r="67" spans="5:6" s="69" customFormat="1" x14ac:dyDescent="0.25">
      <c r="E67" s="133"/>
      <c r="F67" s="133"/>
    </row>
    <row r="68" spans="5:6" s="69" customFormat="1" x14ac:dyDescent="0.25">
      <c r="E68" s="133"/>
      <c r="F68" s="133"/>
    </row>
    <row r="69" spans="5:6" s="69" customFormat="1" x14ac:dyDescent="0.25">
      <c r="E69" s="133"/>
      <c r="F69" s="133"/>
    </row>
    <row r="70" spans="5:6" s="69" customFormat="1" x14ac:dyDescent="0.25">
      <c r="E70" s="133"/>
      <c r="F70" s="133"/>
    </row>
    <row r="71" spans="5:6" s="69" customFormat="1" x14ac:dyDescent="0.25">
      <c r="E71" s="133"/>
      <c r="F71" s="133"/>
    </row>
    <row r="72" spans="5:6" s="69" customFormat="1" x14ac:dyDescent="0.25">
      <c r="E72" s="133"/>
      <c r="F72" s="133"/>
    </row>
    <row r="73" spans="5:6" s="69" customFormat="1" x14ac:dyDescent="0.25">
      <c r="E73" s="133"/>
      <c r="F73" s="133"/>
    </row>
    <row r="74" spans="5:6" s="69" customFormat="1" x14ac:dyDescent="0.25">
      <c r="E74" s="133"/>
      <c r="F74" s="133"/>
    </row>
    <row r="75" spans="5:6" s="69" customFormat="1" x14ac:dyDescent="0.25">
      <c r="E75" s="133"/>
      <c r="F75" s="133"/>
    </row>
    <row r="76" spans="5:6" s="69" customFormat="1" x14ac:dyDescent="0.25">
      <c r="E76" s="133"/>
      <c r="F76" s="133"/>
    </row>
    <row r="77" spans="5:6" s="69" customFormat="1" x14ac:dyDescent="0.25">
      <c r="E77" s="133"/>
      <c r="F77" s="133"/>
    </row>
    <row r="78" spans="5:6" s="69" customFormat="1" x14ac:dyDescent="0.25">
      <c r="E78" s="133"/>
      <c r="F78" s="133"/>
    </row>
    <row r="79" spans="5:6" s="69" customFormat="1" x14ac:dyDescent="0.25">
      <c r="E79" s="133"/>
      <c r="F79" s="133"/>
    </row>
    <row r="80" spans="5:6" s="69" customFormat="1" x14ac:dyDescent="0.25">
      <c r="E80" s="133"/>
      <c r="F80" s="133"/>
    </row>
    <row r="81" spans="5:6" s="69" customFormat="1" x14ac:dyDescent="0.25">
      <c r="E81" s="133"/>
      <c r="F81" s="133"/>
    </row>
    <row r="82" spans="5:6" s="69" customFormat="1" x14ac:dyDescent="0.25">
      <c r="E82" s="133"/>
      <c r="F82" s="133"/>
    </row>
    <row r="83" spans="5:6" s="69" customFormat="1" x14ac:dyDescent="0.25">
      <c r="E83" s="133"/>
      <c r="F83" s="133"/>
    </row>
    <row r="84" spans="5:6" s="69" customFormat="1" x14ac:dyDescent="0.25">
      <c r="E84" s="133"/>
      <c r="F84" s="133"/>
    </row>
    <row r="85" spans="5:6" s="69" customFormat="1" x14ac:dyDescent="0.25">
      <c r="E85" s="133"/>
      <c r="F85" s="133"/>
    </row>
    <row r="86" spans="5:6" s="69" customFormat="1" x14ac:dyDescent="0.25">
      <c r="E86" s="133"/>
      <c r="F86" s="133"/>
    </row>
    <row r="87" spans="5:6" s="69" customFormat="1" x14ac:dyDescent="0.25">
      <c r="E87" s="133"/>
      <c r="F87" s="133"/>
    </row>
    <row r="88" spans="5:6" s="69" customFormat="1" x14ac:dyDescent="0.25">
      <c r="E88" s="133"/>
      <c r="F88" s="133"/>
    </row>
    <row r="89" spans="5:6" s="69" customFormat="1" x14ac:dyDescent="0.25">
      <c r="E89" s="133"/>
      <c r="F89" s="133"/>
    </row>
    <row r="90" spans="5:6" s="69" customFormat="1" x14ac:dyDescent="0.25">
      <c r="E90" s="133"/>
      <c r="F90" s="133"/>
    </row>
    <row r="91" spans="5:6" s="69" customFormat="1" x14ac:dyDescent="0.25">
      <c r="E91" s="133"/>
      <c r="F91" s="133"/>
    </row>
    <row r="92" spans="5:6" s="69" customFormat="1" x14ac:dyDescent="0.25">
      <c r="E92" s="133"/>
      <c r="F92" s="133"/>
    </row>
    <row r="93" spans="5:6" s="69" customFormat="1" x14ac:dyDescent="0.25">
      <c r="E93" s="133"/>
      <c r="F93" s="133"/>
    </row>
    <row r="94" spans="5:6" s="69" customFormat="1" x14ac:dyDescent="0.25">
      <c r="E94" s="133"/>
      <c r="F94" s="133"/>
    </row>
    <row r="95" spans="5:6" s="69" customFormat="1" x14ac:dyDescent="0.25">
      <c r="E95" s="133"/>
      <c r="F95" s="133"/>
    </row>
    <row r="96" spans="5:6" s="69" customFormat="1" x14ac:dyDescent="0.25">
      <c r="E96" s="133"/>
      <c r="F96" s="133"/>
    </row>
    <row r="97" spans="5:6" s="69" customFormat="1" x14ac:dyDescent="0.25">
      <c r="E97" s="133"/>
      <c r="F97" s="133"/>
    </row>
    <row r="98" spans="5:6" s="69" customFormat="1" x14ac:dyDescent="0.25">
      <c r="E98" s="133"/>
      <c r="F98" s="133"/>
    </row>
    <row r="99" spans="5:6" s="69" customFormat="1" x14ac:dyDescent="0.25">
      <c r="E99" s="133"/>
      <c r="F99" s="133"/>
    </row>
    <row r="100" spans="5:6" s="69" customFormat="1" x14ac:dyDescent="0.25">
      <c r="E100" s="133"/>
      <c r="F100" s="133"/>
    </row>
    <row r="101" spans="5:6" s="69" customFormat="1" x14ac:dyDescent="0.25">
      <c r="E101" s="133"/>
      <c r="F101" s="133"/>
    </row>
    <row r="102" spans="5:6" s="69" customFormat="1" x14ac:dyDescent="0.25">
      <c r="E102" s="133"/>
      <c r="F102" s="133"/>
    </row>
    <row r="103" spans="5:6" s="69" customFormat="1" x14ac:dyDescent="0.25">
      <c r="E103" s="133"/>
      <c r="F103" s="133"/>
    </row>
    <row r="104" spans="5:6" s="69" customFormat="1" x14ac:dyDescent="0.25">
      <c r="E104" s="133"/>
      <c r="F104" s="133"/>
    </row>
    <row r="105" spans="5:6" s="69" customFormat="1" x14ac:dyDescent="0.25">
      <c r="E105" s="133"/>
      <c r="F105" s="133"/>
    </row>
    <row r="106" spans="5:6" s="69" customFormat="1" x14ac:dyDescent="0.25">
      <c r="E106" s="133"/>
      <c r="F106" s="133"/>
    </row>
    <row r="107" spans="5:6" s="69" customFormat="1" x14ac:dyDescent="0.25">
      <c r="E107" s="133"/>
      <c r="F107" s="133"/>
    </row>
    <row r="108" spans="5:6" s="69" customFormat="1" x14ac:dyDescent="0.25">
      <c r="E108" s="133"/>
      <c r="F108" s="133"/>
    </row>
    <row r="109" spans="5:6" s="69" customFormat="1" x14ac:dyDescent="0.25">
      <c r="E109" s="133"/>
      <c r="F109" s="133"/>
    </row>
    <row r="110" spans="5:6" s="69" customFormat="1" x14ac:dyDescent="0.25">
      <c r="E110" s="133"/>
      <c r="F110" s="133"/>
    </row>
    <row r="111" spans="5:6" s="69" customFormat="1" x14ac:dyDescent="0.25">
      <c r="E111" s="133"/>
      <c r="F111" s="133"/>
    </row>
    <row r="112" spans="5:6" s="69" customFormat="1" x14ac:dyDescent="0.25">
      <c r="E112" s="133"/>
      <c r="F112" s="133"/>
    </row>
    <row r="113" spans="5:6" s="69" customFormat="1" x14ac:dyDescent="0.25">
      <c r="E113" s="133"/>
      <c r="F113" s="133"/>
    </row>
    <row r="114" spans="5:6" s="69" customFormat="1" x14ac:dyDescent="0.25">
      <c r="E114" s="133"/>
      <c r="F114" s="133"/>
    </row>
    <row r="115" spans="5:6" s="69" customFormat="1" x14ac:dyDescent="0.25">
      <c r="E115" s="133"/>
      <c r="F115" s="133"/>
    </row>
    <row r="116" spans="5:6" s="69" customFormat="1" x14ac:dyDescent="0.25">
      <c r="E116" s="133"/>
      <c r="F116" s="133"/>
    </row>
    <row r="117" spans="5:6" s="69" customFormat="1" x14ac:dyDescent="0.25">
      <c r="E117" s="133"/>
      <c r="F117" s="133"/>
    </row>
    <row r="118" spans="5:6" s="69" customFormat="1" x14ac:dyDescent="0.25">
      <c r="E118" s="133"/>
      <c r="F118" s="133"/>
    </row>
    <row r="119" spans="5:6" s="69" customFormat="1" x14ac:dyDescent="0.25">
      <c r="E119" s="133"/>
      <c r="F119" s="133"/>
    </row>
    <row r="120" spans="5:6" s="69" customFormat="1" x14ac:dyDescent="0.25">
      <c r="E120" s="133"/>
      <c r="F120" s="133"/>
    </row>
    <row r="121" spans="5:6" s="69" customFormat="1" x14ac:dyDescent="0.25">
      <c r="E121" s="133"/>
      <c r="F121" s="133"/>
    </row>
    <row r="122" spans="5:6" s="69" customFormat="1" x14ac:dyDescent="0.25">
      <c r="E122" s="133"/>
      <c r="F122" s="133"/>
    </row>
    <row r="123" spans="5:6" s="69" customFormat="1" x14ac:dyDescent="0.25">
      <c r="E123" s="133"/>
      <c r="F123" s="133"/>
    </row>
    <row r="124" spans="5:6" s="69" customFormat="1" x14ac:dyDescent="0.25">
      <c r="E124" s="133"/>
      <c r="F124" s="133"/>
    </row>
    <row r="125" spans="5:6" s="69" customFormat="1" x14ac:dyDescent="0.25">
      <c r="E125" s="133"/>
      <c r="F125" s="133"/>
    </row>
    <row r="126" spans="5:6" s="69" customFormat="1" x14ac:dyDescent="0.25">
      <c r="E126" s="133"/>
      <c r="F126" s="133"/>
    </row>
    <row r="127" spans="5:6" s="69" customFormat="1" x14ac:dyDescent="0.25">
      <c r="E127" s="133"/>
      <c r="F127" s="133"/>
    </row>
    <row r="128" spans="5:6" s="69" customFormat="1" x14ac:dyDescent="0.25">
      <c r="E128" s="133"/>
      <c r="F128" s="133"/>
    </row>
    <row r="129" spans="5:6" s="69" customFormat="1" x14ac:dyDescent="0.25">
      <c r="E129" s="133"/>
      <c r="F129" s="133"/>
    </row>
    <row r="130" spans="5:6" s="69" customFormat="1" x14ac:dyDescent="0.25">
      <c r="E130" s="133"/>
      <c r="F130" s="133"/>
    </row>
    <row r="131" spans="5:6" s="69" customFormat="1" x14ac:dyDescent="0.25">
      <c r="E131" s="133"/>
      <c r="F131" s="133"/>
    </row>
    <row r="132" spans="5:6" s="69" customFormat="1" x14ac:dyDescent="0.25">
      <c r="E132" s="133"/>
      <c r="F132" s="133"/>
    </row>
    <row r="133" spans="5:6" s="69" customFormat="1" x14ac:dyDescent="0.25">
      <c r="E133" s="133"/>
      <c r="F133" s="133"/>
    </row>
    <row r="134" spans="5:6" s="69" customFormat="1" x14ac:dyDescent="0.25">
      <c r="E134" s="133"/>
      <c r="F134" s="133"/>
    </row>
    <row r="135" spans="5:6" s="69" customFormat="1" x14ac:dyDescent="0.25">
      <c r="E135" s="133"/>
      <c r="F135" s="133"/>
    </row>
    <row r="136" spans="5:6" s="69" customFormat="1" x14ac:dyDescent="0.25">
      <c r="E136" s="133"/>
      <c r="F136" s="133"/>
    </row>
    <row r="137" spans="5:6" s="69" customFormat="1" x14ac:dyDescent="0.25">
      <c r="E137" s="133"/>
      <c r="F137" s="133"/>
    </row>
    <row r="138" spans="5:6" s="69" customFormat="1" x14ac:dyDescent="0.25">
      <c r="E138" s="133"/>
      <c r="F138" s="133"/>
    </row>
    <row r="139" spans="5:6" s="69" customFormat="1" x14ac:dyDescent="0.25">
      <c r="E139" s="133"/>
      <c r="F139" s="133"/>
    </row>
    <row r="140" spans="5:6" s="69" customFormat="1" x14ac:dyDescent="0.25">
      <c r="E140" s="133"/>
      <c r="F140" s="133"/>
    </row>
    <row r="141" spans="5:6" s="69" customFormat="1" x14ac:dyDescent="0.25">
      <c r="E141" s="133"/>
      <c r="F141" s="133"/>
    </row>
    <row r="142" spans="5:6" s="69" customFormat="1" x14ac:dyDescent="0.25">
      <c r="E142" s="133"/>
      <c r="F142" s="133"/>
    </row>
    <row r="143" spans="5:6" s="69" customFormat="1" x14ac:dyDescent="0.25">
      <c r="E143" s="133"/>
      <c r="F143" s="133"/>
    </row>
    <row r="144" spans="5:6" s="69" customFormat="1" x14ac:dyDescent="0.25">
      <c r="E144" s="133"/>
      <c r="F144" s="133"/>
    </row>
    <row r="145" spans="5:6" s="69" customFormat="1" x14ac:dyDescent="0.25">
      <c r="E145" s="133"/>
      <c r="F145" s="133"/>
    </row>
    <row r="146" spans="5:6" s="69" customFormat="1" x14ac:dyDescent="0.25">
      <c r="E146" s="133"/>
      <c r="F146" s="133"/>
    </row>
    <row r="147" spans="5:6" s="69" customFormat="1" x14ac:dyDescent="0.25">
      <c r="E147" s="133"/>
      <c r="F147" s="133"/>
    </row>
    <row r="148" spans="5:6" s="69" customFormat="1" x14ac:dyDescent="0.25">
      <c r="E148" s="133"/>
      <c r="F148" s="133"/>
    </row>
    <row r="149" spans="5:6" s="69" customFormat="1" x14ac:dyDescent="0.25">
      <c r="E149" s="133"/>
      <c r="F149" s="133"/>
    </row>
    <row r="150" spans="5:6" s="69" customFormat="1" x14ac:dyDescent="0.25">
      <c r="E150" s="133"/>
      <c r="F150" s="133"/>
    </row>
    <row r="151" spans="5:6" s="69" customFormat="1" x14ac:dyDescent="0.25">
      <c r="E151" s="133"/>
      <c r="F151" s="133"/>
    </row>
    <row r="152" spans="5:6" s="69" customFormat="1" x14ac:dyDescent="0.25">
      <c r="E152" s="133"/>
      <c r="F152" s="133"/>
    </row>
    <row r="153" spans="5:6" s="69" customFormat="1" x14ac:dyDescent="0.25">
      <c r="E153" s="133"/>
      <c r="F153" s="133"/>
    </row>
    <row r="154" spans="5:6" s="69" customFormat="1" x14ac:dyDescent="0.25">
      <c r="E154" s="133"/>
      <c r="F154" s="133"/>
    </row>
    <row r="155" spans="5:6" s="69" customFormat="1" x14ac:dyDescent="0.25">
      <c r="E155" s="133"/>
      <c r="F155" s="133"/>
    </row>
    <row r="156" spans="5:6" s="69" customFormat="1" x14ac:dyDescent="0.25">
      <c r="E156" s="133"/>
      <c r="F156" s="133"/>
    </row>
    <row r="157" spans="5:6" s="69" customFormat="1" x14ac:dyDescent="0.25">
      <c r="E157" s="133"/>
      <c r="F157" s="133"/>
    </row>
    <row r="158" spans="5:6" s="69" customFormat="1" x14ac:dyDescent="0.25">
      <c r="E158" s="133"/>
      <c r="F158" s="133"/>
    </row>
    <row r="159" spans="5:6" s="69" customFormat="1" x14ac:dyDescent="0.25">
      <c r="E159" s="133"/>
      <c r="F159" s="133"/>
    </row>
    <row r="160" spans="5:6" s="69" customFormat="1" x14ac:dyDescent="0.25">
      <c r="E160" s="133"/>
      <c r="F160" s="133"/>
    </row>
    <row r="161" spans="5:6" s="69" customFormat="1" x14ac:dyDescent="0.25">
      <c r="E161" s="133"/>
      <c r="F161" s="133"/>
    </row>
    <row r="162" spans="5:6" s="69" customFormat="1" x14ac:dyDescent="0.25">
      <c r="E162" s="133"/>
      <c r="F162" s="133"/>
    </row>
    <row r="163" spans="5:6" s="69" customFormat="1" x14ac:dyDescent="0.25">
      <c r="E163" s="133"/>
      <c r="F163" s="133"/>
    </row>
    <row r="164" spans="5:6" s="69" customFormat="1" x14ac:dyDescent="0.25">
      <c r="E164" s="133"/>
      <c r="F164" s="133"/>
    </row>
    <row r="165" spans="5:6" s="69" customFormat="1" x14ac:dyDescent="0.25">
      <c r="E165" s="133"/>
      <c r="F165" s="133"/>
    </row>
    <row r="166" spans="5:6" s="69" customFormat="1" x14ac:dyDescent="0.25">
      <c r="E166" s="133"/>
      <c r="F166" s="133"/>
    </row>
    <row r="167" spans="5:6" s="69" customFormat="1" x14ac:dyDescent="0.25">
      <c r="E167" s="133"/>
      <c r="F167" s="133"/>
    </row>
    <row r="168" spans="5:6" s="69" customFormat="1" x14ac:dyDescent="0.25">
      <c r="E168" s="133"/>
      <c r="F168" s="133"/>
    </row>
    <row r="169" spans="5:6" s="69" customFormat="1" x14ac:dyDescent="0.25">
      <c r="E169" s="133"/>
      <c r="F169" s="133"/>
    </row>
    <row r="170" spans="5:6" s="69" customFormat="1" x14ac:dyDescent="0.25">
      <c r="E170" s="133"/>
      <c r="F170" s="133"/>
    </row>
    <row r="171" spans="5:6" s="69" customFormat="1" x14ac:dyDescent="0.25">
      <c r="E171" s="133"/>
      <c r="F171" s="133"/>
    </row>
    <row r="172" spans="5:6" s="69" customFormat="1" x14ac:dyDescent="0.25">
      <c r="E172" s="133"/>
      <c r="F172" s="133"/>
    </row>
    <row r="173" spans="5:6" s="69" customFormat="1" x14ac:dyDescent="0.25">
      <c r="E173" s="133"/>
      <c r="F173" s="133"/>
    </row>
    <row r="174" spans="5:6" s="69" customFormat="1" x14ac:dyDescent="0.25">
      <c r="E174" s="133"/>
      <c r="F174" s="133"/>
    </row>
    <row r="175" spans="5:6" s="69" customFormat="1" x14ac:dyDescent="0.25">
      <c r="E175" s="133"/>
      <c r="F175" s="133"/>
    </row>
    <row r="176" spans="5:6" s="69" customFormat="1" x14ac:dyDescent="0.25">
      <c r="E176" s="133"/>
      <c r="F176" s="133"/>
    </row>
    <row r="177" spans="5:6" s="69" customFormat="1" x14ac:dyDescent="0.25">
      <c r="E177" s="133"/>
      <c r="F177" s="133"/>
    </row>
    <row r="178" spans="5:6" s="69" customFormat="1" x14ac:dyDescent="0.25">
      <c r="E178" s="133"/>
      <c r="F178" s="133"/>
    </row>
    <row r="179" spans="5:6" s="69" customFormat="1" x14ac:dyDescent="0.25">
      <c r="E179" s="133"/>
      <c r="F179" s="133"/>
    </row>
    <row r="180" spans="5:6" s="69" customFormat="1" x14ac:dyDescent="0.25">
      <c r="E180" s="133"/>
      <c r="F180" s="133"/>
    </row>
    <row r="181" spans="5:6" s="69" customFormat="1" x14ac:dyDescent="0.25">
      <c r="E181" s="133"/>
      <c r="F181" s="133"/>
    </row>
    <row r="182" spans="5:6" s="69" customFormat="1" x14ac:dyDescent="0.25">
      <c r="E182" s="133"/>
      <c r="F182" s="133"/>
    </row>
    <row r="183" spans="5:6" s="69" customFormat="1" x14ac:dyDescent="0.25">
      <c r="E183" s="133"/>
      <c r="F183" s="133"/>
    </row>
    <row r="184" spans="5:6" s="69" customFormat="1" x14ac:dyDescent="0.25">
      <c r="E184" s="133"/>
      <c r="F184" s="133"/>
    </row>
    <row r="185" spans="5:6" s="69" customFormat="1" x14ac:dyDescent="0.25">
      <c r="E185" s="133"/>
      <c r="F185" s="133"/>
    </row>
    <row r="186" spans="5:6" s="69" customFormat="1" x14ac:dyDescent="0.25">
      <c r="E186" s="133"/>
      <c r="F186" s="133"/>
    </row>
    <row r="187" spans="5:6" s="69" customFormat="1" x14ac:dyDescent="0.25">
      <c r="E187" s="133"/>
      <c r="F187" s="133"/>
    </row>
    <row r="188" spans="5:6" s="69" customFormat="1" x14ac:dyDescent="0.25">
      <c r="E188" s="133"/>
      <c r="F188" s="133"/>
    </row>
    <row r="189" spans="5:6" s="69" customFormat="1" x14ac:dyDescent="0.25">
      <c r="E189" s="133"/>
      <c r="F189" s="133"/>
    </row>
    <row r="190" spans="5:6" s="69" customFormat="1" x14ac:dyDescent="0.25">
      <c r="E190" s="133"/>
      <c r="F190" s="133"/>
    </row>
    <row r="191" spans="5:6" s="69" customFormat="1" x14ac:dyDescent="0.25">
      <c r="E191" s="133"/>
      <c r="F191" s="133"/>
    </row>
    <row r="192" spans="5:6" s="69" customFormat="1" x14ac:dyDescent="0.25">
      <c r="E192" s="133"/>
      <c r="F192" s="133"/>
    </row>
    <row r="193" spans="5:6" s="69" customFormat="1" x14ac:dyDescent="0.25">
      <c r="E193" s="133"/>
      <c r="F193" s="133"/>
    </row>
    <row r="194" spans="5:6" s="69" customFormat="1" x14ac:dyDescent="0.25">
      <c r="E194" s="133"/>
      <c r="F194" s="133"/>
    </row>
    <row r="195" spans="5:6" s="69" customFormat="1" x14ac:dyDescent="0.25">
      <c r="E195" s="133"/>
      <c r="F195" s="133"/>
    </row>
    <row r="196" spans="5:6" s="69" customFormat="1" x14ac:dyDescent="0.25">
      <c r="E196" s="133"/>
      <c r="F196" s="133"/>
    </row>
    <row r="197" spans="5:6" s="69" customFormat="1" x14ac:dyDescent="0.25">
      <c r="E197" s="133"/>
      <c r="F197" s="133"/>
    </row>
    <row r="198" spans="5:6" s="69" customFormat="1" x14ac:dyDescent="0.25">
      <c r="E198" s="133"/>
      <c r="F198" s="133"/>
    </row>
    <row r="199" spans="5:6" s="69" customFormat="1" x14ac:dyDescent="0.25">
      <c r="E199" s="133"/>
      <c r="F199" s="133"/>
    </row>
    <row r="200" spans="5:6" s="69" customFormat="1" x14ac:dyDescent="0.25">
      <c r="E200" s="133"/>
      <c r="F200" s="133"/>
    </row>
    <row r="201" spans="5:6" s="69" customFormat="1" x14ac:dyDescent="0.25">
      <c r="E201" s="133"/>
      <c r="F201" s="133"/>
    </row>
    <row r="202" spans="5:6" s="69" customFormat="1" x14ac:dyDescent="0.25">
      <c r="E202" s="133"/>
      <c r="F202" s="133"/>
    </row>
    <row r="203" spans="5:6" s="69" customFormat="1" x14ac:dyDescent="0.25">
      <c r="E203" s="133"/>
      <c r="F203" s="133"/>
    </row>
    <row r="204" spans="5:6" s="69" customFormat="1" x14ac:dyDescent="0.25">
      <c r="E204" s="133"/>
      <c r="F204" s="133"/>
    </row>
    <row r="205" spans="5:6" s="69" customFormat="1" x14ac:dyDescent="0.25">
      <c r="E205" s="133"/>
      <c r="F205" s="133"/>
    </row>
    <row r="206" spans="5:6" s="69" customFormat="1" x14ac:dyDescent="0.25">
      <c r="E206" s="133"/>
      <c r="F206" s="133"/>
    </row>
    <row r="207" spans="5:6" s="69" customFormat="1" x14ac:dyDescent="0.25">
      <c r="E207" s="133"/>
      <c r="F207" s="133"/>
    </row>
    <row r="208" spans="5:6" s="69" customFormat="1" x14ac:dyDescent="0.25">
      <c r="E208" s="133"/>
      <c r="F208" s="133"/>
    </row>
    <row r="209" spans="5:6" s="69" customFormat="1" x14ac:dyDescent="0.25">
      <c r="E209" s="133"/>
      <c r="F209" s="133"/>
    </row>
    <row r="210" spans="5:6" s="69" customFormat="1" x14ac:dyDescent="0.25">
      <c r="E210" s="133"/>
      <c r="F210" s="133"/>
    </row>
    <row r="211" spans="5:6" s="69" customFormat="1" x14ac:dyDescent="0.25">
      <c r="E211" s="133"/>
      <c r="F211" s="133"/>
    </row>
    <row r="212" spans="5:6" s="69" customFormat="1" x14ac:dyDescent="0.25">
      <c r="E212" s="133"/>
      <c r="F212" s="133"/>
    </row>
    <row r="213" spans="5:6" s="69" customFormat="1" x14ac:dyDescent="0.25">
      <c r="E213" s="133"/>
      <c r="F213" s="133"/>
    </row>
    <row r="214" spans="5:6" s="69" customFormat="1" x14ac:dyDescent="0.25">
      <c r="E214" s="133"/>
      <c r="F214" s="133"/>
    </row>
    <row r="215" spans="5:6" s="69" customFormat="1" x14ac:dyDescent="0.25">
      <c r="E215" s="133"/>
      <c r="F215" s="133"/>
    </row>
    <row r="216" spans="5:6" s="69" customFormat="1" x14ac:dyDescent="0.25">
      <c r="E216" s="133"/>
      <c r="F216" s="133"/>
    </row>
    <row r="217" spans="5:6" s="69" customFormat="1" x14ac:dyDescent="0.25">
      <c r="E217" s="133"/>
      <c r="F217" s="133"/>
    </row>
    <row r="218" spans="5:6" s="69" customFormat="1" x14ac:dyDescent="0.25">
      <c r="E218" s="133"/>
      <c r="F218" s="133"/>
    </row>
    <row r="219" spans="5:6" s="69" customFormat="1" x14ac:dyDescent="0.25">
      <c r="E219" s="133"/>
      <c r="F219" s="133"/>
    </row>
    <row r="220" spans="5:6" s="69" customFormat="1" x14ac:dyDescent="0.25">
      <c r="E220" s="133"/>
      <c r="F220" s="133"/>
    </row>
    <row r="221" spans="5:6" s="69" customFormat="1" x14ac:dyDescent="0.25">
      <c r="E221" s="133"/>
      <c r="F221" s="133"/>
    </row>
    <row r="222" spans="5:6" s="69" customFormat="1" x14ac:dyDescent="0.25">
      <c r="E222" s="133"/>
      <c r="F222" s="133"/>
    </row>
    <row r="223" spans="5:6" s="69" customFormat="1" x14ac:dyDescent="0.25">
      <c r="E223" s="133"/>
      <c r="F223" s="133"/>
    </row>
    <row r="224" spans="5:6" s="69" customFormat="1" x14ac:dyDescent="0.25">
      <c r="E224" s="133"/>
      <c r="F224" s="133"/>
    </row>
  </sheetData>
  <mergeCells count="29">
    <mergeCell ref="A30:A33"/>
    <mergeCell ref="B30:B33"/>
    <mergeCell ref="C30:C33"/>
    <mergeCell ref="A20:A25"/>
    <mergeCell ref="B20:B25"/>
    <mergeCell ref="C20:C25"/>
    <mergeCell ref="A26:A29"/>
    <mergeCell ref="B26:B29"/>
    <mergeCell ref="C26:C29"/>
    <mergeCell ref="I7:I8"/>
    <mergeCell ref="J7:J8"/>
    <mergeCell ref="A9:A11"/>
    <mergeCell ref="B9:B11"/>
    <mergeCell ref="C9:C11"/>
    <mergeCell ref="A12:A19"/>
    <mergeCell ref="B12:B15"/>
    <mergeCell ref="C12:C15"/>
    <mergeCell ref="B16:B19"/>
    <mergeCell ref="C16:C19"/>
    <mergeCell ref="A1:C3"/>
    <mergeCell ref="D1:H2"/>
    <mergeCell ref="D3:H3"/>
    <mergeCell ref="A7:A8"/>
    <mergeCell ref="B7:B8"/>
    <mergeCell ref="C7:C8"/>
    <mergeCell ref="D7:D8"/>
    <mergeCell ref="E7:E8"/>
    <mergeCell ref="F7:F8"/>
    <mergeCell ref="G7:H7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5" tint="-0.249977111117893"/>
  </sheetPr>
  <dimension ref="A1:AI140"/>
  <sheetViews>
    <sheetView topLeftCell="A18" zoomScale="80" zoomScaleNormal="80" workbookViewId="0">
      <selection activeCell="A23" sqref="A23:A24"/>
    </sheetView>
  </sheetViews>
  <sheetFormatPr baseColWidth="10" defaultColWidth="11.42578125" defaultRowHeight="15" x14ac:dyDescent="0.25"/>
  <cols>
    <col min="1" max="1" width="39.7109375" customWidth="1"/>
    <col min="2" max="2" width="62.5703125" customWidth="1"/>
    <col min="3" max="3" width="18.85546875" customWidth="1"/>
    <col min="4" max="4" width="21.42578125" customWidth="1"/>
    <col min="5" max="5" width="14" customWidth="1"/>
    <col min="6" max="6" width="13.140625" customWidth="1"/>
    <col min="7" max="7" width="27.28515625" customWidth="1"/>
    <col min="8" max="8" width="25.140625" customWidth="1"/>
    <col min="9" max="35" width="11.42578125" style="69"/>
  </cols>
  <sheetData>
    <row r="1" spans="1:8" x14ac:dyDescent="0.25">
      <c r="A1" s="447" t="s">
        <v>482</v>
      </c>
      <c r="B1" s="447"/>
      <c r="C1" s="484" t="s">
        <v>788</v>
      </c>
      <c r="D1" s="484"/>
      <c r="E1" s="484"/>
      <c r="F1" s="484"/>
      <c r="G1" s="484"/>
      <c r="H1" s="484"/>
    </row>
    <row r="2" spans="1:8" x14ac:dyDescent="0.25">
      <c r="A2" s="447"/>
      <c r="B2" s="447"/>
      <c r="C2" s="484"/>
      <c r="D2" s="484"/>
      <c r="E2" s="484"/>
      <c r="F2" s="484"/>
      <c r="G2" s="484"/>
      <c r="H2" s="484"/>
    </row>
    <row r="3" spans="1:8" x14ac:dyDescent="0.25">
      <c r="A3" s="447"/>
      <c r="B3" s="447"/>
      <c r="C3" s="484"/>
      <c r="D3" s="484"/>
      <c r="E3" s="484"/>
      <c r="F3" s="484"/>
      <c r="G3" s="484"/>
      <c r="H3" s="484"/>
    </row>
    <row r="4" spans="1:8" x14ac:dyDescent="0.25">
      <c r="A4" s="447"/>
      <c r="B4" s="447"/>
      <c r="C4" s="484"/>
      <c r="D4" s="484"/>
      <c r="E4" s="484"/>
      <c r="F4" s="484"/>
      <c r="G4" s="484"/>
      <c r="H4" s="484"/>
    </row>
    <row r="5" spans="1:8" x14ac:dyDescent="0.25">
      <c r="A5" s="485" t="s">
        <v>789</v>
      </c>
      <c r="B5" s="485"/>
      <c r="C5" s="485"/>
      <c r="D5" s="485"/>
      <c r="E5" s="485"/>
      <c r="F5" s="485"/>
      <c r="G5" s="485"/>
      <c r="H5" s="485"/>
    </row>
    <row r="6" spans="1:8" x14ac:dyDescent="0.25">
      <c r="A6" s="485"/>
      <c r="B6" s="485"/>
      <c r="C6" s="485"/>
      <c r="D6" s="485"/>
      <c r="E6" s="485"/>
      <c r="F6" s="485"/>
      <c r="G6" s="485"/>
      <c r="H6" s="485"/>
    </row>
    <row r="7" spans="1:8" ht="33.75" customHeight="1" x14ac:dyDescent="0.25">
      <c r="A7" s="486" t="s">
        <v>790</v>
      </c>
      <c r="B7" s="486"/>
      <c r="C7" s="486"/>
      <c r="D7" s="486"/>
      <c r="E7" s="486"/>
      <c r="F7" s="486"/>
      <c r="G7" s="486"/>
      <c r="H7" s="486"/>
    </row>
    <row r="8" spans="1:8" ht="37.5" customHeight="1" x14ac:dyDescent="0.25">
      <c r="A8" s="487" t="s">
        <v>791</v>
      </c>
      <c r="B8" s="487"/>
      <c r="C8" s="487"/>
      <c r="D8" s="487"/>
      <c r="E8" s="487"/>
      <c r="F8" s="487"/>
      <c r="G8" s="487"/>
      <c r="H8" s="487"/>
    </row>
    <row r="9" spans="1:8" ht="15.75" x14ac:dyDescent="0.25">
      <c r="A9" s="482" t="s">
        <v>792</v>
      </c>
      <c r="B9" s="482"/>
      <c r="C9" s="483"/>
      <c r="D9" s="483"/>
      <c r="E9" s="483"/>
      <c r="F9" s="483"/>
      <c r="G9" s="483"/>
      <c r="H9" s="483"/>
    </row>
    <row r="10" spans="1:8" ht="15.75" x14ac:dyDescent="0.25">
      <c r="A10" s="248"/>
      <c r="B10" s="248"/>
      <c r="C10" s="249"/>
      <c r="D10" s="249"/>
      <c r="E10" s="249"/>
      <c r="F10" s="249"/>
      <c r="G10" s="249"/>
      <c r="H10" s="249"/>
    </row>
    <row r="11" spans="1:8" x14ac:dyDescent="0.25">
      <c r="A11" s="488" t="s">
        <v>793</v>
      </c>
      <c r="B11" s="488" t="s">
        <v>794</v>
      </c>
      <c r="C11" s="488" t="s">
        <v>215</v>
      </c>
      <c r="D11" s="343" t="s">
        <v>795</v>
      </c>
      <c r="E11" s="488" t="s">
        <v>796</v>
      </c>
      <c r="F11" s="488"/>
      <c r="G11" s="488" t="s">
        <v>797</v>
      </c>
      <c r="H11" s="488" t="s">
        <v>798</v>
      </c>
    </row>
    <row r="12" spans="1:8" x14ac:dyDescent="0.25">
      <c r="A12" s="488"/>
      <c r="B12" s="488"/>
      <c r="C12" s="488"/>
      <c r="D12" s="343"/>
      <c r="E12" s="250" t="s">
        <v>710</v>
      </c>
      <c r="F12" s="250" t="s">
        <v>799</v>
      </c>
      <c r="G12" s="488"/>
      <c r="H12" s="488"/>
    </row>
    <row r="13" spans="1:8" ht="60" x14ac:dyDescent="0.25">
      <c r="A13" s="489" t="s">
        <v>800</v>
      </c>
      <c r="B13" s="181" t="s">
        <v>801</v>
      </c>
      <c r="C13" s="182" t="s">
        <v>802</v>
      </c>
      <c r="D13" s="182" t="s">
        <v>803</v>
      </c>
      <c r="E13" s="61">
        <v>44242</v>
      </c>
      <c r="F13" s="61">
        <v>44285</v>
      </c>
      <c r="G13" s="181" t="s">
        <v>804</v>
      </c>
      <c r="H13" s="41"/>
    </row>
    <row r="14" spans="1:8" ht="30" x14ac:dyDescent="0.25">
      <c r="A14" s="489"/>
      <c r="B14" s="181" t="s">
        <v>805</v>
      </c>
      <c r="C14" s="182" t="s">
        <v>802</v>
      </c>
      <c r="D14" s="182" t="s">
        <v>803</v>
      </c>
      <c r="E14" s="61">
        <v>43922</v>
      </c>
      <c r="F14" s="61">
        <v>44316</v>
      </c>
      <c r="G14" s="181" t="s">
        <v>806</v>
      </c>
      <c r="H14" s="41"/>
    </row>
    <row r="15" spans="1:8" ht="45" x14ac:dyDescent="0.25">
      <c r="A15" s="489"/>
      <c r="B15" s="181" t="s">
        <v>807</v>
      </c>
      <c r="C15" s="182" t="s">
        <v>802</v>
      </c>
      <c r="D15" s="182" t="s">
        <v>803</v>
      </c>
      <c r="E15" s="61">
        <v>44319</v>
      </c>
      <c r="F15" s="61">
        <v>44545</v>
      </c>
      <c r="G15" s="181" t="s">
        <v>808</v>
      </c>
      <c r="H15" s="41"/>
    </row>
    <row r="16" spans="1:8" ht="45" x14ac:dyDescent="0.25">
      <c r="A16" s="489"/>
      <c r="B16" s="181" t="s">
        <v>809</v>
      </c>
      <c r="C16" s="182" t="s">
        <v>802</v>
      </c>
      <c r="D16" s="182" t="s">
        <v>803</v>
      </c>
      <c r="E16" s="61">
        <v>44319</v>
      </c>
      <c r="F16" s="61">
        <v>44545</v>
      </c>
      <c r="G16" s="181" t="s">
        <v>810</v>
      </c>
      <c r="H16" s="41"/>
    </row>
    <row r="17" spans="1:8" ht="30" x14ac:dyDescent="0.25">
      <c r="A17" s="489" t="s">
        <v>811</v>
      </c>
      <c r="B17" s="181" t="s">
        <v>812</v>
      </c>
      <c r="C17" s="182" t="s">
        <v>716</v>
      </c>
      <c r="D17" s="182" t="s">
        <v>716</v>
      </c>
      <c r="E17" s="61">
        <v>44228</v>
      </c>
      <c r="F17" s="61">
        <v>44346</v>
      </c>
      <c r="G17" s="181" t="s">
        <v>813</v>
      </c>
      <c r="H17" s="41"/>
    </row>
    <row r="18" spans="1:8" ht="75" x14ac:dyDescent="0.25">
      <c r="A18" s="489"/>
      <c r="B18" s="181" t="s">
        <v>814</v>
      </c>
      <c r="C18" s="182" t="s">
        <v>716</v>
      </c>
      <c r="D18" s="182" t="s">
        <v>716</v>
      </c>
      <c r="E18" s="183" t="s">
        <v>815</v>
      </c>
      <c r="F18" s="183" t="s">
        <v>816</v>
      </c>
      <c r="G18" s="181" t="s">
        <v>736</v>
      </c>
      <c r="H18" s="41"/>
    </row>
    <row r="19" spans="1:8" ht="75" x14ac:dyDescent="0.25">
      <c r="A19" s="489"/>
      <c r="B19" s="181" t="s">
        <v>817</v>
      </c>
      <c r="C19" s="182" t="s">
        <v>716</v>
      </c>
      <c r="D19" s="182" t="s">
        <v>716</v>
      </c>
      <c r="E19" s="183">
        <v>44348</v>
      </c>
      <c r="F19" s="61">
        <v>44377</v>
      </c>
      <c r="G19" s="181" t="s">
        <v>736</v>
      </c>
      <c r="H19" s="41"/>
    </row>
    <row r="20" spans="1:8" ht="75" x14ac:dyDescent="0.25">
      <c r="A20" s="489"/>
      <c r="B20" s="181" t="s">
        <v>818</v>
      </c>
      <c r="C20" s="182" t="s">
        <v>819</v>
      </c>
      <c r="D20" s="182" t="s">
        <v>819</v>
      </c>
      <c r="E20" s="183" t="s">
        <v>820</v>
      </c>
      <c r="F20" s="183" t="s">
        <v>821</v>
      </c>
      <c r="G20" s="181" t="s">
        <v>822</v>
      </c>
      <c r="H20" s="41"/>
    </row>
    <row r="21" spans="1:8" ht="30" x14ac:dyDescent="0.25">
      <c r="A21" s="490" t="s">
        <v>823</v>
      </c>
      <c r="B21" s="181" t="s">
        <v>824</v>
      </c>
      <c r="C21" s="20" t="s">
        <v>825</v>
      </c>
      <c r="D21" s="182" t="s">
        <v>716</v>
      </c>
      <c r="E21" s="61">
        <v>44317</v>
      </c>
      <c r="F21" s="61">
        <v>44346</v>
      </c>
      <c r="G21" s="181" t="s">
        <v>826</v>
      </c>
      <c r="H21" s="41"/>
    </row>
    <row r="22" spans="1:8" ht="45" x14ac:dyDescent="0.25">
      <c r="A22" s="491"/>
      <c r="B22" s="181" t="s">
        <v>827</v>
      </c>
      <c r="C22" s="20" t="s">
        <v>716</v>
      </c>
      <c r="D22" s="182" t="s">
        <v>716</v>
      </c>
      <c r="E22" s="61">
        <v>44440</v>
      </c>
      <c r="F22" s="61">
        <v>44469</v>
      </c>
      <c r="G22" s="181" t="s">
        <v>828</v>
      </c>
      <c r="H22" s="41"/>
    </row>
    <row r="23" spans="1:8" ht="60" x14ac:dyDescent="0.25">
      <c r="A23" s="489" t="s">
        <v>829</v>
      </c>
      <c r="B23" s="181" t="s">
        <v>830</v>
      </c>
      <c r="C23" s="182" t="s">
        <v>831</v>
      </c>
      <c r="D23" s="182" t="s">
        <v>831</v>
      </c>
      <c r="E23" s="61">
        <v>44229</v>
      </c>
      <c r="F23" s="61">
        <v>44346</v>
      </c>
      <c r="G23" s="181" t="s">
        <v>832</v>
      </c>
      <c r="H23" s="41"/>
    </row>
    <row r="24" spans="1:8" ht="45" x14ac:dyDescent="0.25">
      <c r="A24" s="489"/>
      <c r="B24" s="181" t="s">
        <v>833</v>
      </c>
      <c r="C24" s="182" t="s">
        <v>831</v>
      </c>
      <c r="D24" s="182" t="s">
        <v>831</v>
      </c>
      <c r="E24" s="197">
        <v>44198</v>
      </c>
      <c r="F24" s="197">
        <v>44229</v>
      </c>
      <c r="G24" s="181" t="s">
        <v>834</v>
      </c>
      <c r="H24" s="41"/>
    </row>
    <row r="25" spans="1:8" s="69" customFormat="1" x14ac:dyDescent="0.25"/>
    <row r="26" spans="1:8" s="69" customFormat="1" x14ac:dyDescent="0.25"/>
    <row r="27" spans="1:8" s="69" customFormat="1" x14ac:dyDescent="0.25"/>
    <row r="28" spans="1:8" s="69" customFormat="1" x14ac:dyDescent="0.25"/>
    <row r="29" spans="1:8" s="69" customFormat="1" x14ac:dyDescent="0.25"/>
    <row r="30" spans="1:8" s="69" customFormat="1" x14ac:dyDescent="0.25"/>
    <row r="31" spans="1:8" s="69" customFormat="1" x14ac:dyDescent="0.25"/>
    <row r="32" spans="1:8" s="69" customFormat="1" x14ac:dyDescent="0.25"/>
    <row r="33" s="69" customFormat="1" x14ac:dyDescent="0.25"/>
    <row r="34" s="69" customFormat="1" x14ac:dyDescent="0.25"/>
    <row r="35" s="69" customFormat="1" x14ac:dyDescent="0.25"/>
    <row r="36" s="69" customFormat="1" x14ac:dyDescent="0.25"/>
    <row r="37" s="69" customFormat="1" x14ac:dyDescent="0.25"/>
    <row r="38" s="69" customFormat="1" x14ac:dyDescent="0.25"/>
    <row r="39" s="69" customFormat="1" x14ac:dyDescent="0.25"/>
    <row r="40" s="69" customFormat="1" x14ac:dyDescent="0.25"/>
    <row r="41" s="69" customFormat="1" x14ac:dyDescent="0.25"/>
    <row r="42" s="69" customFormat="1" x14ac:dyDescent="0.25"/>
    <row r="43" s="69" customFormat="1" x14ac:dyDescent="0.25"/>
    <row r="44" s="69" customFormat="1" x14ac:dyDescent="0.25"/>
    <row r="45" s="69" customFormat="1" x14ac:dyDescent="0.25"/>
    <row r="46" s="69" customFormat="1" x14ac:dyDescent="0.25"/>
    <row r="47" s="69" customFormat="1" x14ac:dyDescent="0.25"/>
    <row r="48" s="69" customFormat="1" x14ac:dyDescent="0.25"/>
    <row r="49" s="69" customFormat="1" x14ac:dyDescent="0.25"/>
    <row r="50" s="69" customFormat="1" x14ac:dyDescent="0.25"/>
    <row r="51" s="69" customFormat="1" x14ac:dyDescent="0.25"/>
    <row r="52" s="69" customFormat="1" x14ac:dyDescent="0.25"/>
    <row r="53" s="69" customFormat="1" x14ac:dyDescent="0.25"/>
    <row r="54" s="69" customFormat="1" x14ac:dyDescent="0.25"/>
    <row r="55" s="69" customFormat="1" x14ac:dyDescent="0.25"/>
    <row r="56" s="69" customFormat="1" x14ac:dyDescent="0.25"/>
    <row r="57" s="69" customFormat="1" x14ac:dyDescent="0.25"/>
    <row r="58" s="69" customFormat="1" x14ac:dyDescent="0.25"/>
    <row r="59" s="69" customFormat="1" x14ac:dyDescent="0.25"/>
    <row r="60" s="69" customFormat="1" x14ac:dyDescent="0.25"/>
    <row r="61" s="69" customFormat="1" x14ac:dyDescent="0.25"/>
    <row r="62" s="69" customFormat="1" x14ac:dyDescent="0.25"/>
    <row r="63" s="69" customFormat="1" x14ac:dyDescent="0.25"/>
    <row r="64" s="69" customFormat="1" x14ac:dyDescent="0.25"/>
    <row r="65" s="69" customFormat="1" x14ac:dyDescent="0.25"/>
    <row r="66" s="69" customFormat="1" x14ac:dyDescent="0.25"/>
    <row r="67" s="69" customFormat="1" x14ac:dyDescent="0.25"/>
    <row r="68" s="69" customFormat="1" x14ac:dyDescent="0.25"/>
    <row r="69" s="69" customFormat="1" x14ac:dyDescent="0.25"/>
    <row r="70" s="69" customFormat="1" x14ac:dyDescent="0.25"/>
    <row r="71" s="69" customFormat="1" x14ac:dyDescent="0.25"/>
    <row r="72" s="69" customFormat="1" x14ac:dyDescent="0.25"/>
    <row r="73" s="69" customFormat="1" x14ac:dyDescent="0.25"/>
    <row r="74" s="69" customFormat="1" x14ac:dyDescent="0.25"/>
    <row r="75" s="69" customFormat="1" x14ac:dyDescent="0.25"/>
    <row r="76" s="69" customFormat="1" x14ac:dyDescent="0.25"/>
    <row r="77" s="69" customFormat="1" x14ac:dyDescent="0.25"/>
    <row r="78" s="69" customFormat="1" x14ac:dyDescent="0.25"/>
    <row r="79" s="69" customFormat="1" x14ac:dyDescent="0.25"/>
    <row r="80" s="69" customFormat="1" x14ac:dyDescent="0.25"/>
    <row r="81" s="69" customFormat="1" x14ac:dyDescent="0.25"/>
    <row r="82" s="69" customFormat="1" x14ac:dyDescent="0.25"/>
    <row r="83" s="69" customFormat="1" x14ac:dyDescent="0.25"/>
    <row r="84" s="69" customFormat="1" x14ac:dyDescent="0.25"/>
    <row r="85" s="69" customFormat="1" x14ac:dyDescent="0.25"/>
    <row r="86" s="69" customFormat="1" x14ac:dyDescent="0.25"/>
    <row r="87" s="69" customFormat="1" x14ac:dyDescent="0.25"/>
    <row r="88" s="69" customFormat="1" x14ac:dyDescent="0.25"/>
    <row r="89" s="69" customFormat="1" x14ac:dyDescent="0.25"/>
    <row r="90" s="69" customFormat="1" x14ac:dyDescent="0.25"/>
    <row r="91" s="69" customFormat="1" x14ac:dyDescent="0.25"/>
    <row r="92" s="69" customFormat="1" x14ac:dyDescent="0.25"/>
    <row r="93" s="69" customFormat="1" x14ac:dyDescent="0.25"/>
    <row r="94" s="69" customFormat="1" x14ac:dyDescent="0.25"/>
    <row r="95" s="69" customFormat="1" x14ac:dyDescent="0.25"/>
    <row r="96" s="69" customFormat="1" x14ac:dyDescent="0.25"/>
    <row r="97" s="69" customFormat="1" x14ac:dyDescent="0.25"/>
    <row r="98" s="69" customFormat="1" x14ac:dyDescent="0.25"/>
    <row r="99" s="69" customFormat="1" x14ac:dyDescent="0.25"/>
    <row r="100" s="69" customFormat="1" x14ac:dyDescent="0.25"/>
    <row r="101" s="69" customFormat="1" x14ac:dyDescent="0.25"/>
    <row r="102" s="69" customFormat="1" x14ac:dyDescent="0.25"/>
    <row r="103" s="69" customFormat="1" x14ac:dyDescent="0.25"/>
    <row r="104" s="69" customFormat="1" x14ac:dyDescent="0.25"/>
    <row r="105" s="69" customFormat="1" x14ac:dyDescent="0.25"/>
    <row r="106" s="69" customFormat="1" x14ac:dyDescent="0.25"/>
    <row r="107" s="69" customFormat="1" x14ac:dyDescent="0.25"/>
    <row r="108" s="69" customFormat="1" x14ac:dyDescent="0.25"/>
    <row r="109" s="69" customFormat="1" x14ac:dyDescent="0.25"/>
    <row r="110" s="69" customFormat="1" x14ac:dyDescent="0.25"/>
    <row r="111" s="69" customFormat="1" x14ac:dyDescent="0.25"/>
    <row r="112" s="69" customFormat="1" x14ac:dyDescent="0.25"/>
    <row r="113" s="69" customFormat="1" x14ac:dyDescent="0.25"/>
    <row r="114" s="69" customFormat="1" x14ac:dyDescent="0.25"/>
    <row r="115" s="69" customFormat="1" x14ac:dyDescent="0.25"/>
    <row r="116" s="69" customFormat="1" x14ac:dyDescent="0.25"/>
    <row r="117" s="69" customFormat="1" x14ac:dyDescent="0.25"/>
    <row r="118" s="69" customFormat="1" x14ac:dyDescent="0.25"/>
    <row r="119" s="69" customFormat="1" x14ac:dyDescent="0.25"/>
    <row r="120" s="69" customFormat="1" x14ac:dyDescent="0.25"/>
    <row r="121" s="69" customFormat="1" x14ac:dyDescent="0.25"/>
    <row r="122" s="69" customFormat="1" x14ac:dyDescent="0.25"/>
    <row r="123" s="69" customFormat="1" x14ac:dyDescent="0.25"/>
    <row r="124" s="69" customFormat="1" x14ac:dyDescent="0.25"/>
    <row r="125" s="69" customFormat="1" x14ac:dyDescent="0.25"/>
    <row r="126" s="69" customFormat="1" x14ac:dyDescent="0.25"/>
    <row r="127" s="69" customFormat="1" x14ac:dyDescent="0.25"/>
    <row r="128" s="69" customFormat="1" x14ac:dyDescent="0.25"/>
    <row r="129" s="69" customFormat="1" x14ac:dyDescent="0.25"/>
    <row r="130" s="69" customFormat="1" x14ac:dyDescent="0.25"/>
    <row r="131" s="69" customFormat="1" x14ac:dyDescent="0.25"/>
    <row r="132" s="69" customFormat="1" x14ac:dyDescent="0.25"/>
    <row r="133" s="69" customFormat="1" x14ac:dyDescent="0.25"/>
    <row r="134" s="69" customFormat="1" x14ac:dyDescent="0.25"/>
    <row r="135" s="69" customFormat="1" x14ac:dyDescent="0.25"/>
    <row r="136" s="69" customFormat="1" x14ac:dyDescent="0.25"/>
    <row r="137" s="69" customFormat="1" x14ac:dyDescent="0.25"/>
    <row r="138" s="69" customFormat="1" x14ac:dyDescent="0.25"/>
    <row r="139" s="69" customFormat="1" x14ac:dyDescent="0.25"/>
    <row r="140" s="69" customFormat="1" x14ac:dyDescent="0.25"/>
  </sheetData>
  <mergeCells count="17">
    <mergeCell ref="H11:H12"/>
    <mergeCell ref="A13:A16"/>
    <mergeCell ref="A17:A20"/>
    <mergeCell ref="A21:A22"/>
    <mergeCell ref="A23:A24"/>
    <mergeCell ref="A11:A12"/>
    <mergeCell ref="B11:B12"/>
    <mergeCell ref="C11:C12"/>
    <mergeCell ref="D11:D12"/>
    <mergeCell ref="E11:F11"/>
    <mergeCell ref="G11:G12"/>
    <mergeCell ref="A9:H9"/>
    <mergeCell ref="A1:B4"/>
    <mergeCell ref="C1:H4"/>
    <mergeCell ref="A5:H6"/>
    <mergeCell ref="A7:H7"/>
    <mergeCell ref="A8:H8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6" tint="-0.499984740745262"/>
  </sheetPr>
  <dimension ref="A1:AC11"/>
  <sheetViews>
    <sheetView workbookViewId="0">
      <selection activeCell="B7" sqref="B7"/>
    </sheetView>
  </sheetViews>
  <sheetFormatPr baseColWidth="10" defaultColWidth="11.42578125" defaultRowHeight="15" x14ac:dyDescent="0.25"/>
  <cols>
    <col min="1" max="1" width="22.42578125" style="69" customWidth="1"/>
    <col min="2" max="2" width="58.28515625" style="69" customWidth="1"/>
    <col min="3" max="3" width="14.140625" style="69" bestFit="1" customWidth="1"/>
    <col min="4" max="4" width="13.140625" style="69" customWidth="1"/>
    <col min="5" max="5" width="10.7109375" style="256" customWidth="1"/>
    <col min="6" max="6" width="37.42578125" style="69" customWidth="1"/>
    <col min="7" max="29" width="11.42578125" style="69"/>
  </cols>
  <sheetData>
    <row r="1" spans="1:6" ht="18.75" x14ac:dyDescent="0.25">
      <c r="A1" s="492" t="s">
        <v>835</v>
      </c>
      <c r="B1" s="492"/>
      <c r="C1" s="492"/>
      <c r="D1" s="492"/>
      <c r="E1" s="492"/>
      <c r="F1" s="492"/>
    </row>
    <row r="2" spans="1:6" x14ac:dyDescent="0.25">
      <c r="A2" s="493" t="s">
        <v>836</v>
      </c>
      <c r="B2" s="493"/>
      <c r="C2" s="493"/>
      <c r="D2" s="493"/>
      <c r="E2" s="493"/>
      <c r="F2" s="493"/>
    </row>
    <row r="3" spans="1:6" x14ac:dyDescent="0.25">
      <c r="A3" s="251"/>
      <c r="B3" s="251"/>
      <c r="C3" s="251"/>
      <c r="D3" s="251"/>
      <c r="E3" s="251"/>
      <c r="F3" s="251"/>
    </row>
    <row r="4" spans="1:6" x14ac:dyDescent="0.25">
      <c r="A4" s="252" t="s">
        <v>837</v>
      </c>
      <c r="B4" s="251"/>
      <c r="C4" s="251"/>
      <c r="D4" s="251"/>
      <c r="E4" s="251"/>
      <c r="F4" s="251"/>
    </row>
    <row r="5" spans="1:6" x14ac:dyDescent="0.25">
      <c r="A5" s="251"/>
      <c r="B5" s="251"/>
      <c r="C5" s="251"/>
      <c r="D5" s="251"/>
      <c r="E5" s="251"/>
      <c r="F5" s="251"/>
    </row>
    <row r="6" spans="1:6" x14ac:dyDescent="0.25">
      <c r="A6" s="226" t="s">
        <v>793</v>
      </c>
      <c r="B6" s="226" t="s">
        <v>213</v>
      </c>
      <c r="C6" s="253" t="s">
        <v>216</v>
      </c>
      <c r="D6" s="253" t="s">
        <v>838</v>
      </c>
      <c r="E6" s="254" t="s">
        <v>839</v>
      </c>
      <c r="F6" s="226" t="s">
        <v>797</v>
      </c>
    </row>
    <row r="7" spans="1:6" ht="285" x14ac:dyDescent="0.25">
      <c r="A7" s="20" t="s">
        <v>840</v>
      </c>
      <c r="B7" s="230" t="s">
        <v>841</v>
      </c>
      <c r="C7" s="255">
        <v>44197</v>
      </c>
      <c r="D7" s="255">
        <v>44560</v>
      </c>
      <c r="E7" s="29">
        <v>0</v>
      </c>
      <c r="F7" s="20" t="s">
        <v>842</v>
      </c>
    </row>
    <row r="8" spans="1:6" ht="120" x14ac:dyDescent="0.25">
      <c r="A8" s="18" t="s">
        <v>843</v>
      </c>
      <c r="B8" s="230" t="s">
        <v>844</v>
      </c>
      <c r="C8" s="255" t="s">
        <v>754</v>
      </c>
      <c r="D8" s="255" t="s">
        <v>755</v>
      </c>
      <c r="E8" s="29"/>
      <c r="F8" s="20" t="s">
        <v>845</v>
      </c>
    </row>
    <row r="9" spans="1:6" ht="210" x14ac:dyDescent="0.25">
      <c r="A9" s="18" t="s">
        <v>846</v>
      </c>
      <c r="B9" s="257" t="s">
        <v>847</v>
      </c>
      <c r="C9" s="255">
        <v>44197</v>
      </c>
      <c r="D9" s="255">
        <v>44560</v>
      </c>
      <c r="E9" s="29">
        <v>0</v>
      </c>
      <c r="F9" s="20" t="s">
        <v>848</v>
      </c>
    </row>
    <row r="10" spans="1:6" ht="75" x14ac:dyDescent="0.25">
      <c r="A10" s="345" t="s">
        <v>849</v>
      </c>
      <c r="B10" s="230" t="s">
        <v>850</v>
      </c>
      <c r="C10" s="255" t="s">
        <v>765</v>
      </c>
      <c r="D10" s="255" t="s">
        <v>851</v>
      </c>
      <c r="E10" s="29">
        <v>0</v>
      </c>
      <c r="F10" s="20" t="s">
        <v>852</v>
      </c>
    </row>
    <row r="11" spans="1:6" ht="90" x14ac:dyDescent="0.25">
      <c r="A11" s="345"/>
      <c r="B11" s="230" t="s">
        <v>853</v>
      </c>
      <c r="C11" s="255" t="s">
        <v>760</v>
      </c>
      <c r="D11" s="255" t="s">
        <v>761</v>
      </c>
      <c r="E11" s="29">
        <v>0</v>
      </c>
      <c r="F11" s="30" t="s">
        <v>854</v>
      </c>
    </row>
  </sheetData>
  <mergeCells count="3">
    <mergeCell ref="A1:F1"/>
    <mergeCell ref="A2:F2"/>
    <mergeCell ref="A10:A1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71"/>
  <sheetViews>
    <sheetView topLeftCell="A50" zoomScale="69" zoomScaleNormal="69" workbookViewId="0">
      <selection activeCell="B69" sqref="B69:C69"/>
    </sheetView>
  </sheetViews>
  <sheetFormatPr baseColWidth="10" defaultColWidth="11.42578125" defaultRowHeight="15" x14ac:dyDescent="0.25"/>
  <cols>
    <col min="1" max="1" width="6.85546875" customWidth="1"/>
    <col min="2" max="2" width="39.7109375" customWidth="1"/>
    <col min="3" max="3" width="14.140625" customWidth="1"/>
    <col min="4" max="4" width="14.7109375" customWidth="1"/>
    <col min="5" max="5" width="14.5703125" customWidth="1"/>
    <col min="6" max="6" width="18.140625" customWidth="1"/>
    <col min="7" max="7" width="12.85546875" customWidth="1"/>
    <col min="8" max="8" width="13.7109375" customWidth="1"/>
    <col min="9" max="9" width="17.140625" customWidth="1"/>
  </cols>
  <sheetData>
    <row r="2" spans="1:11" ht="45" x14ac:dyDescent="0.25">
      <c r="A2" s="50" t="s">
        <v>142</v>
      </c>
      <c r="B2" s="51" t="s">
        <v>143</v>
      </c>
      <c r="C2" s="51" t="s">
        <v>144</v>
      </c>
      <c r="D2" s="51" t="s">
        <v>145</v>
      </c>
      <c r="E2" s="51" t="s">
        <v>146</v>
      </c>
      <c r="F2" s="51" t="s">
        <v>147</v>
      </c>
      <c r="G2" s="51" t="s">
        <v>148</v>
      </c>
      <c r="H2" s="51" t="s">
        <v>149</v>
      </c>
      <c r="I2" s="51" t="s">
        <v>150</v>
      </c>
    </row>
    <row r="3" spans="1:11" ht="47.25" customHeight="1" x14ac:dyDescent="0.25">
      <c r="A3" s="34">
        <v>1</v>
      </c>
      <c r="B3" s="35" t="s">
        <v>151</v>
      </c>
      <c r="C3" s="36">
        <v>0.11</v>
      </c>
      <c r="D3" s="86" t="e">
        <f>#REF!</f>
        <v>#REF!</v>
      </c>
      <c r="E3" s="37" t="e">
        <f>#REF!</f>
        <v>#REF!</v>
      </c>
      <c r="F3" s="38">
        <f t="shared" ref="F3:F12" si="0">IF(ISERROR(E3/D3),0,(E3/D3))</f>
        <v>0</v>
      </c>
      <c r="G3" s="39" t="e">
        <f>#REF!</f>
        <v>#REF!</v>
      </c>
      <c r="H3" s="87" t="e">
        <f>#REF!</f>
        <v>#REF!</v>
      </c>
      <c r="I3" s="38">
        <f>IF(ISERROR(G3/H3),0,G3/H3)</f>
        <v>0</v>
      </c>
    </row>
    <row r="4" spans="1:11" ht="49.5" customHeight="1" x14ac:dyDescent="0.25">
      <c r="A4" s="34">
        <v>2</v>
      </c>
      <c r="B4" s="35" t="s">
        <v>152</v>
      </c>
      <c r="C4" s="36">
        <v>0.11</v>
      </c>
      <c r="D4" s="86" t="e">
        <f>#REF!</f>
        <v>#REF!</v>
      </c>
      <c r="E4" s="37" t="e">
        <f>#REF!</f>
        <v>#REF!</v>
      </c>
      <c r="F4" s="38">
        <f t="shared" si="0"/>
        <v>0</v>
      </c>
      <c r="G4" s="39" t="e">
        <f>#REF!</f>
        <v>#REF!</v>
      </c>
      <c r="H4" s="87" t="e">
        <f>#REF!</f>
        <v>#REF!</v>
      </c>
      <c r="I4" s="88">
        <f t="shared" ref="I4:I11" si="1">IF(ISERROR(G4/H4),0,G4/H4)</f>
        <v>0</v>
      </c>
    </row>
    <row r="5" spans="1:11" ht="45" x14ac:dyDescent="0.25">
      <c r="A5" s="34">
        <v>3</v>
      </c>
      <c r="B5" s="35" t="s">
        <v>153</v>
      </c>
      <c r="C5" s="36">
        <v>0.11</v>
      </c>
      <c r="D5" s="86" t="e">
        <f>#REF!</f>
        <v>#REF!</v>
      </c>
      <c r="E5" s="37" t="e">
        <f>#REF!</f>
        <v>#REF!</v>
      </c>
      <c r="F5" s="38">
        <f t="shared" si="0"/>
        <v>0</v>
      </c>
      <c r="G5" s="39" t="e">
        <f>#REF!</f>
        <v>#REF!</v>
      </c>
      <c r="H5" s="87" t="e">
        <f>#REF!</f>
        <v>#REF!</v>
      </c>
      <c r="I5" s="38">
        <f t="shared" si="1"/>
        <v>0</v>
      </c>
    </row>
    <row r="6" spans="1:11" ht="62.25" customHeight="1" x14ac:dyDescent="0.25">
      <c r="A6" s="34">
        <v>4</v>
      </c>
      <c r="B6" s="35" t="s">
        <v>154</v>
      </c>
      <c r="C6" s="36">
        <v>0.11</v>
      </c>
      <c r="D6" s="86" t="e">
        <f>#REF!</f>
        <v>#REF!</v>
      </c>
      <c r="E6" s="37" t="e">
        <f>#REF!</f>
        <v>#REF!</v>
      </c>
      <c r="F6" s="38">
        <f t="shared" si="0"/>
        <v>0</v>
      </c>
      <c r="G6" s="39" t="e">
        <f>#REF!</f>
        <v>#REF!</v>
      </c>
      <c r="H6" s="87" t="e">
        <f>#REF!</f>
        <v>#REF!</v>
      </c>
      <c r="I6" s="114">
        <f t="shared" si="1"/>
        <v>0</v>
      </c>
    </row>
    <row r="7" spans="1:11" ht="39" customHeight="1" x14ac:dyDescent="0.25">
      <c r="A7" s="34">
        <v>5</v>
      </c>
      <c r="B7" s="35" t="s">
        <v>155</v>
      </c>
      <c r="C7" s="36">
        <v>0.11</v>
      </c>
      <c r="D7" s="86" t="e">
        <f>#REF!</f>
        <v>#REF!</v>
      </c>
      <c r="E7" s="37" t="e">
        <f>#REF!</f>
        <v>#REF!</v>
      </c>
      <c r="F7" s="38">
        <f t="shared" si="0"/>
        <v>0</v>
      </c>
      <c r="G7" s="39" t="e">
        <f>#REF!</f>
        <v>#REF!</v>
      </c>
      <c r="H7" s="87" t="e">
        <f>#REF!</f>
        <v>#REF!</v>
      </c>
      <c r="I7" s="88">
        <f t="shared" si="1"/>
        <v>0</v>
      </c>
    </row>
    <row r="8" spans="1:11" ht="53.25" customHeight="1" x14ac:dyDescent="0.25">
      <c r="A8" s="34">
        <v>6</v>
      </c>
      <c r="B8" s="35" t="s">
        <v>156</v>
      </c>
      <c r="C8" s="36">
        <v>0.11</v>
      </c>
      <c r="D8" s="86" t="e">
        <f>#REF!</f>
        <v>#REF!</v>
      </c>
      <c r="E8" s="37" t="e">
        <f>#REF!</f>
        <v>#REF!</v>
      </c>
      <c r="F8" s="38">
        <f t="shared" si="0"/>
        <v>0</v>
      </c>
      <c r="G8" s="39" t="e">
        <f>#REF!</f>
        <v>#REF!</v>
      </c>
      <c r="H8" s="87" t="e">
        <f>#REF!</f>
        <v>#REF!</v>
      </c>
      <c r="I8" s="88">
        <f t="shared" si="1"/>
        <v>0</v>
      </c>
    </row>
    <row r="9" spans="1:11" ht="53.25" customHeight="1" x14ac:dyDescent="0.25">
      <c r="A9" s="34">
        <v>7</v>
      </c>
      <c r="B9" s="35" t="s">
        <v>157</v>
      </c>
      <c r="C9" s="36">
        <v>0.11</v>
      </c>
      <c r="D9" s="86" t="e">
        <f>#REF!</f>
        <v>#REF!</v>
      </c>
      <c r="E9" s="37" t="e">
        <f>#REF!</f>
        <v>#REF!</v>
      </c>
      <c r="F9" s="88">
        <f t="shared" si="0"/>
        <v>0</v>
      </c>
      <c r="G9" s="39" t="e">
        <f>#REF!</f>
        <v>#REF!</v>
      </c>
      <c r="H9" s="87" t="e">
        <f>#REF!</f>
        <v>#REF!</v>
      </c>
      <c r="I9" s="113">
        <f t="shared" si="1"/>
        <v>0</v>
      </c>
    </row>
    <row r="10" spans="1:11" ht="66" customHeight="1" x14ac:dyDescent="0.25">
      <c r="A10" s="34">
        <v>8</v>
      </c>
      <c r="B10" s="35" t="s">
        <v>158</v>
      </c>
      <c r="C10" s="36">
        <v>0.11</v>
      </c>
      <c r="D10" s="86" t="e">
        <f>#REF!</f>
        <v>#REF!</v>
      </c>
      <c r="E10" s="37" t="e">
        <f>#REF!</f>
        <v>#REF!</v>
      </c>
      <c r="F10" s="38">
        <f t="shared" si="0"/>
        <v>0</v>
      </c>
      <c r="G10" s="39" t="e">
        <f>#REF!</f>
        <v>#REF!</v>
      </c>
      <c r="H10" s="87" t="e">
        <f>#REF!</f>
        <v>#REF!</v>
      </c>
      <c r="I10" s="113">
        <f t="shared" si="1"/>
        <v>0</v>
      </c>
    </row>
    <row r="11" spans="1:11" ht="40.5" customHeight="1" x14ac:dyDescent="0.25">
      <c r="A11" s="34">
        <v>9</v>
      </c>
      <c r="B11" s="35" t="s">
        <v>159</v>
      </c>
      <c r="C11" s="36">
        <v>0.12</v>
      </c>
      <c r="D11" s="86" t="e">
        <f>#REF!</f>
        <v>#REF!</v>
      </c>
      <c r="E11" s="37" t="e">
        <f>#REF!</f>
        <v>#REF!</v>
      </c>
      <c r="F11" s="38">
        <f t="shared" si="0"/>
        <v>0</v>
      </c>
      <c r="G11" s="39" t="e">
        <f>#REF!</f>
        <v>#REF!</v>
      </c>
      <c r="H11" s="87" t="e">
        <f>#REF!</f>
        <v>#REF!</v>
      </c>
      <c r="I11" s="38">
        <f t="shared" si="1"/>
        <v>0</v>
      </c>
    </row>
    <row r="12" spans="1:11" x14ac:dyDescent="0.25">
      <c r="A12" s="339" t="s">
        <v>160</v>
      </c>
      <c r="B12" s="339"/>
      <c r="C12" s="52">
        <f>SUM(C3:C11)</f>
        <v>1</v>
      </c>
      <c r="D12" s="53" t="e">
        <f>SUM(D3:D11)</f>
        <v>#REF!</v>
      </c>
      <c r="E12" s="53" t="e">
        <f>SUM(E3:E11)</f>
        <v>#REF!</v>
      </c>
      <c r="F12" s="29">
        <f t="shared" si="0"/>
        <v>0</v>
      </c>
      <c r="G12" s="54" t="e">
        <f>SUMPRODUCT($C$3:$C$11,G3:G11)</f>
        <v>#REF!</v>
      </c>
      <c r="H12" s="54" t="e">
        <f>SUMPRODUCT($C$3:$C$11,H3:H11)</f>
        <v>#REF!</v>
      </c>
      <c r="I12" s="112">
        <f>IF(ISERROR(G12/H12),0,G12/H12)</f>
        <v>0</v>
      </c>
    </row>
    <row r="13" spans="1:11" x14ac:dyDescent="0.25">
      <c r="E13" s="40"/>
      <c r="K13" s="40"/>
    </row>
    <row r="15" spans="1:11" x14ac:dyDescent="0.25">
      <c r="B15" s="41"/>
      <c r="C15" s="42">
        <v>43190</v>
      </c>
      <c r="D15" s="42">
        <v>43159</v>
      </c>
    </row>
    <row r="16" spans="1:11" x14ac:dyDescent="0.25">
      <c r="B16" s="33" t="s">
        <v>147</v>
      </c>
      <c r="C16" s="44">
        <f>F12</f>
        <v>0</v>
      </c>
      <c r="D16" s="44">
        <v>0.5</v>
      </c>
    </row>
    <row r="17" spans="1:9" x14ac:dyDescent="0.25">
      <c r="B17" s="33" t="s">
        <v>150</v>
      </c>
      <c r="C17" s="43">
        <f>I12</f>
        <v>0</v>
      </c>
      <c r="D17" s="43">
        <v>0.625</v>
      </c>
    </row>
    <row r="18" spans="1:9" x14ac:dyDescent="0.25">
      <c r="I18" s="45"/>
    </row>
    <row r="24" spans="1:9" x14ac:dyDescent="0.25">
      <c r="A24" s="46" t="s">
        <v>161</v>
      </c>
    </row>
    <row r="26" spans="1:9" ht="45" x14ac:dyDescent="0.25">
      <c r="A26" s="50" t="s">
        <v>142</v>
      </c>
      <c r="B26" s="51" t="s">
        <v>162</v>
      </c>
      <c r="C26" s="51" t="s">
        <v>144</v>
      </c>
      <c r="D26" s="51" t="s">
        <v>145</v>
      </c>
      <c r="E26" s="51" t="s">
        <v>146</v>
      </c>
      <c r="F26" s="55" t="s">
        <v>147</v>
      </c>
      <c r="G26" s="56" t="s">
        <v>148</v>
      </c>
      <c r="H26" s="56" t="s">
        <v>149</v>
      </c>
      <c r="I26" s="51" t="s">
        <v>150</v>
      </c>
    </row>
    <row r="27" spans="1:9" ht="46.5" customHeight="1" x14ac:dyDescent="0.25">
      <c r="A27" s="34">
        <v>1</v>
      </c>
      <c r="B27" s="35" t="s">
        <v>151</v>
      </c>
      <c r="C27" s="36">
        <v>0.11</v>
      </c>
      <c r="D27" s="47" t="e">
        <f>$D$3</f>
        <v>#REF!</v>
      </c>
      <c r="E27" s="47" t="e">
        <f>$E$3</f>
        <v>#REF!</v>
      </c>
      <c r="F27" s="36">
        <f>$F$3</f>
        <v>0</v>
      </c>
      <c r="G27" s="36" t="e">
        <f>$G$3</f>
        <v>#REF!</v>
      </c>
      <c r="H27" s="89" t="e">
        <f>$H$3</f>
        <v>#REF!</v>
      </c>
      <c r="I27" s="38">
        <f>IF(ISERROR(G27/H27),0,G27/H27)</f>
        <v>0</v>
      </c>
    </row>
    <row r="28" spans="1:9" ht="50.25" customHeight="1" x14ac:dyDescent="0.25">
      <c r="A28" s="34">
        <v>2</v>
      </c>
      <c r="B28" s="35" t="s">
        <v>152</v>
      </c>
      <c r="C28" s="36">
        <v>0.11</v>
      </c>
      <c r="D28" s="47" t="e">
        <f>$D$4</f>
        <v>#REF!</v>
      </c>
      <c r="E28" s="47" t="e">
        <f>$E$4</f>
        <v>#REF!</v>
      </c>
      <c r="F28" s="32">
        <f>$F$4</f>
        <v>0</v>
      </c>
      <c r="G28" s="32" t="e">
        <f>$G$4</f>
        <v>#REF!</v>
      </c>
      <c r="H28" s="32" t="e">
        <f>$H$4</f>
        <v>#REF!</v>
      </c>
      <c r="I28" s="88">
        <f>IF(ISERROR(G28/H28),0,G28/H28)</f>
        <v>0</v>
      </c>
    </row>
    <row r="29" spans="1:9" ht="53.25" customHeight="1" x14ac:dyDescent="0.25"/>
    <row r="30" spans="1:9" ht="53.25" customHeight="1" x14ac:dyDescent="0.25"/>
    <row r="31" spans="1:9" x14ac:dyDescent="0.25">
      <c r="A31" s="48" t="s">
        <v>163</v>
      </c>
    </row>
    <row r="33" spans="1:9" ht="45" x14ac:dyDescent="0.25">
      <c r="A33" s="50" t="s">
        <v>142</v>
      </c>
      <c r="B33" s="51" t="s">
        <v>162</v>
      </c>
      <c r="C33" s="51" t="s">
        <v>144</v>
      </c>
      <c r="D33" s="51" t="s">
        <v>145</v>
      </c>
      <c r="E33" s="51" t="s">
        <v>146</v>
      </c>
      <c r="F33" s="55" t="s">
        <v>147</v>
      </c>
      <c r="G33" s="51" t="s">
        <v>148</v>
      </c>
      <c r="H33" s="51" t="s">
        <v>149</v>
      </c>
      <c r="I33" s="51" t="s">
        <v>150</v>
      </c>
    </row>
    <row r="34" spans="1:9" ht="30" x14ac:dyDescent="0.25">
      <c r="A34" s="34">
        <v>3</v>
      </c>
      <c r="B34" s="35" t="s">
        <v>164</v>
      </c>
      <c r="C34" s="36">
        <v>0.11</v>
      </c>
      <c r="D34" s="47" t="e">
        <f>D5</f>
        <v>#REF!</v>
      </c>
      <c r="E34" s="47" t="e">
        <f>$E$5</f>
        <v>#REF!</v>
      </c>
      <c r="F34" s="32">
        <f>$F$5</f>
        <v>0</v>
      </c>
      <c r="G34" s="32" t="e">
        <f>$G$5</f>
        <v>#REF!</v>
      </c>
      <c r="H34" s="32" t="e">
        <f>$H$5</f>
        <v>#REF!</v>
      </c>
      <c r="I34" s="38">
        <f>IF(ISERROR(G34/H34),0,G34/H34)</f>
        <v>0</v>
      </c>
    </row>
    <row r="35" spans="1:9" ht="72" customHeight="1" x14ac:dyDescent="0.25">
      <c r="A35" s="34">
        <v>4</v>
      </c>
      <c r="B35" s="35" t="s">
        <v>154</v>
      </c>
      <c r="C35" s="36">
        <v>0.11</v>
      </c>
      <c r="D35" s="47" t="e">
        <f>D6</f>
        <v>#REF!</v>
      </c>
      <c r="E35" s="47" t="e">
        <f>$E$6</f>
        <v>#REF!</v>
      </c>
      <c r="F35" s="32">
        <f>$F$6</f>
        <v>0</v>
      </c>
      <c r="G35" s="32" t="e">
        <f>$G$6</f>
        <v>#REF!</v>
      </c>
      <c r="H35" s="32" t="e">
        <f>$H$6</f>
        <v>#REF!</v>
      </c>
      <c r="I35" s="38">
        <f>IF(ISERROR(G35/H35),0,G35/H35)</f>
        <v>0</v>
      </c>
    </row>
    <row r="36" spans="1:9" ht="39.75" customHeight="1" x14ac:dyDescent="0.25">
      <c r="A36" s="34">
        <v>5</v>
      </c>
      <c r="B36" s="35" t="s">
        <v>155</v>
      </c>
      <c r="C36" s="36">
        <v>0.11</v>
      </c>
      <c r="D36" s="47" t="e">
        <f>D7</f>
        <v>#REF!</v>
      </c>
      <c r="E36" s="47" t="e">
        <f>$E$7</f>
        <v>#REF!</v>
      </c>
      <c r="F36" s="32">
        <f>$F$7</f>
        <v>0</v>
      </c>
      <c r="G36" s="32" t="e">
        <f>$G$7</f>
        <v>#REF!</v>
      </c>
      <c r="H36" s="32" t="e">
        <f>$H$7</f>
        <v>#REF!</v>
      </c>
      <c r="I36" s="38">
        <f>IF(ISERROR(G36/H36),0,G36/H36)</f>
        <v>0</v>
      </c>
    </row>
    <row r="37" spans="1:9" ht="17.25" customHeight="1" x14ac:dyDescent="0.25"/>
    <row r="38" spans="1:9" ht="17.25" customHeight="1" x14ac:dyDescent="0.25"/>
    <row r="39" spans="1:9" ht="17.25" customHeight="1" x14ac:dyDescent="0.25"/>
    <row r="40" spans="1:9" ht="17.25" customHeight="1" x14ac:dyDescent="0.25"/>
    <row r="41" spans="1:9" ht="17.25" customHeight="1" x14ac:dyDescent="0.25"/>
    <row r="42" spans="1:9" ht="17.25" customHeight="1" x14ac:dyDescent="0.25"/>
    <row r="43" spans="1:9" ht="17.25" customHeight="1" x14ac:dyDescent="0.25"/>
    <row r="46" spans="1:9" x14ac:dyDescent="0.25">
      <c r="A46" s="48" t="s">
        <v>165</v>
      </c>
    </row>
    <row r="47" spans="1:9" ht="45" x14ac:dyDescent="0.25">
      <c r="A47" s="50" t="s">
        <v>142</v>
      </c>
      <c r="B47" s="51" t="s">
        <v>162</v>
      </c>
      <c r="C47" s="51" t="s">
        <v>144</v>
      </c>
      <c r="D47" s="51" t="s">
        <v>145</v>
      </c>
      <c r="E47" s="51" t="s">
        <v>146</v>
      </c>
      <c r="F47" s="55" t="s">
        <v>147</v>
      </c>
      <c r="G47" s="56" t="s">
        <v>148</v>
      </c>
      <c r="H47" s="56" t="s">
        <v>149</v>
      </c>
      <c r="I47" s="51" t="s">
        <v>150</v>
      </c>
    </row>
    <row r="48" spans="1:9" ht="33.75" customHeight="1" x14ac:dyDescent="0.25">
      <c r="A48" s="34">
        <v>7</v>
      </c>
      <c r="B48" s="35" t="s">
        <v>157</v>
      </c>
      <c r="C48" s="36">
        <v>0.11</v>
      </c>
      <c r="D48" s="47" t="e">
        <f>$D$9</f>
        <v>#REF!</v>
      </c>
      <c r="E48" s="47" t="e">
        <f>$E$9</f>
        <v>#REF!</v>
      </c>
      <c r="F48" s="32">
        <f>$F$9</f>
        <v>0</v>
      </c>
      <c r="G48" s="32" t="e">
        <f>$G$9</f>
        <v>#REF!</v>
      </c>
      <c r="H48" s="32" t="e">
        <f>$H$9</f>
        <v>#REF!</v>
      </c>
      <c r="I48" s="113">
        <f>IF(ISERROR(G48/H48),0,G48/H48)</f>
        <v>0</v>
      </c>
    </row>
    <row r="49" spans="1:9" ht="67.5" customHeight="1" x14ac:dyDescent="0.25">
      <c r="A49" s="34">
        <v>8</v>
      </c>
      <c r="B49" s="35" t="s">
        <v>158</v>
      </c>
      <c r="C49" s="36">
        <v>0.11</v>
      </c>
      <c r="D49" s="47" t="e">
        <f>$D$10</f>
        <v>#REF!</v>
      </c>
      <c r="E49" s="47" t="e">
        <f>$E$10</f>
        <v>#REF!</v>
      </c>
      <c r="F49" s="32">
        <f>$F$10</f>
        <v>0</v>
      </c>
      <c r="G49" s="32" t="e">
        <f>$G$10</f>
        <v>#REF!</v>
      </c>
      <c r="H49" s="32" t="e">
        <f>$H$10</f>
        <v>#REF!</v>
      </c>
      <c r="I49" s="113">
        <f>IF(ISERROR(G49/H49),0,G49/H49)</f>
        <v>0</v>
      </c>
    </row>
    <row r="50" spans="1:9" s="69" customFormat="1" x14ac:dyDescent="0.25">
      <c r="A50" s="90"/>
      <c r="B50" s="91"/>
      <c r="C50" s="92"/>
      <c r="D50" s="93"/>
      <c r="E50" s="93"/>
      <c r="F50" s="94"/>
      <c r="G50" s="94"/>
      <c r="H50" s="94"/>
      <c r="I50" s="94"/>
    </row>
    <row r="51" spans="1:9" s="69" customFormat="1" x14ac:dyDescent="0.25">
      <c r="A51" s="90"/>
      <c r="B51" s="91"/>
      <c r="C51" s="92"/>
      <c r="D51" s="93"/>
      <c r="E51" s="93"/>
      <c r="F51" s="94"/>
      <c r="G51" s="94"/>
      <c r="H51" s="94"/>
      <c r="I51" s="94"/>
    </row>
    <row r="52" spans="1:9" s="69" customFormat="1" x14ac:dyDescent="0.25">
      <c r="A52" s="90"/>
      <c r="B52" s="91"/>
      <c r="C52" s="92"/>
      <c r="D52" s="93"/>
      <c r="E52" s="93"/>
      <c r="F52" s="94"/>
      <c r="G52" s="94"/>
      <c r="H52" s="94"/>
      <c r="I52" s="94"/>
    </row>
    <row r="53" spans="1:9" s="69" customFormat="1" x14ac:dyDescent="0.25">
      <c r="A53" s="90"/>
      <c r="B53" s="91"/>
      <c r="C53" s="92"/>
      <c r="D53" s="93"/>
      <c r="E53" s="93"/>
      <c r="F53" s="94"/>
      <c r="G53" s="94"/>
      <c r="H53" s="94"/>
      <c r="I53" s="94"/>
    </row>
    <row r="54" spans="1:9" s="69" customFormat="1" x14ac:dyDescent="0.25">
      <c r="A54" s="90"/>
      <c r="B54" s="91"/>
      <c r="C54" s="92"/>
      <c r="D54" s="93"/>
      <c r="E54" s="93"/>
      <c r="F54" s="94"/>
      <c r="G54" s="94"/>
      <c r="H54" s="94"/>
      <c r="I54" s="94"/>
    </row>
    <row r="55" spans="1:9" s="69" customFormat="1" x14ac:dyDescent="0.25">
      <c r="A55" s="90"/>
      <c r="B55" s="91"/>
      <c r="C55" s="92"/>
      <c r="D55" s="93"/>
      <c r="E55" s="93"/>
      <c r="F55" s="94"/>
      <c r="G55" s="94"/>
      <c r="H55" s="94"/>
      <c r="I55" s="94"/>
    </row>
    <row r="56" spans="1:9" s="69" customFormat="1" x14ac:dyDescent="0.25">
      <c r="A56" s="90"/>
      <c r="B56" s="91"/>
      <c r="C56" s="92"/>
      <c r="D56" s="93"/>
      <c r="E56" s="93"/>
      <c r="F56" s="94"/>
      <c r="G56" s="94"/>
      <c r="H56" s="94"/>
      <c r="I56" s="94"/>
    </row>
    <row r="57" spans="1:9" s="69" customFormat="1" x14ac:dyDescent="0.25">
      <c r="A57" s="90"/>
      <c r="B57" s="91"/>
      <c r="C57" s="92"/>
      <c r="D57" s="93"/>
      <c r="E57" s="93"/>
      <c r="F57" s="94"/>
      <c r="G57" s="94"/>
      <c r="H57" s="94"/>
      <c r="I57" s="94"/>
    </row>
    <row r="58" spans="1:9" x14ac:dyDescent="0.25">
      <c r="I58" s="95"/>
    </row>
    <row r="59" spans="1:9" ht="45" x14ac:dyDescent="0.25">
      <c r="A59" s="50" t="s">
        <v>142</v>
      </c>
      <c r="B59" s="51" t="s">
        <v>162</v>
      </c>
      <c r="C59" s="51" t="s">
        <v>144</v>
      </c>
      <c r="D59" s="51" t="s">
        <v>145</v>
      </c>
      <c r="E59" s="51" t="s">
        <v>146</v>
      </c>
      <c r="F59" s="55" t="s">
        <v>147</v>
      </c>
      <c r="G59" s="51" t="s">
        <v>148</v>
      </c>
      <c r="H59" s="51" t="s">
        <v>149</v>
      </c>
      <c r="I59" s="51" t="s">
        <v>150</v>
      </c>
    </row>
    <row r="60" spans="1:9" ht="54" customHeight="1" x14ac:dyDescent="0.25">
      <c r="A60" s="34">
        <v>6</v>
      </c>
      <c r="B60" s="35" t="s">
        <v>166</v>
      </c>
      <c r="C60" s="36">
        <v>0.11</v>
      </c>
      <c r="D60" s="47" t="e">
        <f>$D$8</f>
        <v>#REF!</v>
      </c>
      <c r="E60" s="47" t="e">
        <f>$E$8</f>
        <v>#REF!</v>
      </c>
      <c r="F60" s="32">
        <f>$F$8</f>
        <v>0</v>
      </c>
      <c r="G60" s="32" t="e">
        <f>$G$8</f>
        <v>#REF!</v>
      </c>
      <c r="H60" s="32" t="e">
        <f>$H$8</f>
        <v>#REF!</v>
      </c>
      <c r="I60" s="88">
        <f>IF(ISERROR(G60/H60),0,G60/H60)</f>
        <v>0</v>
      </c>
    </row>
    <row r="70" spans="1:9" ht="45" x14ac:dyDescent="0.25">
      <c r="A70" s="50" t="s">
        <v>142</v>
      </c>
      <c r="B70" s="51" t="s">
        <v>162</v>
      </c>
      <c r="C70" s="51" t="s">
        <v>144</v>
      </c>
      <c r="D70" s="51" t="s">
        <v>145</v>
      </c>
      <c r="E70" s="51" t="s">
        <v>146</v>
      </c>
      <c r="F70" s="55" t="s">
        <v>147</v>
      </c>
      <c r="G70" s="51" t="s">
        <v>148</v>
      </c>
      <c r="H70" s="51" t="s">
        <v>149</v>
      </c>
      <c r="I70" s="51" t="s">
        <v>150</v>
      </c>
    </row>
    <row r="71" spans="1:9" ht="45.75" customHeight="1" x14ac:dyDescent="0.25">
      <c r="A71" s="34">
        <v>9</v>
      </c>
      <c r="B71" s="35" t="s">
        <v>167</v>
      </c>
      <c r="C71" s="36">
        <v>0.12</v>
      </c>
      <c r="D71" s="47" t="e">
        <f>$D$11</f>
        <v>#REF!</v>
      </c>
      <c r="E71" s="47" t="e">
        <f>$E$11</f>
        <v>#REF!</v>
      </c>
      <c r="F71" s="32">
        <f>$F$11</f>
        <v>0</v>
      </c>
      <c r="G71" s="32" t="e">
        <f>$G$11</f>
        <v>#REF!</v>
      </c>
      <c r="H71" s="32" t="e">
        <f>$H$11</f>
        <v>#REF!</v>
      </c>
      <c r="I71" s="38">
        <f>IF(ISERROR(G71/H71),0,G71/H71)</f>
        <v>0</v>
      </c>
    </row>
  </sheetData>
  <mergeCells count="1">
    <mergeCell ref="A12:B12"/>
  </mergeCells>
  <conditionalFormatting sqref="F12 I12">
    <cfRule type="containsText" dxfId="18" priority="49" operator="containsText" text="NA">
      <formula>NOT(ISERROR(SEARCH("NA",F12)))</formula>
    </cfRule>
  </conditionalFormatting>
  <conditionalFormatting sqref="F12 I12">
    <cfRule type="cellIs" dxfId="17" priority="50" operator="between">
      <formula>0.5</formula>
      <formula>0.75</formula>
    </cfRule>
    <cfRule type="cellIs" dxfId="16" priority="51" operator="lessThan">
      <formula>0.5</formula>
    </cfRule>
    <cfRule type="cellIs" dxfId="15" priority="52" operator="greaterThan">
      <formula>0.74</formula>
    </cfRule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71"/>
  <sheetViews>
    <sheetView topLeftCell="A5" zoomScale="69" zoomScaleNormal="69" workbookViewId="0">
      <selection activeCell="H11" sqref="H11"/>
    </sheetView>
  </sheetViews>
  <sheetFormatPr baseColWidth="10" defaultColWidth="11.42578125" defaultRowHeight="15" x14ac:dyDescent="0.25"/>
  <cols>
    <col min="1" max="1" width="6.85546875" customWidth="1"/>
    <col min="2" max="2" width="39.7109375" customWidth="1"/>
    <col min="3" max="3" width="14.140625" customWidth="1"/>
    <col min="4" max="4" width="14.7109375" customWidth="1"/>
    <col min="5" max="5" width="14.5703125" customWidth="1"/>
    <col min="6" max="6" width="18.140625" customWidth="1"/>
    <col min="7" max="7" width="12.85546875" customWidth="1"/>
    <col min="8" max="8" width="13.7109375" customWidth="1"/>
    <col min="9" max="9" width="17.140625" customWidth="1"/>
  </cols>
  <sheetData>
    <row r="1" spans="1:11" x14ac:dyDescent="0.25">
      <c r="A1">
        <f ca="1">A1:Q15</f>
        <v>0</v>
      </c>
    </row>
    <row r="2" spans="1:11" ht="45" x14ac:dyDescent="0.25">
      <c r="A2" s="50" t="s">
        <v>142</v>
      </c>
      <c r="B2" s="51" t="s">
        <v>143</v>
      </c>
      <c r="C2" s="51" t="s">
        <v>144</v>
      </c>
      <c r="D2" s="51" t="s">
        <v>145</v>
      </c>
      <c r="E2" s="51" t="s">
        <v>146</v>
      </c>
      <c r="F2" s="51" t="s">
        <v>147</v>
      </c>
      <c r="G2" s="51" t="s">
        <v>148</v>
      </c>
      <c r="H2" s="51" t="s">
        <v>149</v>
      </c>
      <c r="I2" s="51" t="s">
        <v>150</v>
      </c>
    </row>
    <row r="3" spans="1:11" ht="47.25" customHeight="1" x14ac:dyDescent="0.25">
      <c r="A3" s="34">
        <v>1</v>
      </c>
      <c r="B3" s="35" t="s">
        <v>151</v>
      </c>
      <c r="C3" s="36">
        <v>0.11</v>
      </c>
      <c r="D3" s="86" t="e">
        <f>#REF!</f>
        <v>#REF!</v>
      </c>
      <c r="E3" s="37" t="e">
        <f>#REF!</f>
        <v>#REF!</v>
      </c>
      <c r="F3" s="115">
        <f t="shared" ref="F3:F12" si="0">IF(ISERROR(E3/D3),0,(E3/D3))</f>
        <v>0</v>
      </c>
      <c r="G3" s="39" t="e">
        <f>#REF!</f>
        <v>#REF!</v>
      </c>
      <c r="H3" s="87" t="e">
        <f>#REF!</f>
        <v>#REF!</v>
      </c>
      <c r="I3" s="38">
        <f>IF(ISERROR(G3/H3),0,G3/H3)</f>
        <v>0</v>
      </c>
    </row>
    <row r="4" spans="1:11" ht="49.5" customHeight="1" x14ac:dyDescent="0.25">
      <c r="A4" s="34">
        <v>2</v>
      </c>
      <c r="B4" s="35" t="s">
        <v>152</v>
      </c>
      <c r="C4" s="36">
        <v>0.11</v>
      </c>
      <c r="D4" s="86" t="e">
        <f>#REF!</f>
        <v>#REF!</v>
      </c>
      <c r="E4" s="37" t="e">
        <f>#REF!</f>
        <v>#REF!</v>
      </c>
      <c r="F4" s="115">
        <f t="shared" si="0"/>
        <v>0</v>
      </c>
      <c r="G4" s="39" t="e">
        <f>#REF!</f>
        <v>#REF!</v>
      </c>
      <c r="H4" s="87" t="e">
        <f>#REF!</f>
        <v>#REF!</v>
      </c>
      <c r="I4" s="38">
        <f t="shared" ref="I4:I11" si="1">IF(ISERROR(G4/H4),0,G4/H4)</f>
        <v>0</v>
      </c>
    </row>
    <row r="5" spans="1:11" ht="45" x14ac:dyDescent="0.25">
      <c r="A5" s="34">
        <v>3</v>
      </c>
      <c r="B5" s="35" t="s">
        <v>153</v>
      </c>
      <c r="C5" s="36">
        <v>0.11</v>
      </c>
      <c r="D5" s="86" t="e">
        <f>#REF!</f>
        <v>#REF!</v>
      </c>
      <c r="E5" s="37" t="e">
        <f>#REF!</f>
        <v>#REF!</v>
      </c>
      <c r="F5" s="115">
        <f t="shared" si="0"/>
        <v>0</v>
      </c>
      <c r="G5" s="39" t="e">
        <f>#REF!</f>
        <v>#REF!</v>
      </c>
      <c r="H5" s="87" t="e">
        <f>#REF!</f>
        <v>#REF!</v>
      </c>
      <c r="I5" s="38">
        <f t="shared" si="1"/>
        <v>0</v>
      </c>
    </row>
    <row r="6" spans="1:11" ht="62.25" customHeight="1" x14ac:dyDescent="0.25">
      <c r="A6" s="34">
        <v>4</v>
      </c>
      <c r="B6" s="35" t="s">
        <v>154</v>
      </c>
      <c r="C6" s="36">
        <v>0.11</v>
      </c>
      <c r="D6" s="86" t="e">
        <f>#REF!</f>
        <v>#REF!</v>
      </c>
      <c r="E6" s="37" t="e">
        <f>#REF!</f>
        <v>#REF!</v>
      </c>
      <c r="F6" s="115">
        <f t="shared" si="0"/>
        <v>0</v>
      </c>
      <c r="G6" s="39" t="e">
        <f>#REF!</f>
        <v>#REF!</v>
      </c>
      <c r="H6" s="87" t="e">
        <f>#REF!</f>
        <v>#REF!</v>
      </c>
      <c r="I6" s="114">
        <f t="shared" si="1"/>
        <v>0</v>
      </c>
    </row>
    <row r="7" spans="1:11" ht="39" customHeight="1" x14ac:dyDescent="0.25">
      <c r="A7" s="34">
        <v>5</v>
      </c>
      <c r="B7" s="35" t="s">
        <v>155</v>
      </c>
      <c r="C7" s="36">
        <v>0.11</v>
      </c>
      <c r="D7" s="86" t="e">
        <f>#REF!</f>
        <v>#REF!</v>
      </c>
      <c r="E7" s="37" t="e">
        <f>+#REF!</f>
        <v>#REF!</v>
      </c>
      <c r="F7" s="115">
        <f t="shared" si="0"/>
        <v>0</v>
      </c>
      <c r="G7" s="39" t="e">
        <f>#REF!</f>
        <v>#REF!</v>
      </c>
      <c r="H7" s="87" t="e">
        <f>#REF!</f>
        <v>#REF!</v>
      </c>
      <c r="I7" s="38">
        <f t="shared" si="1"/>
        <v>0</v>
      </c>
    </row>
    <row r="8" spans="1:11" ht="53.25" customHeight="1" x14ac:dyDescent="0.25">
      <c r="A8" s="34">
        <v>6</v>
      </c>
      <c r="B8" s="35" t="s">
        <v>156</v>
      </c>
      <c r="C8" s="36">
        <v>0.11</v>
      </c>
      <c r="D8" s="86" t="e">
        <f>#REF!</f>
        <v>#REF!</v>
      </c>
      <c r="E8" s="37" t="e">
        <f>+#REF!</f>
        <v>#REF!</v>
      </c>
      <c r="F8" s="115">
        <f t="shared" si="0"/>
        <v>0</v>
      </c>
      <c r="G8" s="39" t="e">
        <f>#REF!</f>
        <v>#REF!</v>
      </c>
      <c r="H8" s="87" t="e">
        <f>#REF!</f>
        <v>#REF!</v>
      </c>
      <c r="I8" s="88">
        <f t="shared" si="1"/>
        <v>0</v>
      </c>
    </row>
    <row r="9" spans="1:11" ht="53.25" customHeight="1" x14ac:dyDescent="0.25">
      <c r="A9" s="34">
        <v>7</v>
      </c>
      <c r="B9" s="35" t="s">
        <v>157</v>
      </c>
      <c r="C9" s="36">
        <v>0.11</v>
      </c>
      <c r="D9" s="86" t="e">
        <f>#REF!</f>
        <v>#REF!</v>
      </c>
      <c r="E9" s="37" t="e">
        <f>+#REF!</f>
        <v>#REF!</v>
      </c>
      <c r="F9" s="115">
        <f t="shared" si="0"/>
        <v>0</v>
      </c>
      <c r="G9" s="39" t="e">
        <f>#REF!</f>
        <v>#REF!</v>
      </c>
      <c r="H9" s="87" t="e">
        <f>#REF!</f>
        <v>#REF!</v>
      </c>
      <c r="I9" s="38">
        <f t="shared" si="1"/>
        <v>0</v>
      </c>
    </row>
    <row r="10" spans="1:11" ht="66" customHeight="1" x14ac:dyDescent="0.25">
      <c r="A10" s="34">
        <v>8</v>
      </c>
      <c r="B10" s="35" t="s">
        <v>158</v>
      </c>
      <c r="C10" s="36">
        <v>0.11</v>
      </c>
      <c r="D10" s="86" t="e">
        <f>#REF!</f>
        <v>#REF!</v>
      </c>
      <c r="E10" s="37" t="e">
        <f>+#REF!</f>
        <v>#REF!</v>
      </c>
      <c r="F10" s="115">
        <f t="shared" si="0"/>
        <v>0</v>
      </c>
      <c r="G10" s="39" t="e">
        <f>#REF!</f>
        <v>#REF!</v>
      </c>
      <c r="H10" s="87" t="e">
        <f>#REF!</f>
        <v>#REF!</v>
      </c>
      <c r="I10" s="38">
        <f t="shared" si="1"/>
        <v>0</v>
      </c>
    </row>
    <row r="11" spans="1:11" ht="40.5" customHeight="1" x14ac:dyDescent="0.25">
      <c r="A11" s="34">
        <v>9</v>
      </c>
      <c r="B11" s="35" t="s">
        <v>159</v>
      </c>
      <c r="C11" s="36">
        <v>0.12</v>
      </c>
      <c r="D11" s="86" t="e">
        <f>#REF!</f>
        <v>#REF!</v>
      </c>
      <c r="E11" s="37" t="e">
        <f>+#REF!</f>
        <v>#REF!</v>
      </c>
      <c r="F11" s="115">
        <f t="shared" si="0"/>
        <v>0</v>
      </c>
      <c r="G11" s="39" t="e">
        <f>#REF!</f>
        <v>#REF!</v>
      </c>
      <c r="H11" s="87" t="e">
        <f>#REF!</f>
        <v>#REF!</v>
      </c>
      <c r="I11" s="38">
        <f t="shared" si="1"/>
        <v>0</v>
      </c>
    </row>
    <row r="12" spans="1:11" x14ac:dyDescent="0.25">
      <c r="A12" s="339" t="s">
        <v>160</v>
      </c>
      <c r="B12" s="339"/>
      <c r="C12" s="52">
        <f>SUM(C3:C11)</f>
        <v>1</v>
      </c>
      <c r="D12" s="53" t="e">
        <f>SUM(D3:D11)</f>
        <v>#REF!</v>
      </c>
      <c r="E12" s="53" t="e">
        <f>SUM(E3:E11)</f>
        <v>#REF!</v>
      </c>
      <c r="F12" s="116">
        <f t="shared" si="0"/>
        <v>0</v>
      </c>
      <c r="G12" s="54" t="e">
        <f>SUMPRODUCT($C$3:$C$11,G3:G11)</f>
        <v>#REF!</v>
      </c>
      <c r="H12" s="54" t="e">
        <f>SUMPRODUCT($C$3:$C$11,H3:H11)</f>
        <v>#REF!</v>
      </c>
      <c r="I12" s="54">
        <f>IF(ISERROR(G12/H12),0,G12/H12)</f>
        <v>0</v>
      </c>
    </row>
    <row r="13" spans="1:11" x14ac:dyDescent="0.25">
      <c r="E13" s="40"/>
      <c r="K13" s="40"/>
    </row>
    <row r="15" spans="1:11" x14ac:dyDescent="0.25">
      <c r="B15" s="41"/>
      <c r="C15" s="42">
        <v>43220</v>
      </c>
      <c r="D15" s="42">
        <v>43190</v>
      </c>
    </row>
    <row r="16" spans="1:11" x14ac:dyDescent="0.25">
      <c r="B16" s="33" t="s">
        <v>147</v>
      </c>
      <c r="C16" s="44">
        <f>F12</f>
        <v>0</v>
      </c>
      <c r="D16" s="44">
        <v>0.8</v>
      </c>
    </row>
    <row r="17" spans="1:9" x14ac:dyDescent="0.25">
      <c r="B17" s="33" t="s">
        <v>150</v>
      </c>
      <c r="C17" s="43">
        <f>I12</f>
        <v>0</v>
      </c>
      <c r="D17" s="43">
        <v>0.76900000000000002</v>
      </c>
    </row>
    <row r="18" spans="1:9" x14ac:dyDescent="0.25">
      <c r="I18" s="45"/>
    </row>
    <row r="24" spans="1:9" x14ac:dyDescent="0.25">
      <c r="A24" s="46" t="s">
        <v>161</v>
      </c>
    </row>
    <row r="26" spans="1:9" ht="45" x14ac:dyDescent="0.25">
      <c r="A26" s="50" t="s">
        <v>142</v>
      </c>
      <c r="B26" s="51" t="s">
        <v>162</v>
      </c>
      <c r="C26" s="51" t="s">
        <v>144</v>
      </c>
      <c r="D26" s="51" t="s">
        <v>145</v>
      </c>
      <c r="E26" s="51" t="s">
        <v>146</v>
      </c>
      <c r="F26" s="55" t="s">
        <v>147</v>
      </c>
      <c r="G26" s="56" t="s">
        <v>148</v>
      </c>
      <c r="H26" s="56" t="s">
        <v>149</v>
      </c>
      <c r="I26" s="51" t="s">
        <v>150</v>
      </c>
    </row>
    <row r="27" spans="1:9" ht="46.5" customHeight="1" x14ac:dyDescent="0.25">
      <c r="A27" s="34">
        <v>1</v>
      </c>
      <c r="B27" s="35" t="s">
        <v>151</v>
      </c>
      <c r="C27" s="36">
        <v>0.11</v>
      </c>
      <c r="D27" s="47" t="e">
        <f>$D$3</f>
        <v>#REF!</v>
      </c>
      <c r="E27" s="47" t="e">
        <f>$E$3</f>
        <v>#REF!</v>
      </c>
      <c r="F27" s="36">
        <f>$F$3</f>
        <v>0</v>
      </c>
      <c r="G27" s="36" t="e">
        <f>$G$3</f>
        <v>#REF!</v>
      </c>
      <c r="H27" s="89" t="e">
        <f>$H$3</f>
        <v>#REF!</v>
      </c>
      <c r="I27" s="38">
        <f>IF(ISERROR(G27/H27),0,G27/H27)</f>
        <v>0</v>
      </c>
    </row>
    <row r="28" spans="1:9" ht="50.25" customHeight="1" x14ac:dyDescent="0.25">
      <c r="A28" s="34">
        <v>2</v>
      </c>
      <c r="B28" s="35" t="s">
        <v>152</v>
      </c>
      <c r="C28" s="36">
        <v>0.11</v>
      </c>
      <c r="D28" s="47" t="e">
        <f>$D$4</f>
        <v>#REF!</v>
      </c>
      <c r="E28" s="47" t="e">
        <f>$E$4</f>
        <v>#REF!</v>
      </c>
      <c r="F28" s="32">
        <f>$F$4</f>
        <v>0</v>
      </c>
      <c r="G28" s="32" t="e">
        <f>$G$4</f>
        <v>#REF!</v>
      </c>
      <c r="H28" s="32" t="e">
        <f>$H$4</f>
        <v>#REF!</v>
      </c>
      <c r="I28" s="38">
        <f>IF(ISERROR(G28/H28),0,G28/H28)</f>
        <v>0</v>
      </c>
    </row>
    <row r="29" spans="1:9" ht="53.25" customHeight="1" x14ac:dyDescent="0.25"/>
    <row r="30" spans="1:9" ht="53.25" customHeight="1" x14ac:dyDescent="0.25"/>
    <row r="31" spans="1:9" x14ac:dyDescent="0.25">
      <c r="A31" s="48" t="s">
        <v>163</v>
      </c>
    </row>
    <row r="33" spans="1:9" ht="45" x14ac:dyDescent="0.25">
      <c r="A33" s="50" t="s">
        <v>142</v>
      </c>
      <c r="B33" s="51" t="s">
        <v>162</v>
      </c>
      <c r="C33" s="51" t="s">
        <v>144</v>
      </c>
      <c r="D33" s="51" t="s">
        <v>145</v>
      </c>
      <c r="E33" s="51" t="s">
        <v>146</v>
      </c>
      <c r="F33" s="55" t="s">
        <v>147</v>
      </c>
      <c r="G33" s="51" t="s">
        <v>148</v>
      </c>
      <c r="H33" s="51" t="s">
        <v>149</v>
      </c>
      <c r="I33" s="51" t="s">
        <v>150</v>
      </c>
    </row>
    <row r="34" spans="1:9" ht="30" x14ac:dyDescent="0.25">
      <c r="A34" s="34">
        <v>3</v>
      </c>
      <c r="B34" s="35" t="s">
        <v>164</v>
      </c>
      <c r="C34" s="36">
        <v>0.11</v>
      </c>
      <c r="D34" s="47" t="e">
        <f>D5</f>
        <v>#REF!</v>
      </c>
      <c r="E34" s="47" t="e">
        <f>$E$5</f>
        <v>#REF!</v>
      </c>
      <c r="F34" s="32">
        <f>$F$5</f>
        <v>0</v>
      </c>
      <c r="G34" s="32" t="e">
        <f>$G$5</f>
        <v>#REF!</v>
      </c>
      <c r="H34" s="32" t="e">
        <f>$H$5</f>
        <v>#REF!</v>
      </c>
      <c r="I34" s="38">
        <f>IF(ISERROR(G34/H34),0,G34/H34)</f>
        <v>0</v>
      </c>
    </row>
    <row r="35" spans="1:9" ht="72" customHeight="1" x14ac:dyDescent="0.25">
      <c r="A35" s="34">
        <v>4</v>
      </c>
      <c r="B35" s="35" t="s">
        <v>154</v>
      </c>
      <c r="C35" s="36">
        <v>0.11</v>
      </c>
      <c r="D35" s="47" t="e">
        <f>D6</f>
        <v>#REF!</v>
      </c>
      <c r="E35" s="47" t="e">
        <f>$E$6</f>
        <v>#REF!</v>
      </c>
      <c r="F35" s="32">
        <f>$F$6</f>
        <v>0</v>
      </c>
      <c r="G35" s="32" t="e">
        <f>$G$6</f>
        <v>#REF!</v>
      </c>
      <c r="H35" s="32" t="e">
        <f>$H$6</f>
        <v>#REF!</v>
      </c>
      <c r="I35" s="38">
        <f>IF(ISERROR(G35/H35),0,G35/H35)</f>
        <v>0</v>
      </c>
    </row>
    <row r="36" spans="1:9" ht="39.75" customHeight="1" x14ac:dyDescent="0.25">
      <c r="A36" s="34">
        <v>5</v>
      </c>
      <c r="B36" s="35" t="s">
        <v>155</v>
      </c>
      <c r="C36" s="36">
        <v>0.11</v>
      </c>
      <c r="D36" s="47" t="e">
        <f>D7</f>
        <v>#REF!</v>
      </c>
      <c r="E36" s="47" t="e">
        <f>$E$7</f>
        <v>#REF!</v>
      </c>
      <c r="F36" s="32">
        <f>$F$7</f>
        <v>0</v>
      </c>
      <c r="G36" s="32" t="e">
        <f>$G$7</f>
        <v>#REF!</v>
      </c>
      <c r="H36" s="32" t="e">
        <f>$H$7</f>
        <v>#REF!</v>
      </c>
      <c r="I36" s="38">
        <f>IF(ISERROR(G36/H36),0,G36/H36)</f>
        <v>0</v>
      </c>
    </row>
    <row r="37" spans="1:9" ht="17.25" customHeight="1" x14ac:dyDescent="0.25"/>
    <row r="38" spans="1:9" ht="17.25" customHeight="1" x14ac:dyDescent="0.25"/>
    <row r="39" spans="1:9" ht="17.25" customHeight="1" x14ac:dyDescent="0.25"/>
    <row r="40" spans="1:9" ht="17.25" customHeight="1" x14ac:dyDescent="0.25"/>
    <row r="41" spans="1:9" ht="17.25" customHeight="1" x14ac:dyDescent="0.25"/>
    <row r="42" spans="1:9" ht="17.25" customHeight="1" x14ac:dyDescent="0.25"/>
    <row r="43" spans="1:9" ht="17.25" customHeight="1" x14ac:dyDescent="0.25"/>
    <row r="46" spans="1:9" x14ac:dyDescent="0.25">
      <c r="A46" s="48" t="s">
        <v>165</v>
      </c>
    </row>
    <row r="47" spans="1:9" ht="45" x14ac:dyDescent="0.25">
      <c r="A47" s="50" t="s">
        <v>142</v>
      </c>
      <c r="B47" s="51" t="s">
        <v>162</v>
      </c>
      <c r="C47" s="51" t="s">
        <v>144</v>
      </c>
      <c r="D47" s="51" t="s">
        <v>145</v>
      </c>
      <c r="E47" s="51" t="s">
        <v>146</v>
      </c>
      <c r="F47" s="55" t="s">
        <v>147</v>
      </c>
      <c r="G47" s="56" t="s">
        <v>148</v>
      </c>
      <c r="H47" s="56" t="s">
        <v>149</v>
      </c>
      <c r="I47" s="51" t="s">
        <v>150</v>
      </c>
    </row>
    <row r="48" spans="1:9" ht="33.75" customHeight="1" x14ac:dyDescent="0.25">
      <c r="A48" s="34">
        <v>7</v>
      </c>
      <c r="B48" s="35" t="s">
        <v>157</v>
      </c>
      <c r="C48" s="36">
        <v>0.11</v>
      </c>
      <c r="D48" s="47" t="e">
        <f>$D$9</f>
        <v>#REF!</v>
      </c>
      <c r="E48" s="47" t="e">
        <f>$E$9</f>
        <v>#REF!</v>
      </c>
      <c r="F48" s="32">
        <f>$F$9</f>
        <v>0</v>
      </c>
      <c r="G48" s="32" t="e">
        <f>$G$9</f>
        <v>#REF!</v>
      </c>
      <c r="H48" s="32" t="e">
        <f>$H$9</f>
        <v>#REF!</v>
      </c>
      <c r="I48" s="38">
        <f>IF(ISERROR(G48/H48),0,G48/H48)</f>
        <v>0</v>
      </c>
    </row>
    <row r="49" spans="1:9" ht="67.5" customHeight="1" x14ac:dyDescent="0.25">
      <c r="A49" s="34">
        <v>8</v>
      </c>
      <c r="B49" s="35" t="s">
        <v>158</v>
      </c>
      <c r="C49" s="36">
        <v>0.11</v>
      </c>
      <c r="D49" s="47" t="e">
        <f>$D$10</f>
        <v>#REF!</v>
      </c>
      <c r="E49" s="47" t="e">
        <f>$E$10</f>
        <v>#REF!</v>
      </c>
      <c r="F49" s="32">
        <f>$F$10</f>
        <v>0</v>
      </c>
      <c r="G49" s="32" t="e">
        <f>$G$10</f>
        <v>#REF!</v>
      </c>
      <c r="H49" s="32" t="e">
        <f>$H$10</f>
        <v>#REF!</v>
      </c>
      <c r="I49" s="38">
        <f>IF(ISERROR(G49/H49),0,G49/H49)</f>
        <v>0</v>
      </c>
    </row>
    <row r="50" spans="1:9" s="69" customFormat="1" x14ac:dyDescent="0.25">
      <c r="A50" s="90"/>
      <c r="B50" s="91"/>
      <c r="C50" s="92"/>
      <c r="D50" s="93"/>
      <c r="E50" s="93"/>
      <c r="F50" s="94"/>
      <c r="G50" s="94"/>
      <c r="H50" s="94"/>
      <c r="I50" s="94"/>
    </row>
    <row r="51" spans="1:9" s="69" customFormat="1" x14ac:dyDescent="0.25">
      <c r="A51" s="90"/>
      <c r="B51" s="91"/>
      <c r="C51" s="92"/>
      <c r="D51" s="93"/>
      <c r="E51" s="93"/>
      <c r="F51" s="94"/>
      <c r="G51" s="94"/>
      <c r="H51" s="94"/>
      <c r="I51" s="94"/>
    </row>
    <row r="52" spans="1:9" s="69" customFormat="1" x14ac:dyDescent="0.25">
      <c r="A52" s="90"/>
      <c r="B52" s="91"/>
      <c r="C52" s="92"/>
      <c r="D52" s="93"/>
      <c r="E52" s="93"/>
      <c r="F52" s="94"/>
      <c r="G52" s="94"/>
      <c r="H52" s="94"/>
      <c r="I52" s="94"/>
    </row>
    <row r="53" spans="1:9" s="69" customFormat="1" x14ac:dyDescent="0.25">
      <c r="A53" s="90"/>
      <c r="B53" s="91"/>
      <c r="C53" s="92"/>
      <c r="D53" s="93"/>
      <c r="E53" s="93"/>
      <c r="F53" s="94"/>
      <c r="G53" s="94"/>
      <c r="H53" s="94"/>
      <c r="I53" s="94"/>
    </row>
    <row r="54" spans="1:9" s="69" customFormat="1" x14ac:dyDescent="0.25">
      <c r="A54" s="90"/>
      <c r="B54" s="91"/>
      <c r="C54" s="92"/>
      <c r="D54" s="93"/>
      <c r="E54" s="93"/>
      <c r="F54" s="94"/>
      <c r="G54" s="94"/>
      <c r="H54" s="94"/>
      <c r="I54" s="94"/>
    </row>
    <row r="55" spans="1:9" s="69" customFormat="1" x14ac:dyDescent="0.25">
      <c r="A55" s="90"/>
      <c r="B55" s="91"/>
      <c r="C55" s="92"/>
      <c r="D55" s="93"/>
      <c r="E55" s="93"/>
      <c r="F55" s="94"/>
      <c r="G55" s="94"/>
      <c r="H55" s="94"/>
      <c r="I55" s="94"/>
    </row>
    <row r="56" spans="1:9" s="69" customFormat="1" x14ac:dyDescent="0.25">
      <c r="A56" s="90"/>
      <c r="B56" s="91"/>
      <c r="C56" s="92"/>
      <c r="D56" s="93"/>
      <c r="E56" s="93"/>
      <c r="F56" s="94"/>
      <c r="G56" s="94"/>
      <c r="H56" s="94"/>
      <c r="I56" s="94"/>
    </row>
    <row r="57" spans="1:9" s="69" customFormat="1" x14ac:dyDescent="0.25">
      <c r="A57" s="90"/>
      <c r="B57" s="91"/>
      <c r="C57" s="92"/>
      <c r="D57" s="93"/>
      <c r="E57" s="93"/>
      <c r="F57" s="94"/>
      <c r="G57" s="94"/>
      <c r="H57" s="94"/>
      <c r="I57" s="94"/>
    </row>
    <row r="58" spans="1:9" x14ac:dyDescent="0.25">
      <c r="I58" s="95"/>
    </row>
    <row r="59" spans="1:9" ht="45" x14ac:dyDescent="0.25">
      <c r="A59" s="50" t="s">
        <v>142</v>
      </c>
      <c r="B59" s="51" t="s">
        <v>162</v>
      </c>
      <c r="C59" s="51" t="s">
        <v>144</v>
      </c>
      <c r="D59" s="51" t="s">
        <v>145</v>
      </c>
      <c r="E59" s="51" t="s">
        <v>146</v>
      </c>
      <c r="F59" s="55" t="s">
        <v>147</v>
      </c>
      <c r="G59" s="51" t="s">
        <v>148</v>
      </c>
      <c r="H59" s="51" t="s">
        <v>149</v>
      </c>
      <c r="I59" s="51" t="s">
        <v>150</v>
      </c>
    </row>
    <row r="60" spans="1:9" ht="54" customHeight="1" x14ac:dyDescent="0.25">
      <c r="A60" s="34">
        <v>6</v>
      </c>
      <c r="B60" s="35" t="s">
        <v>166</v>
      </c>
      <c r="C60" s="36">
        <v>0.11</v>
      </c>
      <c r="D60" s="47" t="e">
        <f>$D$8</f>
        <v>#REF!</v>
      </c>
      <c r="E60" s="47" t="e">
        <f>$E$8</f>
        <v>#REF!</v>
      </c>
      <c r="F60" s="32">
        <f>$F$8</f>
        <v>0</v>
      </c>
      <c r="G60" s="32" t="e">
        <f>$G$8</f>
        <v>#REF!</v>
      </c>
      <c r="H60" s="32" t="e">
        <f>$H$8</f>
        <v>#REF!</v>
      </c>
      <c r="I60" s="88">
        <f>IF(ISERROR(G60/H60),0,G60/H60)</f>
        <v>0</v>
      </c>
    </row>
    <row r="70" spans="1:9" ht="45" x14ac:dyDescent="0.25">
      <c r="A70" s="50" t="s">
        <v>142</v>
      </c>
      <c r="B70" s="51" t="s">
        <v>162</v>
      </c>
      <c r="C70" s="51" t="s">
        <v>144</v>
      </c>
      <c r="D70" s="51" t="s">
        <v>145</v>
      </c>
      <c r="E70" s="51" t="s">
        <v>146</v>
      </c>
      <c r="F70" s="55" t="s">
        <v>147</v>
      </c>
      <c r="G70" s="51" t="s">
        <v>148</v>
      </c>
      <c r="H70" s="51" t="s">
        <v>149</v>
      </c>
      <c r="I70" s="51" t="s">
        <v>150</v>
      </c>
    </row>
    <row r="71" spans="1:9" ht="45.75" customHeight="1" x14ac:dyDescent="0.25">
      <c r="A71" s="34">
        <v>9</v>
      </c>
      <c r="B71" s="35" t="s">
        <v>159</v>
      </c>
      <c r="C71" s="36">
        <v>0.12</v>
      </c>
      <c r="D71" s="47" t="e">
        <f>$D$11</f>
        <v>#REF!</v>
      </c>
      <c r="E71" s="47" t="e">
        <f>$E$11</f>
        <v>#REF!</v>
      </c>
      <c r="F71" s="32">
        <f>$F$11</f>
        <v>0</v>
      </c>
      <c r="G71" s="32" t="e">
        <f>$G$11</f>
        <v>#REF!</v>
      </c>
      <c r="H71" s="32" t="e">
        <f>$H$11</f>
        <v>#REF!</v>
      </c>
      <c r="I71" s="38">
        <f>IF(ISERROR(G71/H71),0,G71/H71)</f>
        <v>0</v>
      </c>
    </row>
  </sheetData>
  <mergeCells count="1">
    <mergeCell ref="A12:B12"/>
  </mergeCells>
  <pageMargins left="0.7" right="0.7" top="0.75" bottom="0.75" header="0.3" footer="0.3"/>
  <pageSetup scale="5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71"/>
  <sheetViews>
    <sheetView zoomScale="69" zoomScaleNormal="69" workbookViewId="0">
      <selection activeCell="G10" sqref="G10"/>
    </sheetView>
  </sheetViews>
  <sheetFormatPr baseColWidth="10" defaultColWidth="11.42578125" defaultRowHeight="15" x14ac:dyDescent="0.25"/>
  <cols>
    <col min="1" max="1" width="6.85546875" customWidth="1"/>
    <col min="2" max="2" width="39.7109375" customWidth="1"/>
    <col min="3" max="3" width="16.85546875" customWidth="1"/>
    <col min="4" max="4" width="14.7109375" customWidth="1"/>
    <col min="5" max="5" width="14.5703125" customWidth="1"/>
    <col min="6" max="6" width="18.140625" customWidth="1"/>
    <col min="7" max="7" width="12.85546875" customWidth="1"/>
    <col min="8" max="8" width="13.7109375" customWidth="1"/>
    <col min="9" max="9" width="17.140625" customWidth="1"/>
  </cols>
  <sheetData>
    <row r="1" spans="1:11" x14ac:dyDescent="0.25">
      <c r="A1">
        <f ca="1">A1:Q15</f>
        <v>0</v>
      </c>
    </row>
    <row r="2" spans="1:11" ht="45" x14ac:dyDescent="0.25">
      <c r="A2" s="50" t="s">
        <v>142</v>
      </c>
      <c r="B2" s="51" t="s">
        <v>143</v>
      </c>
      <c r="C2" s="51" t="s">
        <v>144</v>
      </c>
      <c r="D2" s="51" t="s">
        <v>145</v>
      </c>
      <c r="E2" s="51" t="s">
        <v>146</v>
      </c>
      <c r="F2" s="51" t="s">
        <v>147</v>
      </c>
      <c r="G2" s="51" t="s">
        <v>148</v>
      </c>
      <c r="H2" s="51" t="s">
        <v>149</v>
      </c>
      <c r="I2" s="51" t="s">
        <v>150</v>
      </c>
    </row>
    <row r="3" spans="1:11" ht="47.25" customHeight="1" x14ac:dyDescent="0.25">
      <c r="A3" s="34">
        <v>1</v>
      </c>
      <c r="B3" s="35" t="s">
        <v>151</v>
      </c>
      <c r="C3" s="36">
        <v>0.11</v>
      </c>
      <c r="D3" s="86" t="e">
        <f>#REF!</f>
        <v>#REF!</v>
      </c>
      <c r="E3" s="37" t="e">
        <f>#REF!</f>
        <v>#REF!</v>
      </c>
      <c r="F3" s="115">
        <f t="shared" ref="F3:F12" si="0">IF(ISERROR(E3/D3),0,(E3/D3))</f>
        <v>0</v>
      </c>
      <c r="G3" s="39" t="e">
        <f>#REF!</f>
        <v>#REF!</v>
      </c>
      <c r="H3" s="87" t="e">
        <f>#REF!</f>
        <v>#REF!</v>
      </c>
      <c r="I3" s="38">
        <f>IF(ISERROR(G3/H3),0,G3/H3)</f>
        <v>0</v>
      </c>
    </row>
    <row r="4" spans="1:11" ht="49.5" customHeight="1" x14ac:dyDescent="0.25">
      <c r="A4" s="34">
        <v>2</v>
      </c>
      <c r="B4" s="35" t="s">
        <v>152</v>
      </c>
      <c r="C4" s="36">
        <v>0.11</v>
      </c>
      <c r="D4" s="86" t="e">
        <f>#REF!</f>
        <v>#REF!</v>
      </c>
      <c r="E4" s="37" t="e">
        <f>#REF!</f>
        <v>#REF!</v>
      </c>
      <c r="F4" s="115">
        <f t="shared" si="0"/>
        <v>0</v>
      </c>
      <c r="G4" s="39" t="e">
        <f>#REF!</f>
        <v>#REF!</v>
      </c>
      <c r="H4" s="87" t="e">
        <f>#REF!</f>
        <v>#REF!</v>
      </c>
      <c r="I4" s="38">
        <f t="shared" ref="I4:I11" si="1">IF(ISERROR(G4/H4),0,G4/H4)</f>
        <v>0</v>
      </c>
    </row>
    <row r="5" spans="1:11" ht="45" x14ac:dyDescent="0.25">
      <c r="A5" s="34">
        <v>3</v>
      </c>
      <c r="B5" s="35" t="s">
        <v>153</v>
      </c>
      <c r="C5" s="36">
        <v>0.11</v>
      </c>
      <c r="D5" s="86" t="e">
        <f>#REF!</f>
        <v>#REF!</v>
      </c>
      <c r="E5" s="37" t="e">
        <f>#REF!</f>
        <v>#REF!</v>
      </c>
      <c r="F5" s="115">
        <f t="shared" si="0"/>
        <v>0</v>
      </c>
      <c r="G5" s="39" t="e">
        <f>#REF!</f>
        <v>#REF!</v>
      </c>
      <c r="H5" s="87" t="e">
        <f>#REF!</f>
        <v>#REF!</v>
      </c>
      <c r="I5" s="38">
        <f t="shared" si="1"/>
        <v>0</v>
      </c>
    </row>
    <row r="6" spans="1:11" ht="62.25" customHeight="1" x14ac:dyDescent="0.25">
      <c r="A6" s="34">
        <v>4</v>
      </c>
      <c r="B6" s="35" t="s">
        <v>154</v>
      </c>
      <c r="C6" s="36">
        <v>0.11</v>
      </c>
      <c r="D6" s="86" t="e">
        <f>#REF!</f>
        <v>#REF!</v>
      </c>
      <c r="E6" s="37" t="e">
        <f>#REF!</f>
        <v>#REF!</v>
      </c>
      <c r="F6" s="115">
        <f t="shared" si="0"/>
        <v>0</v>
      </c>
      <c r="G6" s="39" t="e">
        <f>#REF!</f>
        <v>#REF!</v>
      </c>
      <c r="H6" s="87" t="e">
        <f>#REF!</f>
        <v>#REF!</v>
      </c>
      <c r="I6" s="114">
        <f t="shared" si="1"/>
        <v>0</v>
      </c>
    </row>
    <row r="7" spans="1:11" ht="39" customHeight="1" x14ac:dyDescent="0.25">
      <c r="A7" s="34">
        <v>5</v>
      </c>
      <c r="B7" s="35" t="s">
        <v>155</v>
      </c>
      <c r="C7" s="36">
        <v>0.11</v>
      </c>
      <c r="D7" s="86" t="e">
        <f>#REF!</f>
        <v>#REF!</v>
      </c>
      <c r="E7" s="37" t="e">
        <f>+#REF!</f>
        <v>#REF!</v>
      </c>
      <c r="F7" s="115">
        <f t="shared" si="0"/>
        <v>0</v>
      </c>
      <c r="G7" s="39" t="e">
        <f>#REF!</f>
        <v>#REF!</v>
      </c>
      <c r="H7" s="87" t="e">
        <f>#REF!</f>
        <v>#REF!</v>
      </c>
      <c r="I7" s="38">
        <f t="shared" si="1"/>
        <v>0</v>
      </c>
    </row>
    <row r="8" spans="1:11" ht="53.25" customHeight="1" x14ac:dyDescent="0.25">
      <c r="A8" s="34">
        <v>6</v>
      </c>
      <c r="B8" s="35" t="s">
        <v>156</v>
      </c>
      <c r="C8" s="36">
        <v>0.11</v>
      </c>
      <c r="D8" s="86" t="e">
        <f>#REF!</f>
        <v>#REF!</v>
      </c>
      <c r="E8" s="37" t="e">
        <f>+#REF!</f>
        <v>#REF!</v>
      </c>
      <c r="F8" s="115">
        <f t="shared" si="0"/>
        <v>0</v>
      </c>
      <c r="G8" s="39" t="e">
        <f>#REF!</f>
        <v>#REF!</v>
      </c>
      <c r="H8" s="87" t="e">
        <f>#REF!</f>
        <v>#REF!</v>
      </c>
      <c r="I8" s="88">
        <f t="shared" si="1"/>
        <v>0</v>
      </c>
    </row>
    <row r="9" spans="1:11" ht="53.25" customHeight="1" x14ac:dyDescent="0.25">
      <c r="A9" s="34">
        <v>7</v>
      </c>
      <c r="B9" s="35" t="s">
        <v>157</v>
      </c>
      <c r="C9" s="36">
        <v>0.11</v>
      </c>
      <c r="D9" s="86" t="e">
        <f>#REF!</f>
        <v>#REF!</v>
      </c>
      <c r="E9" s="37" t="e">
        <f>+#REF!</f>
        <v>#REF!</v>
      </c>
      <c r="F9" s="115">
        <f t="shared" si="0"/>
        <v>0</v>
      </c>
      <c r="G9" s="39" t="e">
        <f>#REF!</f>
        <v>#REF!</v>
      </c>
      <c r="H9" s="87" t="e">
        <f>#REF!</f>
        <v>#REF!</v>
      </c>
      <c r="I9" s="38">
        <f t="shared" si="1"/>
        <v>0</v>
      </c>
    </row>
    <row r="10" spans="1:11" ht="66" customHeight="1" x14ac:dyDescent="0.25">
      <c r="A10" s="34">
        <v>8</v>
      </c>
      <c r="B10" s="35" t="s">
        <v>158</v>
      </c>
      <c r="C10" s="36">
        <v>0.11</v>
      </c>
      <c r="D10" s="86" t="e">
        <f>#REF!</f>
        <v>#REF!</v>
      </c>
      <c r="E10" s="37" t="e">
        <f>+#REF!</f>
        <v>#REF!</v>
      </c>
      <c r="F10" s="115">
        <f t="shared" si="0"/>
        <v>0</v>
      </c>
      <c r="G10" s="39" t="e">
        <f>#REF!</f>
        <v>#REF!</v>
      </c>
      <c r="H10" s="87" t="e">
        <f>#REF!</f>
        <v>#REF!</v>
      </c>
      <c r="I10" s="38">
        <f t="shared" si="1"/>
        <v>0</v>
      </c>
    </row>
    <row r="11" spans="1:11" ht="40.5" customHeight="1" x14ac:dyDescent="0.25">
      <c r="A11" s="34">
        <v>9</v>
      </c>
      <c r="B11" s="35" t="s">
        <v>159</v>
      </c>
      <c r="C11" s="36">
        <v>0.12</v>
      </c>
      <c r="D11" s="86" t="e">
        <f>#REF!</f>
        <v>#REF!</v>
      </c>
      <c r="E11" s="37" t="e">
        <f>+#REF!</f>
        <v>#REF!</v>
      </c>
      <c r="F11" s="115">
        <f t="shared" si="0"/>
        <v>0</v>
      </c>
      <c r="G11" s="39" t="e">
        <f>#REF!</f>
        <v>#REF!</v>
      </c>
      <c r="H11" s="87" t="e">
        <f>#REF!</f>
        <v>#REF!</v>
      </c>
      <c r="I11" s="38">
        <f t="shared" si="1"/>
        <v>0</v>
      </c>
    </row>
    <row r="12" spans="1:11" x14ac:dyDescent="0.25">
      <c r="A12" s="339" t="s">
        <v>160</v>
      </c>
      <c r="B12" s="339"/>
      <c r="C12" s="52">
        <f>SUM(C3:C11)</f>
        <v>1</v>
      </c>
      <c r="D12" s="53" t="e">
        <f>SUM(D3:D11)</f>
        <v>#REF!</v>
      </c>
      <c r="E12" s="53" t="e">
        <f>SUM(E3:E11)</f>
        <v>#REF!</v>
      </c>
      <c r="F12" s="116">
        <f t="shared" si="0"/>
        <v>0</v>
      </c>
      <c r="G12" s="54" t="e">
        <f>SUMPRODUCT($C$3:$C$11,G3:G11)</f>
        <v>#REF!</v>
      </c>
      <c r="H12" s="54" t="e">
        <f>SUMPRODUCT($C$3:$C$11,H3:H11)</f>
        <v>#REF!</v>
      </c>
      <c r="I12" s="54">
        <f>IF(ISERROR(G12/H12),0,G12/H12)</f>
        <v>0</v>
      </c>
    </row>
    <row r="13" spans="1:11" x14ac:dyDescent="0.25">
      <c r="E13" s="40"/>
      <c r="K13" s="40"/>
    </row>
    <row r="15" spans="1:11" x14ac:dyDescent="0.25">
      <c r="B15" s="41"/>
      <c r="C15" s="42">
        <v>43250</v>
      </c>
      <c r="D15" s="42">
        <v>43190</v>
      </c>
    </row>
    <row r="16" spans="1:11" x14ac:dyDescent="0.25">
      <c r="B16" s="33" t="s">
        <v>147</v>
      </c>
      <c r="C16" s="44">
        <f>F12</f>
        <v>0</v>
      </c>
      <c r="D16" s="44">
        <v>0.8</v>
      </c>
    </row>
    <row r="17" spans="1:9" x14ac:dyDescent="0.25">
      <c r="B17" s="33" t="s">
        <v>150</v>
      </c>
      <c r="C17" s="43">
        <f>I12</f>
        <v>0</v>
      </c>
      <c r="D17" s="43">
        <v>0.76900000000000002</v>
      </c>
    </row>
    <row r="18" spans="1:9" x14ac:dyDescent="0.25">
      <c r="I18" s="45"/>
    </row>
    <row r="24" spans="1:9" x14ac:dyDescent="0.25">
      <c r="A24" s="46" t="s">
        <v>161</v>
      </c>
    </row>
    <row r="26" spans="1:9" ht="45" x14ac:dyDescent="0.25">
      <c r="A26" s="50" t="s">
        <v>142</v>
      </c>
      <c r="B26" s="51" t="s">
        <v>162</v>
      </c>
      <c r="C26" s="51" t="s">
        <v>144</v>
      </c>
      <c r="D26" s="51" t="s">
        <v>145</v>
      </c>
      <c r="E26" s="51" t="s">
        <v>146</v>
      </c>
      <c r="F26" s="55" t="s">
        <v>147</v>
      </c>
      <c r="G26" s="56" t="s">
        <v>148</v>
      </c>
      <c r="H26" s="56" t="s">
        <v>149</v>
      </c>
      <c r="I26" s="51" t="s">
        <v>150</v>
      </c>
    </row>
    <row r="27" spans="1:9" ht="46.5" customHeight="1" x14ac:dyDescent="0.25">
      <c r="A27" s="34">
        <v>1</v>
      </c>
      <c r="B27" s="35" t="s">
        <v>151</v>
      </c>
      <c r="C27" s="36">
        <v>0.11</v>
      </c>
      <c r="D27" s="47" t="e">
        <f>$D$3</f>
        <v>#REF!</v>
      </c>
      <c r="E27" s="47" t="e">
        <f>$E$3</f>
        <v>#REF!</v>
      </c>
      <c r="F27" s="36">
        <f>$F$3</f>
        <v>0</v>
      </c>
      <c r="G27" s="36" t="e">
        <f>$G$3</f>
        <v>#REF!</v>
      </c>
      <c r="H27" s="89" t="e">
        <f>$H$3</f>
        <v>#REF!</v>
      </c>
      <c r="I27" s="38">
        <f>IF(ISERROR(G27/H27),0,G27/H27)</f>
        <v>0</v>
      </c>
    </row>
    <row r="28" spans="1:9" ht="50.25" customHeight="1" x14ac:dyDescent="0.25">
      <c r="A28" s="34">
        <v>2</v>
      </c>
      <c r="B28" s="35" t="s">
        <v>152</v>
      </c>
      <c r="C28" s="36">
        <v>0.11</v>
      </c>
      <c r="D28" s="47" t="e">
        <f>$D$4</f>
        <v>#REF!</v>
      </c>
      <c r="E28" s="47" t="e">
        <f>$E$4</f>
        <v>#REF!</v>
      </c>
      <c r="F28" s="32">
        <f>$F$4</f>
        <v>0</v>
      </c>
      <c r="G28" s="32" t="e">
        <f>$G$4</f>
        <v>#REF!</v>
      </c>
      <c r="H28" s="32" t="e">
        <f>$H$4</f>
        <v>#REF!</v>
      </c>
      <c r="I28" s="38">
        <f>IF(ISERROR(G28/H28),0,G28/H28)</f>
        <v>0</v>
      </c>
    </row>
    <row r="29" spans="1:9" ht="53.25" customHeight="1" x14ac:dyDescent="0.25"/>
    <row r="30" spans="1:9" ht="53.25" customHeight="1" x14ac:dyDescent="0.25"/>
    <row r="31" spans="1:9" x14ac:dyDescent="0.25">
      <c r="A31" s="48" t="s">
        <v>163</v>
      </c>
    </row>
    <row r="33" spans="1:9" ht="45" x14ac:dyDescent="0.25">
      <c r="A33" s="50" t="s">
        <v>142</v>
      </c>
      <c r="B33" s="51" t="s">
        <v>162</v>
      </c>
      <c r="C33" s="51" t="s">
        <v>144</v>
      </c>
      <c r="D33" s="51" t="s">
        <v>145</v>
      </c>
      <c r="E33" s="51" t="s">
        <v>146</v>
      </c>
      <c r="F33" s="55" t="s">
        <v>147</v>
      </c>
      <c r="G33" s="51" t="s">
        <v>148</v>
      </c>
      <c r="H33" s="51" t="s">
        <v>149</v>
      </c>
      <c r="I33" s="51" t="s">
        <v>150</v>
      </c>
    </row>
    <row r="34" spans="1:9" ht="30" x14ac:dyDescent="0.25">
      <c r="A34" s="34">
        <v>3</v>
      </c>
      <c r="B34" s="35" t="s">
        <v>164</v>
      </c>
      <c r="C34" s="36">
        <v>0.11</v>
      </c>
      <c r="D34" s="47" t="e">
        <f>D5</f>
        <v>#REF!</v>
      </c>
      <c r="E34" s="47" t="e">
        <f>$E$5</f>
        <v>#REF!</v>
      </c>
      <c r="F34" s="32">
        <f>$F$5</f>
        <v>0</v>
      </c>
      <c r="G34" s="32" t="e">
        <f>$G$5</f>
        <v>#REF!</v>
      </c>
      <c r="H34" s="32" t="e">
        <f>$H$5</f>
        <v>#REF!</v>
      </c>
      <c r="I34" s="38">
        <f>IF(ISERROR(G34/H34),0,G34/H34)</f>
        <v>0</v>
      </c>
    </row>
    <row r="35" spans="1:9" ht="72" customHeight="1" x14ac:dyDescent="0.25">
      <c r="A35" s="34">
        <v>4</v>
      </c>
      <c r="B35" s="35" t="s">
        <v>154</v>
      </c>
      <c r="C35" s="36">
        <v>0.11</v>
      </c>
      <c r="D35" s="47" t="e">
        <f>D6</f>
        <v>#REF!</v>
      </c>
      <c r="E35" s="47" t="e">
        <f>$E$6</f>
        <v>#REF!</v>
      </c>
      <c r="F35" s="32">
        <f>$F$6</f>
        <v>0</v>
      </c>
      <c r="G35" s="32" t="e">
        <f>$G$6</f>
        <v>#REF!</v>
      </c>
      <c r="H35" s="32" t="e">
        <f>$H$6</f>
        <v>#REF!</v>
      </c>
      <c r="I35" s="38">
        <f>IF(ISERROR(G35/H35),0,G35/H35)</f>
        <v>0</v>
      </c>
    </row>
    <row r="36" spans="1:9" ht="39.75" customHeight="1" x14ac:dyDescent="0.25">
      <c r="A36" s="34">
        <v>5</v>
      </c>
      <c r="B36" s="35" t="s">
        <v>155</v>
      </c>
      <c r="C36" s="36">
        <v>0.11</v>
      </c>
      <c r="D36" s="47" t="e">
        <f>D7</f>
        <v>#REF!</v>
      </c>
      <c r="E36" s="47" t="e">
        <f>$E$7</f>
        <v>#REF!</v>
      </c>
      <c r="F36" s="32">
        <f>$F$7</f>
        <v>0</v>
      </c>
      <c r="G36" s="32" t="e">
        <f>$G$7</f>
        <v>#REF!</v>
      </c>
      <c r="H36" s="32" t="e">
        <f>$H$7</f>
        <v>#REF!</v>
      </c>
      <c r="I36" s="38">
        <f>IF(ISERROR(G36/H36),0,G36/H36)</f>
        <v>0</v>
      </c>
    </row>
    <row r="37" spans="1:9" ht="17.25" customHeight="1" x14ac:dyDescent="0.25"/>
    <row r="38" spans="1:9" ht="17.25" customHeight="1" x14ac:dyDescent="0.25"/>
    <row r="39" spans="1:9" ht="17.25" customHeight="1" x14ac:dyDescent="0.25"/>
    <row r="40" spans="1:9" ht="17.25" customHeight="1" x14ac:dyDescent="0.25"/>
    <row r="41" spans="1:9" ht="17.25" customHeight="1" x14ac:dyDescent="0.25"/>
    <row r="42" spans="1:9" ht="17.25" customHeight="1" x14ac:dyDescent="0.25"/>
    <row r="43" spans="1:9" ht="17.25" customHeight="1" x14ac:dyDescent="0.25"/>
    <row r="46" spans="1:9" x14ac:dyDescent="0.25">
      <c r="A46" s="48" t="s">
        <v>165</v>
      </c>
    </row>
    <row r="47" spans="1:9" ht="45" x14ac:dyDescent="0.25">
      <c r="A47" s="50" t="s">
        <v>142</v>
      </c>
      <c r="B47" s="51" t="s">
        <v>162</v>
      </c>
      <c r="C47" s="51" t="s">
        <v>144</v>
      </c>
      <c r="D47" s="51" t="s">
        <v>145</v>
      </c>
      <c r="E47" s="51" t="s">
        <v>146</v>
      </c>
      <c r="F47" s="55" t="s">
        <v>147</v>
      </c>
      <c r="G47" s="56" t="s">
        <v>148</v>
      </c>
      <c r="H47" s="56" t="s">
        <v>149</v>
      </c>
      <c r="I47" s="51" t="s">
        <v>150</v>
      </c>
    </row>
    <row r="48" spans="1:9" ht="33.75" customHeight="1" x14ac:dyDescent="0.25">
      <c r="A48" s="34">
        <v>7</v>
      </c>
      <c r="B48" s="35" t="s">
        <v>157</v>
      </c>
      <c r="C48" s="36">
        <v>0.11</v>
      </c>
      <c r="D48" s="47" t="e">
        <f>$D$9</f>
        <v>#REF!</v>
      </c>
      <c r="E48" s="47" t="e">
        <f>$E$9</f>
        <v>#REF!</v>
      </c>
      <c r="F48" s="32">
        <f>$F$9</f>
        <v>0</v>
      </c>
      <c r="G48" s="32" t="e">
        <f>$G$9</f>
        <v>#REF!</v>
      </c>
      <c r="H48" s="32" t="e">
        <f>$H$9</f>
        <v>#REF!</v>
      </c>
      <c r="I48" s="38">
        <f>IF(ISERROR(G48/H48),0,G48/H48)</f>
        <v>0</v>
      </c>
    </row>
    <row r="49" spans="1:9" ht="67.5" customHeight="1" x14ac:dyDescent="0.25">
      <c r="A49" s="34">
        <v>8</v>
      </c>
      <c r="B49" s="35" t="s">
        <v>158</v>
      </c>
      <c r="C49" s="36">
        <v>0.11</v>
      </c>
      <c r="D49" s="47" t="e">
        <f>$D$10</f>
        <v>#REF!</v>
      </c>
      <c r="E49" s="47" t="e">
        <f>$E$10</f>
        <v>#REF!</v>
      </c>
      <c r="F49" s="32">
        <f>$F$10</f>
        <v>0</v>
      </c>
      <c r="G49" s="32" t="e">
        <f>$G$10</f>
        <v>#REF!</v>
      </c>
      <c r="H49" s="32" t="e">
        <f>$H$10</f>
        <v>#REF!</v>
      </c>
      <c r="I49" s="38">
        <f>IF(ISERROR(G49/H49),0,G49/H49)</f>
        <v>0</v>
      </c>
    </row>
    <row r="50" spans="1:9" s="69" customFormat="1" x14ac:dyDescent="0.25">
      <c r="A50" s="90"/>
      <c r="B50" s="91"/>
      <c r="C50" s="92"/>
      <c r="D50" s="93"/>
      <c r="E50" s="93"/>
      <c r="F50" s="94"/>
      <c r="G50" s="94"/>
      <c r="H50" s="94"/>
      <c r="I50" s="94"/>
    </row>
    <row r="51" spans="1:9" s="69" customFormat="1" x14ac:dyDescent="0.25">
      <c r="A51" s="90"/>
      <c r="B51" s="91"/>
      <c r="C51" s="92"/>
      <c r="D51" s="93"/>
      <c r="E51" s="93"/>
      <c r="F51" s="94"/>
      <c r="G51" s="94"/>
      <c r="H51" s="94"/>
      <c r="I51" s="94"/>
    </row>
    <row r="52" spans="1:9" s="69" customFormat="1" x14ac:dyDescent="0.25">
      <c r="A52" s="90"/>
      <c r="B52" s="91"/>
      <c r="C52" s="92"/>
      <c r="D52" s="93"/>
      <c r="E52" s="93"/>
      <c r="F52" s="94"/>
      <c r="G52" s="94"/>
      <c r="H52" s="94"/>
      <c r="I52" s="94"/>
    </row>
    <row r="53" spans="1:9" s="69" customFormat="1" x14ac:dyDescent="0.25">
      <c r="A53" s="90"/>
      <c r="B53" s="91"/>
      <c r="C53" s="92"/>
      <c r="D53" s="93"/>
      <c r="E53" s="93"/>
      <c r="F53" s="94"/>
      <c r="G53" s="94"/>
      <c r="H53" s="94"/>
      <c r="I53" s="94"/>
    </row>
    <row r="54" spans="1:9" s="69" customFormat="1" x14ac:dyDescent="0.25">
      <c r="A54" s="90"/>
      <c r="B54" s="91"/>
      <c r="C54" s="92"/>
      <c r="D54" s="93"/>
      <c r="E54" s="93"/>
      <c r="F54" s="94"/>
      <c r="G54" s="94"/>
      <c r="H54" s="94"/>
      <c r="I54" s="94"/>
    </row>
    <row r="55" spans="1:9" s="69" customFormat="1" x14ac:dyDescent="0.25">
      <c r="A55" s="90"/>
      <c r="B55" s="91"/>
      <c r="C55" s="92"/>
      <c r="D55" s="93"/>
      <c r="E55" s="93"/>
      <c r="F55" s="94"/>
      <c r="G55" s="94"/>
      <c r="H55" s="94"/>
      <c r="I55" s="94"/>
    </row>
    <row r="56" spans="1:9" s="69" customFormat="1" x14ac:dyDescent="0.25">
      <c r="A56" s="90"/>
      <c r="B56" s="91"/>
      <c r="C56" s="92"/>
      <c r="D56" s="93"/>
      <c r="E56" s="93"/>
      <c r="F56" s="94"/>
      <c r="G56" s="94"/>
      <c r="H56" s="94"/>
      <c r="I56" s="94"/>
    </row>
    <row r="57" spans="1:9" s="69" customFormat="1" x14ac:dyDescent="0.25">
      <c r="A57" s="90"/>
      <c r="B57" s="91"/>
      <c r="C57" s="92"/>
      <c r="D57" s="93"/>
      <c r="E57" s="93"/>
      <c r="F57" s="94"/>
      <c r="G57" s="94"/>
      <c r="H57" s="94"/>
      <c r="I57" s="94"/>
    </row>
    <row r="58" spans="1:9" x14ac:dyDescent="0.25">
      <c r="I58" s="95"/>
    </row>
    <row r="59" spans="1:9" ht="45" x14ac:dyDescent="0.25">
      <c r="A59" s="50" t="s">
        <v>142</v>
      </c>
      <c r="B59" s="51" t="s">
        <v>162</v>
      </c>
      <c r="C59" s="51" t="s">
        <v>144</v>
      </c>
      <c r="D59" s="51" t="s">
        <v>145</v>
      </c>
      <c r="E59" s="51" t="s">
        <v>146</v>
      </c>
      <c r="F59" s="55" t="s">
        <v>147</v>
      </c>
      <c r="G59" s="51" t="s">
        <v>148</v>
      </c>
      <c r="H59" s="51" t="s">
        <v>149</v>
      </c>
      <c r="I59" s="51" t="s">
        <v>150</v>
      </c>
    </row>
    <row r="60" spans="1:9" ht="54" customHeight="1" x14ac:dyDescent="0.25">
      <c r="A60" s="34">
        <v>6</v>
      </c>
      <c r="B60" s="35" t="s">
        <v>166</v>
      </c>
      <c r="C60" s="36">
        <v>0.11</v>
      </c>
      <c r="D60" s="47" t="e">
        <f>$D$8</f>
        <v>#REF!</v>
      </c>
      <c r="E60" s="47" t="e">
        <f>$E$8</f>
        <v>#REF!</v>
      </c>
      <c r="F60" s="32">
        <f>$F$8</f>
        <v>0</v>
      </c>
      <c r="G60" s="32" t="e">
        <f>$G$8</f>
        <v>#REF!</v>
      </c>
      <c r="H60" s="32" t="e">
        <f>$H$8</f>
        <v>#REF!</v>
      </c>
      <c r="I60" s="88">
        <f>IF(ISERROR(G60/H60),0,G60/H60)</f>
        <v>0</v>
      </c>
    </row>
    <row r="70" spans="1:9" ht="45" x14ac:dyDescent="0.25">
      <c r="A70" s="50" t="s">
        <v>142</v>
      </c>
      <c r="B70" s="51" t="s">
        <v>162</v>
      </c>
      <c r="C70" s="51" t="s">
        <v>144</v>
      </c>
      <c r="D70" s="51" t="s">
        <v>145</v>
      </c>
      <c r="E70" s="51" t="s">
        <v>146</v>
      </c>
      <c r="F70" s="55" t="s">
        <v>147</v>
      </c>
      <c r="G70" s="51" t="s">
        <v>148</v>
      </c>
      <c r="H70" s="51" t="s">
        <v>149</v>
      </c>
      <c r="I70" s="51" t="s">
        <v>150</v>
      </c>
    </row>
    <row r="71" spans="1:9" ht="45.75" customHeight="1" x14ac:dyDescent="0.25">
      <c r="A71" s="34">
        <v>9</v>
      </c>
      <c r="B71" s="35" t="s">
        <v>159</v>
      </c>
      <c r="C71" s="36">
        <v>0.12</v>
      </c>
      <c r="D71" s="47" t="e">
        <f>$D$11</f>
        <v>#REF!</v>
      </c>
      <c r="E71" s="47" t="e">
        <f>$E$11</f>
        <v>#REF!</v>
      </c>
      <c r="F71" s="32">
        <f>$F$11</f>
        <v>0</v>
      </c>
      <c r="G71" s="32" t="e">
        <f>$G$11</f>
        <v>#REF!</v>
      </c>
      <c r="H71" s="32" t="e">
        <f>$H$11</f>
        <v>#REF!</v>
      </c>
      <c r="I71" s="38">
        <f>IF(ISERROR(G71/H71),0,G71/H71)</f>
        <v>0</v>
      </c>
    </row>
  </sheetData>
  <mergeCells count="1">
    <mergeCell ref="A12:B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0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71"/>
  <sheetViews>
    <sheetView topLeftCell="A4" zoomScale="69" zoomScaleNormal="69" workbookViewId="0">
      <selection activeCell="G7" sqref="G7"/>
    </sheetView>
  </sheetViews>
  <sheetFormatPr baseColWidth="10" defaultColWidth="11.42578125" defaultRowHeight="15" x14ac:dyDescent="0.25"/>
  <cols>
    <col min="1" max="1" width="6.85546875" customWidth="1"/>
    <col min="2" max="2" width="39.7109375" customWidth="1"/>
    <col min="3" max="3" width="14.140625" customWidth="1"/>
    <col min="4" max="4" width="14.7109375" customWidth="1"/>
    <col min="5" max="5" width="14.5703125" customWidth="1"/>
    <col min="6" max="6" width="18.140625" customWidth="1"/>
    <col min="7" max="7" width="12.85546875" customWidth="1"/>
    <col min="8" max="8" width="13.7109375" customWidth="1"/>
    <col min="9" max="9" width="17.140625" customWidth="1"/>
  </cols>
  <sheetData>
    <row r="1" spans="1:11" x14ac:dyDescent="0.25">
      <c r="A1">
        <f ca="1">A1:Q15</f>
        <v>0</v>
      </c>
    </row>
    <row r="2" spans="1:11" ht="45" x14ac:dyDescent="0.25">
      <c r="A2" s="50" t="s">
        <v>142</v>
      </c>
      <c r="B2" s="51" t="s">
        <v>143</v>
      </c>
      <c r="C2" s="51" t="s">
        <v>144</v>
      </c>
      <c r="D2" s="51" t="s">
        <v>145</v>
      </c>
      <c r="E2" s="51" t="s">
        <v>146</v>
      </c>
      <c r="F2" s="51" t="s">
        <v>147</v>
      </c>
      <c r="G2" s="51" t="s">
        <v>148</v>
      </c>
      <c r="H2" s="51" t="s">
        <v>149</v>
      </c>
      <c r="I2" s="51" t="s">
        <v>150</v>
      </c>
    </row>
    <row r="3" spans="1:11" ht="47.25" customHeight="1" x14ac:dyDescent="0.25">
      <c r="A3" s="34">
        <v>1</v>
      </c>
      <c r="B3" s="35" t="s">
        <v>151</v>
      </c>
      <c r="C3" s="36">
        <v>0.11</v>
      </c>
      <c r="D3" s="86" t="e">
        <f>#REF!</f>
        <v>#REF!</v>
      </c>
      <c r="E3" s="37" t="e">
        <f>#REF!</f>
        <v>#REF!</v>
      </c>
      <c r="F3" s="115">
        <f t="shared" ref="F3:F12" si="0">IF(ISERROR(E3/D3),0,(E3/D3))</f>
        <v>0</v>
      </c>
      <c r="G3" s="39" t="e">
        <f>#REF!</f>
        <v>#REF!</v>
      </c>
      <c r="H3" s="87" t="e">
        <f>#REF!</f>
        <v>#REF!</v>
      </c>
      <c r="I3" s="38">
        <f>IF(ISERROR(G3/H3),0,G3/H3)</f>
        <v>0</v>
      </c>
    </row>
    <row r="4" spans="1:11" ht="49.5" customHeight="1" x14ac:dyDescent="0.25">
      <c r="A4" s="34">
        <v>2</v>
      </c>
      <c r="B4" s="35" t="s">
        <v>152</v>
      </c>
      <c r="C4" s="36">
        <v>0.11</v>
      </c>
      <c r="D4" s="86" t="e">
        <f>#REF!</f>
        <v>#REF!</v>
      </c>
      <c r="E4" s="37" t="e">
        <f>#REF!</f>
        <v>#REF!</v>
      </c>
      <c r="F4" s="115">
        <f t="shared" si="0"/>
        <v>0</v>
      </c>
      <c r="G4" s="39" t="e">
        <f>#REF!</f>
        <v>#REF!</v>
      </c>
      <c r="H4" s="87" t="e">
        <f>#REF!</f>
        <v>#REF!</v>
      </c>
      <c r="I4" s="38">
        <f t="shared" ref="I4:I11" si="1">IF(ISERROR(G4/H4),0,G4/H4)</f>
        <v>0</v>
      </c>
    </row>
    <row r="5" spans="1:11" ht="45" x14ac:dyDescent="0.25">
      <c r="A5" s="34">
        <v>3</v>
      </c>
      <c r="B5" s="35" t="s">
        <v>153</v>
      </c>
      <c r="C5" s="36">
        <v>0.11</v>
      </c>
      <c r="D5" s="86" t="e">
        <f>#REF!</f>
        <v>#REF!</v>
      </c>
      <c r="E5" s="37" t="e">
        <f>#REF!</f>
        <v>#REF!</v>
      </c>
      <c r="F5" s="115">
        <f t="shared" si="0"/>
        <v>0</v>
      </c>
      <c r="G5" s="39" t="e">
        <f>#REF!</f>
        <v>#REF!</v>
      </c>
      <c r="H5" s="87" t="e">
        <f>#REF!</f>
        <v>#REF!</v>
      </c>
      <c r="I5" s="38">
        <f t="shared" si="1"/>
        <v>0</v>
      </c>
    </row>
    <row r="6" spans="1:11" ht="62.25" customHeight="1" x14ac:dyDescent="0.25">
      <c r="A6" s="34">
        <v>4</v>
      </c>
      <c r="B6" s="35" t="s">
        <v>154</v>
      </c>
      <c r="C6" s="36">
        <v>0.11</v>
      </c>
      <c r="D6" s="86" t="e">
        <f>#REF!</f>
        <v>#REF!</v>
      </c>
      <c r="E6" s="37" t="e">
        <f>#REF!</f>
        <v>#REF!</v>
      </c>
      <c r="F6" s="115">
        <f t="shared" si="0"/>
        <v>0</v>
      </c>
      <c r="G6" s="39" t="e">
        <f>+#REF!</f>
        <v>#REF!</v>
      </c>
      <c r="H6" s="87" t="e">
        <f>#REF!</f>
        <v>#REF!</v>
      </c>
      <c r="I6" s="114">
        <f t="shared" si="1"/>
        <v>0</v>
      </c>
    </row>
    <row r="7" spans="1:11" ht="39" customHeight="1" x14ac:dyDescent="0.25">
      <c r="A7" s="34">
        <v>5</v>
      </c>
      <c r="B7" s="35" t="s">
        <v>155</v>
      </c>
      <c r="C7" s="36">
        <v>0.11</v>
      </c>
      <c r="D7" s="86" t="e">
        <f>#REF!</f>
        <v>#REF!</v>
      </c>
      <c r="E7" s="37" t="e">
        <f>+#REF!</f>
        <v>#REF!</v>
      </c>
      <c r="F7" s="115">
        <f t="shared" si="0"/>
        <v>0</v>
      </c>
      <c r="G7" s="39" t="e">
        <f>#REF!</f>
        <v>#REF!</v>
      </c>
      <c r="H7" s="87" t="e">
        <f>#REF!</f>
        <v>#REF!</v>
      </c>
      <c r="I7" s="38">
        <f t="shared" si="1"/>
        <v>0</v>
      </c>
    </row>
    <row r="8" spans="1:11" ht="53.25" customHeight="1" x14ac:dyDescent="0.25">
      <c r="A8" s="34">
        <v>6</v>
      </c>
      <c r="B8" s="35" t="s">
        <v>156</v>
      </c>
      <c r="C8" s="36">
        <v>0.11</v>
      </c>
      <c r="D8" s="86" t="e">
        <f>#REF!</f>
        <v>#REF!</v>
      </c>
      <c r="E8" s="37" t="e">
        <f>+#REF!</f>
        <v>#REF!</v>
      </c>
      <c r="F8" s="115">
        <f t="shared" si="0"/>
        <v>0</v>
      </c>
      <c r="G8" s="39" t="e">
        <f>#REF!</f>
        <v>#REF!</v>
      </c>
      <c r="H8" s="87" t="e">
        <f>#REF!</f>
        <v>#REF!</v>
      </c>
      <c r="I8" s="88">
        <f t="shared" si="1"/>
        <v>0</v>
      </c>
    </row>
    <row r="9" spans="1:11" ht="53.25" customHeight="1" x14ac:dyDescent="0.25">
      <c r="A9" s="34">
        <v>7</v>
      </c>
      <c r="B9" s="35" t="s">
        <v>157</v>
      </c>
      <c r="C9" s="36">
        <v>0.11</v>
      </c>
      <c r="D9" s="86" t="e">
        <f>#REF!</f>
        <v>#REF!</v>
      </c>
      <c r="E9" s="37" t="e">
        <f>+#REF!</f>
        <v>#REF!</v>
      </c>
      <c r="F9" s="115">
        <f t="shared" si="0"/>
        <v>0</v>
      </c>
      <c r="G9" s="87" t="e">
        <f>#REF!</f>
        <v>#REF!</v>
      </c>
      <c r="H9" s="87" t="e">
        <f>#REF!</f>
        <v>#REF!</v>
      </c>
      <c r="I9" s="38">
        <f t="shared" si="1"/>
        <v>0</v>
      </c>
    </row>
    <row r="10" spans="1:11" ht="66" customHeight="1" x14ac:dyDescent="0.25">
      <c r="A10" s="34">
        <v>8</v>
      </c>
      <c r="B10" s="35" t="s">
        <v>158</v>
      </c>
      <c r="C10" s="36">
        <v>0.11</v>
      </c>
      <c r="D10" s="86" t="e">
        <f>#REF!</f>
        <v>#REF!</v>
      </c>
      <c r="E10" s="37" t="e">
        <f>+#REF!</f>
        <v>#REF!</v>
      </c>
      <c r="F10" s="115">
        <f t="shared" si="0"/>
        <v>0</v>
      </c>
      <c r="G10" s="87" t="e">
        <f>#REF!</f>
        <v>#REF!</v>
      </c>
      <c r="H10" s="87" t="e">
        <f>#REF!</f>
        <v>#REF!</v>
      </c>
      <c r="I10" s="38">
        <f t="shared" si="1"/>
        <v>0</v>
      </c>
    </row>
    <row r="11" spans="1:11" ht="40.5" customHeight="1" x14ac:dyDescent="0.25">
      <c r="A11" s="34">
        <v>9</v>
      </c>
      <c r="B11" s="35" t="s">
        <v>159</v>
      </c>
      <c r="C11" s="36">
        <v>0.12</v>
      </c>
      <c r="D11" s="86" t="e">
        <f>#REF!</f>
        <v>#REF!</v>
      </c>
      <c r="E11" s="37" t="e">
        <f>+#REF!</f>
        <v>#REF!</v>
      </c>
      <c r="F11" s="115">
        <f t="shared" si="0"/>
        <v>0</v>
      </c>
      <c r="G11" s="87" t="e">
        <f>+#REF!</f>
        <v>#REF!</v>
      </c>
      <c r="H11" s="87" t="e">
        <f>#REF!</f>
        <v>#REF!</v>
      </c>
      <c r="I11" s="38">
        <f t="shared" si="1"/>
        <v>0</v>
      </c>
    </row>
    <row r="12" spans="1:11" x14ac:dyDescent="0.25">
      <c r="A12" s="339" t="s">
        <v>160</v>
      </c>
      <c r="B12" s="339"/>
      <c r="C12" s="52">
        <f>SUM(C3:C11)</f>
        <v>1</v>
      </c>
      <c r="D12" s="53" t="e">
        <f>SUM(D3:D11)</f>
        <v>#REF!</v>
      </c>
      <c r="E12" s="53" t="e">
        <f>SUM(E3:E11)</f>
        <v>#REF!</v>
      </c>
      <c r="F12" s="116">
        <f t="shared" si="0"/>
        <v>0</v>
      </c>
      <c r="G12" s="54" t="e">
        <f>SUMPRODUCT($C$3:$C$11,G3:G11)</f>
        <v>#REF!</v>
      </c>
      <c r="H12" s="54" t="e">
        <f>SUMPRODUCT($C$3:$C$11,H3:H11)</f>
        <v>#REF!</v>
      </c>
      <c r="I12" s="54">
        <f>IF(ISERROR(G12/H12),0,G12/H12)</f>
        <v>0</v>
      </c>
    </row>
    <row r="13" spans="1:11" x14ac:dyDescent="0.25">
      <c r="E13" s="40"/>
      <c r="K13" s="40"/>
    </row>
    <row r="15" spans="1:11" x14ac:dyDescent="0.25">
      <c r="B15" s="41"/>
      <c r="C15" s="42">
        <v>43281</v>
      </c>
      <c r="D15" s="42">
        <v>43251</v>
      </c>
    </row>
    <row r="16" spans="1:11" x14ac:dyDescent="0.25">
      <c r="B16" s="33" t="s">
        <v>147</v>
      </c>
      <c r="C16" s="44">
        <f>F12</f>
        <v>0</v>
      </c>
      <c r="D16" s="44">
        <v>0.92</v>
      </c>
    </row>
    <row r="17" spans="1:9" x14ac:dyDescent="0.25">
      <c r="B17" s="33" t="s">
        <v>150</v>
      </c>
      <c r="C17" s="43">
        <f>I12</f>
        <v>0</v>
      </c>
      <c r="D17" s="43">
        <v>0.94799999999999995</v>
      </c>
    </row>
    <row r="18" spans="1:9" x14ac:dyDescent="0.25">
      <c r="I18" s="45"/>
    </row>
    <row r="24" spans="1:9" x14ac:dyDescent="0.25">
      <c r="A24" s="46" t="s">
        <v>161</v>
      </c>
    </row>
    <row r="26" spans="1:9" ht="45" x14ac:dyDescent="0.25">
      <c r="A26" s="50" t="s">
        <v>142</v>
      </c>
      <c r="B26" s="51" t="s">
        <v>162</v>
      </c>
      <c r="C26" s="51" t="s">
        <v>144</v>
      </c>
      <c r="D26" s="51" t="s">
        <v>145</v>
      </c>
      <c r="E26" s="51" t="s">
        <v>146</v>
      </c>
      <c r="F26" s="55" t="s">
        <v>147</v>
      </c>
      <c r="G26" s="56" t="s">
        <v>148</v>
      </c>
      <c r="H26" s="56" t="s">
        <v>149</v>
      </c>
      <c r="I26" s="51" t="s">
        <v>150</v>
      </c>
    </row>
    <row r="27" spans="1:9" ht="46.5" customHeight="1" x14ac:dyDescent="0.25">
      <c r="A27" s="34">
        <v>1</v>
      </c>
      <c r="B27" s="35" t="s">
        <v>151</v>
      </c>
      <c r="C27" s="36">
        <v>0.11</v>
      </c>
      <c r="D27" s="47" t="e">
        <f>$D$3</f>
        <v>#REF!</v>
      </c>
      <c r="E27" s="47" t="e">
        <f>$E$3</f>
        <v>#REF!</v>
      </c>
      <c r="F27" s="36">
        <f>$F$3</f>
        <v>0</v>
      </c>
      <c r="G27" s="36" t="e">
        <f>$G$3</f>
        <v>#REF!</v>
      </c>
      <c r="H27" s="89" t="e">
        <f>$H$3</f>
        <v>#REF!</v>
      </c>
      <c r="I27" s="38">
        <f>IF(ISERROR(G27/H27),0,G27/H27)</f>
        <v>0</v>
      </c>
    </row>
    <row r="28" spans="1:9" ht="50.25" customHeight="1" x14ac:dyDescent="0.25">
      <c r="A28" s="34">
        <v>2</v>
      </c>
      <c r="B28" s="35" t="s">
        <v>152</v>
      </c>
      <c r="C28" s="36">
        <v>0.11</v>
      </c>
      <c r="D28" s="47" t="e">
        <f>$D$4</f>
        <v>#REF!</v>
      </c>
      <c r="E28" s="47" t="e">
        <f>$E$4</f>
        <v>#REF!</v>
      </c>
      <c r="F28" s="32">
        <f>$F$4</f>
        <v>0</v>
      </c>
      <c r="G28" s="32" t="e">
        <f>$G$4</f>
        <v>#REF!</v>
      </c>
      <c r="H28" s="32" t="e">
        <f>$H$4</f>
        <v>#REF!</v>
      </c>
      <c r="I28" s="38">
        <f>IF(ISERROR(G28/H28),0,G28/H28)</f>
        <v>0</v>
      </c>
    </row>
    <row r="29" spans="1:9" ht="53.25" customHeight="1" x14ac:dyDescent="0.25"/>
    <row r="30" spans="1:9" ht="53.25" customHeight="1" x14ac:dyDescent="0.25"/>
    <row r="31" spans="1:9" x14ac:dyDescent="0.25">
      <c r="A31" s="48" t="s">
        <v>163</v>
      </c>
    </row>
    <row r="33" spans="1:9" ht="45" x14ac:dyDescent="0.25">
      <c r="A33" s="50" t="s">
        <v>142</v>
      </c>
      <c r="B33" s="51" t="s">
        <v>162</v>
      </c>
      <c r="C33" s="51" t="s">
        <v>144</v>
      </c>
      <c r="D33" s="51" t="s">
        <v>145</v>
      </c>
      <c r="E33" s="51" t="s">
        <v>146</v>
      </c>
      <c r="F33" s="55" t="s">
        <v>147</v>
      </c>
      <c r="G33" s="51" t="s">
        <v>148</v>
      </c>
      <c r="H33" s="51" t="s">
        <v>149</v>
      </c>
      <c r="I33" s="51" t="s">
        <v>150</v>
      </c>
    </row>
    <row r="34" spans="1:9" ht="30" x14ac:dyDescent="0.25">
      <c r="A34" s="34">
        <v>3</v>
      </c>
      <c r="B34" s="35" t="s">
        <v>164</v>
      </c>
      <c r="C34" s="36">
        <v>0.11</v>
      </c>
      <c r="D34" s="47" t="e">
        <f>D5</f>
        <v>#REF!</v>
      </c>
      <c r="E34" s="47" t="e">
        <f>$E$5</f>
        <v>#REF!</v>
      </c>
      <c r="F34" s="32">
        <f>$F$5</f>
        <v>0</v>
      </c>
      <c r="G34" s="32" t="e">
        <f>$G$5</f>
        <v>#REF!</v>
      </c>
      <c r="H34" s="32" t="e">
        <f>$H$5</f>
        <v>#REF!</v>
      </c>
      <c r="I34" s="38">
        <f>IF(ISERROR(G34/H34),0,G34/H34)</f>
        <v>0</v>
      </c>
    </row>
    <row r="35" spans="1:9" ht="72" customHeight="1" x14ac:dyDescent="0.25">
      <c r="A35" s="34">
        <v>4</v>
      </c>
      <c r="B35" s="35" t="s">
        <v>154</v>
      </c>
      <c r="C35" s="36">
        <v>0.11</v>
      </c>
      <c r="D35" s="47" t="e">
        <f>D6</f>
        <v>#REF!</v>
      </c>
      <c r="E35" s="47" t="e">
        <f>$E$6</f>
        <v>#REF!</v>
      </c>
      <c r="F35" s="32">
        <f>$F$6</f>
        <v>0</v>
      </c>
      <c r="G35" s="32" t="e">
        <f>$G$6</f>
        <v>#REF!</v>
      </c>
      <c r="H35" s="32" t="e">
        <f>$H$6</f>
        <v>#REF!</v>
      </c>
      <c r="I35" s="38">
        <f>IF(ISERROR(G35/H35),0,G35/H35)</f>
        <v>0</v>
      </c>
    </row>
    <row r="36" spans="1:9" ht="39.75" customHeight="1" x14ac:dyDescent="0.25">
      <c r="A36" s="34">
        <v>5</v>
      </c>
      <c r="B36" s="35" t="s">
        <v>155</v>
      </c>
      <c r="C36" s="36">
        <v>0.11</v>
      </c>
      <c r="D36" s="47" t="e">
        <f>D7</f>
        <v>#REF!</v>
      </c>
      <c r="E36" s="47" t="e">
        <f>$E$7</f>
        <v>#REF!</v>
      </c>
      <c r="F36" s="32">
        <f>$F$7</f>
        <v>0</v>
      </c>
      <c r="G36" s="32" t="e">
        <f>$G$7</f>
        <v>#REF!</v>
      </c>
      <c r="H36" s="32" t="e">
        <f>$H$7</f>
        <v>#REF!</v>
      </c>
      <c r="I36" s="38">
        <f>IF(ISERROR(G36/H36),0,G36/H36)</f>
        <v>0</v>
      </c>
    </row>
    <row r="37" spans="1:9" ht="17.25" customHeight="1" x14ac:dyDescent="0.25"/>
    <row r="38" spans="1:9" ht="17.25" customHeight="1" x14ac:dyDescent="0.25"/>
    <row r="39" spans="1:9" ht="17.25" customHeight="1" x14ac:dyDescent="0.25"/>
    <row r="40" spans="1:9" ht="17.25" customHeight="1" x14ac:dyDescent="0.25"/>
    <row r="41" spans="1:9" ht="17.25" customHeight="1" x14ac:dyDescent="0.25"/>
    <row r="42" spans="1:9" ht="17.25" customHeight="1" x14ac:dyDescent="0.25"/>
    <row r="43" spans="1:9" ht="17.25" customHeight="1" x14ac:dyDescent="0.25"/>
    <row r="46" spans="1:9" x14ac:dyDescent="0.25">
      <c r="A46" s="48" t="s">
        <v>165</v>
      </c>
    </row>
    <row r="47" spans="1:9" ht="45" x14ac:dyDescent="0.25">
      <c r="A47" s="50" t="s">
        <v>142</v>
      </c>
      <c r="B47" s="51" t="s">
        <v>162</v>
      </c>
      <c r="C47" s="51" t="s">
        <v>144</v>
      </c>
      <c r="D47" s="51" t="s">
        <v>145</v>
      </c>
      <c r="E47" s="51" t="s">
        <v>146</v>
      </c>
      <c r="F47" s="55" t="s">
        <v>147</v>
      </c>
      <c r="G47" s="56" t="s">
        <v>148</v>
      </c>
      <c r="H47" s="56" t="s">
        <v>149</v>
      </c>
      <c r="I47" s="51" t="s">
        <v>150</v>
      </c>
    </row>
    <row r="48" spans="1:9" ht="33.75" customHeight="1" x14ac:dyDescent="0.25">
      <c r="A48" s="34">
        <v>7</v>
      </c>
      <c r="B48" s="35" t="s">
        <v>157</v>
      </c>
      <c r="C48" s="36">
        <v>0.11</v>
      </c>
      <c r="D48" s="47" t="e">
        <f>$D$9</f>
        <v>#REF!</v>
      </c>
      <c r="E48" s="47" t="e">
        <f>$E$9</f>
        <v>#REF!</v>
      </c>
      <c r="F48" s="32">
        <f>$F$9</f>
        <v>0</v>
      </c>
      <c r="G48" s="32" t="e">
        <f>$G$9</f>
        <v>#REF!</v>
      </c>
      <c r="H48" s="32" t="e">
        <f>$H$9</f>
        <v>#REF!</v>
      </c>
      <c r="I48" s="38">
        <f>IF(ISERROR(G48/H48),0,G48/H48)</f>
        <v>0</v>
      </c>
    </row>
    <row r="49" spans="1:9" ht="67.5" customHeight="1" x14ac:dyDescent="0.25">
      <c r="A49" s="34">
        <v>8</v>
      </c>
      <c r="B49" s="35" t="s">
        <v>158</v>
      </c>
      <c r="C49" s="36">
        <v>0.11</v>
      </c>
      <c r="D49" s="47" t="e">
        <f>$D$10</f>
        <v>#REF!</v>
      </c>
      <c r="E49" s="47" t="e">
        <f>$E$10</f>
        <v>#REF!</v>
      </c>
      <c r="F49" s="32">
        <f>$F$10</f>
        <v>0</v>
      </c>
      <c r="G49" s="32" t="e">
        <f>$G$10</f>
        <v>#REF!</v>
      </c>
      <c r="H49" s="32" t="e">
        <f>$H$10</f>
        <v>#REF!</v>
      </c>
      <c r="I49" s="38">
        <f>IF(ISERROR(G49/H49),0,G49/H49)</f>
        <v>0</v>
      </c>
    </row>
    <row r="50" spans="1:9" s="69" customFormat="1" x14ac:dyDescent="0.25">
      <c r="A50" s="90"/>
      <c r="B50" s="91"/>
      <c r="C50" s="92"/>
      <c r="D50" s="93"/>
      <c r="E50" s="93"/>
      <c r="F50" s="94"/>
      <c r="G50" s="94"/>
      <c r="H50" s="94"/>
      <c r="I50" s="94"/>
    </row>
    <row r="51" spans="1:9" s="69" customFormat="1" x14ac:dyDescent="0.25">
      <c r="A51" s="90"/>
      <c r="B51" s="91"/>
      <c r="C51" s="92"/>
      <c r="D51" s="93"/>
      <c r="E51" s="93"/>
      <c r="F51" s="94"/>
      <c r="G51" s="94"/>
      <c r="H51" s="94"/>
      <c r="I51" s="94"/>
    </row>
    <row r="52" spans="1:9" s="69" customFormat="1" x14ac:dyDescent="0.25">
      <c r="A52" s="90"/>
      <c r="B52" s="91"/>
      <c r="C52" s="92"/>
      <c r="D52" s="93"/>
      <c r="E52" s="93"/>
      <c r="F52" s="94"/>
      <c r="G52" s="94"/>
      <c r="H52" s="94"/>
      <c r="I52" s="94"/>
    </row>
    <row r="53" spans="1:9" s="69" customFormat="1" x14ac:dyDescent="0.25">
      <c r="A53" s="90"/>
      <c r="B53" s="91"/>
      <c r="C53" s="92"/>
      <c r="D53" s="93"/>
      <c r="E53" s="93"/>
      <c r="F53" s="94"/>
      <c r="G53" s="94"/>
      <c r="H53" s="94"/>
      <c r="I53" s="94"/>
    </row>
    <row r="54" spans="1:9" s="69" customFormat="1" x14ac:dyDescent="0.25">
      <c r="A54" s="90"/>
      <c r="B54" s="91"/>
      <c r="C54" s="92"/>
      <c r="D54" s="93"/>
      <c r="E54" s="93"/>
      <c r="F54" s="94"/>
      <c r="G54" s="94"/>
      <c r="H54" s="94"/>
      <c r="I54" s="94"/>
    </row>
    <row r="55" spans="1:9" s="69" customFormat="1" x14ac:dyDescent="0.25">
      <c r="A55" s="90"/>
      <c r="B55" s="91"/>
      <c r="C55" s="92"/>
      <c r="D55" s="93"/>
      <c r="E55" s="93"/>
      <c r="F55" s="94"/>
      <c r="G55" s="94"/>
      <c r="H55" s="94"/>
      <c r="I55" s="94"/>
    </row>
    <row r="56" spans="1:9" s="69" customFormat="1" x14ac:dyDescent="0.25">
      <c r="A56" s="90"/>
      <c r="B56" s="91"/>
      <c r="C56" s="92"/>
      <c r="D56" s="93"/>
      <c r="E56" s="93"/>
      <c r="F56" s="94"/>
      <c r="G56" s="94"/>
      <c r="H56" s="94"/>
      <c r="I56" s="94"/>
    </row>
    <row r="57" spans="1:9" s="69" customFormat="1" x14ac:dyDescent="0.25">
      <c r="A57" s="90"/>
      <c r="B57" s="91"/>
      <c r="C57" s="92"/>
      <c r="D57" s="93"/>
      <c r="E57" s="93"/>
      <c r="F57" s="94"/>
      <c r="G57" s="94"/>
      <c r="H57" s="94"/>
      <c r="I57" s="94"/>
    </row>
    <row r="58" spans="1:9" x14ac:dyDescent="0.25">
      <c r="I58" s="95"/>
    </row>
    <row r="59" spans="1:9" ht="45" x14ac:dyDescent="0.25">
      <c r="A59" s="50" t="s">
        <v>142</v>
      </c>
      <c r="B59" s="51" t="s">
        <v>162</v>
      </c>
      <c r="C59" s="51" t="s">
        <v>144</v>
      </c>
      <c r="D59" s="51" t="s">
        <v>145</v>
      </c>
      <c r="E59" s="51" t="s">
        <v>146</v>
      </c>
      <c r="F59" s="55" t="s">
        <v>147</v>
      </c>
      <c r="G59" s="51" t="s">
        <v>148</v>
      </c>
      <c r="H59" s="51" t="s">
        <v>149</v>
      </c>
      <c r="I59" s="51" t="s">
        <v>150</v>
      </c>
    </row>
    <row r="60" spans="1:9" ht="54" customHeight="1" x14ac:dyDescent="0.25">
      <c r="A60" s="34">
        <v>6</v>
      </c>
      <c r="B60" s="35" t="s">
        <v>166</v>
      </c>
      <c r="C60" s="36">
        <v>0.11</v>
      </c>
      <c r="D60" s="47" t="e">
        <f>$D$8</f>
        <v>#REF!</v>
      </c>
      <c r="E60" s="47" t="e">
        <f>$E$8</f>
        <v>#REF!</v>
      </c>
      <c r="F60" s="32">
        <f>$F$8</f>
        <v>0</v>
      </c>
      <c r="G60" s="32" t="e">
        <f>$G$8</f>
        <v>#REF!</v>
      </c>
      <c r="H60" s="32" t="e">
        <f>$H$8</f>
        <v>#REF!</v>
      </c>
      <c r="I60" s="88">
        <f>IF(ISERROR(G60/H60),0,G60/H60)</f>
        <v>0</v>
      </c>
    </row>
    <row r="70" spans="1:9" ht="45" x14ac:dyDescent="0.25">
      <c r="A70" s="50" t="s">
        <v>142</v>
      </c>
      <c r="B70" s="51" t="s">
        <v>162</v>
      </c>
      <c r="C70" s="51" t="s">
        <v>144</v>
      </c>
      <c r="D70" s="51" t="s">
        <v>145</v>
      </c>
      <c r="E70" s="51" t="s">
        <v>146</v>
      </c>
      <c r="F70" s="55" t="s">
        <v>147</v>
      </c>
      <c r="G70" s="51" t="s">
        <v>148</v>
      </c>
      <c r="H70" s="51" t="s">
        <v>149</v>
      </c>
      <c r="I70" s="51" t="s">
        <v>150</v>
      </c>
    </row>
    <row r="71" spans="1:9" ht="45.75" customHeight="1" x14ac:dyDescent="0.25">
      <c r="A71" s="34">
        <v>9</v>
      </c>
      <c r="B71" s="35" t="s">
        <v>159</v>
      </c>
      <c r="C71" s="36">
        <v>0.12</v>
      </c>
      <c r="D71" s="47" t="e">
        <f>$D$11</f>
        <v>#REF!</v>
      </c>
      <c r="E71" s="47" t="e">
        <f>$E$11</f>
        <v>#REF!</v>
      </c>
      <c r="F71" s="32">
        <f>$F$11</f>
        <v>0</v>
      </c>
      <c r="G71" s="32" t="e">
        <f>$G$11</f>
        <v>#REF!</v>
      </c>
      <c r="H71" s="32" t="e">
        <f>$H$11</f>
        <v>#REF!</v>
      </c>
      <c r="I71" s="38">
        <f>IF(ISERROR(G71/H71),0,G71/H71)</f>
        <v>0</v>
      </c>
    </row>
  </sheetData>
  <mergeCells count="1">
    <mergeCell ref="A12:B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0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71"/>
  <sheetViews>
    <sheetView topLeftCell="A6" zoomScale="69" zoomScaleNormal="69" workbookViewId="0">
      <selection activeCell="Q3" sqref="Q3"/>
    </sheetView>
  </sheetViews>
  <sheetFormatPr baseColWidth="10" defaultColWidth="11.42578125" defaultRowHeight="15" x14ac:dyDescent="0.25"/>
  <cols>
    <col min="1" max="1" width="6.85546875" customWidth="1"/>
    <col min="2" max="2" width="39.7109375" customWidth="1"/>
    <col min="3" max="3" width="14.140625" customWidth="1"/>
    <col min="4" max="4" width="14.7109375" customWidth="1"/>
    <col min="5" max="5" width="14.5703125" customWidth="1"/>
    <col min="6" max="6" width="18.140625" customWidth="1"/>
    <col min="7" max="7" width="12.85546875" customWidth="1"/>
    <col min="8" max="8" width="13.7109375" customWidth="1"/>
    <col min="9" max="9" width="17.140625" style="126" customWidth="1"/>
  </cols>
  <sheetData>
    <row r="1" spans="1:11" x14ac:dyDescent="0.25">
      <c r="A1">
        <f ca="1">A1:Q15</f>
        <v>0</v>
      </c>
    </row>
    <row r="2" spans="1:11" ht="45" x14ac:dyDescent="0.25">
      <c r="A2" s="50" t="s">
        <v>142</v>
      </c>
      <c r="B2" s="51" t="s">
        <v>143</v>
      </c>
      <c r="C2" s="51" t="s">
        <v>144</v>
      </c>
      <c r="D2" s="51" t="s">
        <v>145</v>
      </c>
      <c r="E2" s="51" t="s">
        <v>146</v>
      </c>
      <c r="F2" s="51" t="s">
        <v>147</v>
      </c>
      <c r="G2" s="51" t="s">
        <v>148</v>
      </c>
      <c r="H2" s="51" t="s">
        <v>149</v>
      </c>
      <c r="I2" s="127" t="s">
        <v>150</v>
      </c>
    </row>
    <row r="3" spans="1:11" ht="47.25" customHeight="1" x14ac:dyDescent="0.25">
      <c r="A3" s="34">
        <v>1</v>
      </c>
      <c r="B3" s="35" t="s">
        <v>151</v>
      </c>
      <c r="C3" s="36">
        <v>0.11</v>
      </c>
      <c r="D3" s="86" t="e">
        <f>#REF!</f>
        <v>#REF!</v>
      </c>
      <c r="E3" s="37" t="e">
        <f>#REF!</f>
        <v>#REF!</v>
      </c>
      <c r="F3" s="115">
        <f t="shared" ref="F3:F12" si="0">IF(ISERROR(E3/D3),0,(E3/D3))</f>
        <v>0</v>
      </c>
      <c r="G3" s="39" t="e">
        <f>#REF!</f>
        <v>#REF!</v>
      </c>
      <c r="H3" s="87" t="e">
        <f>#REF!</f>
        <v>#REF!</v>
      </c>
      <c r="I3" s="128">
        <f>IF(ISERROR(G3/H3),0,G3/H3)</f>
        <v>0</v>
      </c>
    </row>
    <row r="4" spans="1:11" ht="49.5" customHeight="1" x14ac:dyDescent="0.25">
      <c r="A4" s="34">
        <v>2</v>
      </c>
      <c r="B4" s="35" t="s">
        <v>152</v>
      </c>
      <c r="C4" s="36">
        <v>0.11</v>
      </c>
      <c r="D4" s="86" t="e">
        <f>#REF!</f>
        <v>#REF!</v>
      </c>
      <c r="E4" s="37" t="e">
        <f>#REF!</f>
        <v>#REF!</v>
      </c>
      <c r="F4" s="115">
        <f t="shared" si="0"/>
        <v>0</v>
      </c>
      <c r="G4" s="39" t="e">
        <f>#REF!</f>
        <v>#REF!</v>
      </c>
      <c r="H4" s="87" t="e">
        <f>#REF!</f>
        <v>#REF!</v>
      </c>
      <c r="I4" s="128">
        <f t="shared" ref="I4:I11" si="1">IF(ISERROR(G4/H4),0,G4/H4)</f>
        <v>0</v>
      </c>
    </row>
    <row r="5" spans="1:11" ht="45" x14ac:dyDescent="0.25">
      <c r="A5" s="34">
        <v>3</v>
      </c>
      <c r="B5" s="35" t="s">
        <v>153</v>
      </c>
      <c r="C5" s="36">
        <v>0.11</v>
      </c>
      <c r="D5" s="86" t="e">
        <f>#REF!</f>
        <v>#REF!</v>
      </c>
      <c r="E5" s="37" t="e">
        <f>#REF!</f>
        <v>#REF!</v>
      </c>
      <c r="F5" s="115">
        <f t="shared" si="0"/>
        <v>0</v>
      </c>
      <c r="G5" s="39" t="e">
        <f>#REF!</f>
        <v>#REF!</v>
      </c>
      <c r="H5" s="87" t="e">
        <f>#REF!</f>
        <v>#REF!</v>
      </c>
      <c r="I5" s="128">
        <f t="shared" si="1"/>
        <v>0</v>
      </c>
    </row>
    <row r="6" spans="1:11" s="124" customFormat="1" ht="62.25" customHeight="1" x14ac:dyDescent="0.25">
      <c r="A6" s="117">
        <v>4</v>
      </c>
      <c r="B6" s="118" t="s">
        <v>154</v>
      </c>
      <c r="C6" s="119">
        <v>0.11</v>
      </c>
      <c r="D6" s="120" t="e">
        <f>#REF!</f>
        <v>#REF!</v>
      </c>
      <c r="E6" s="121" t="e">
        <f>#REF!</f>
        <v>#REF!</v>
      </c>
      <c r="F6" s="122">
        <f t="shared" si="0"/>
        <v>0</v>
      </c>
      <c r="G6" s="125" t="e">
        <f>+#REF!</f>
        <v>#REF!</v>
      </c>
      <c r="H6" s="123" t="e">
        <f>#REF!</f>
        <v>#REF!</v>
      </c>
      <c r="I6" s="128">
        <f t="shared" si="1"/>
        <v>0</v>
      </c>
    </row>
    <row r="7" spans="1:11" ht="39" customHeight="1" x14ac:dyDescent="0.25">
      <c r="A7" s="34">
        <v>5</v>
      </c>
      <c r="B7" s="35" t="s">
        <v>155</v>
      </c>
      <c r="C7" s="36">
        <v>0.11</v>
      </c>
      <c r="D7" s="86" t="e">
        <f>#REF!</f>
        <v>#REF!</v>
      </c>
      <c r="E7" s="37" t="e">
        <f>+#REF!</f>
        <v>#REF!</v>
      </c>
      <c r="F7" s="115">
        <f t="shared" si="0"/>
        <v>0</v>
      </c>
      <c r="G7" s="39" t="e">
        <f>#REF!</f>
        <v>#REF!</v>
      </c>
      <c r="H7" s="87" t="e">
        <f>#REF!</f>
        <v>#REF!</v>
      </c>
      <c r="I7" s="128">
        <f t="shared" si="1"/>
        <v>0</v>
      </c>
    </row>
    <row r="8" spans="1:11" ht="53.25" customHeight="1" x14ac:dyDescent="0.25">
      <c r="A8" s="34">
        <v>6</v>
      </c>
      <c r="B8" s="35" t="s">
        <v>156</v>
      </c>
      <c r="C8" s="36">
        <v>0.11</v>
      </c>
      <c r="D8" s="86" t="e">
        <f>#REF!</f>
        <v>#REF!</v>
      </c>
      <c r="E8" s="37" t="e">
        <f>+#REF!</f>
        <v>#REF!</v>
      </c>
      <c r="F8" s="115">
        <f t="shared" si="0"/>
        <v>0</v>
      </c>
      <c r="G8" s="39" t="e">
        <f>#REF!</f>
        <v>#REF!</v>
      </c>
      <c r="H8" s="87" t="e">
        <f>#REF!</f>
        <v>#REF!</v>
      </c>
      <c r="I8" s="128">
        <f t="shared" si="1"/>
        <v>0</v>
      </c>
    </row>
    <row r="9" spans="1:11" s="124" customFormat="1" ht="53.25" customHeight="1" x14ac:dyDescent="0.25">
      <c r="A9" s="117">
        <v>7</v>
      </c>
      <c r="B9" s="118" t="s">
        <v>157</v>
      </c>
      <c r="C9" s="119">
        <v>0.11</v>
      </c>
      <c r="D9" s="120" t="e">
        <f>#REF!</f>
        <v>#REF!</v>
      </c>
      <c r="E9" s="121" t="e">
        <f>+#REF!</f>
        <v>#REF!</v>
      </c>
      <c r="F9" s="122">
        <f t="shared" si="0"/>
        <v>0</v>
      </c>
      <c r="G9" s="123" t="e">
        <f>#REF!</f>
        <v>#REF!</v>
      </c>
      <c r="H9" s="123" t="e">
        <f>#REF!</f>
        <v>#REF!</v>
      </c>
      <c r="I9" s="128">
        <f t="shared" si="1"/>
        <v>0</v>
      </c>
    </row>
    <row r="10" spans="1:11" ht="66" customHeight="1" x14ac:dyDescent="0.25">
      <c r="A10" s="34">
        <v>8</v>
      </c>
      <c r="B10" s="35" t="s">
        <v>158</v>
      </c>
      <c r="C10" s="36">
        <v>0.11</v>
      </c>
      <c r="D10" s="86" t="e">
        <f>#REF!</f>
        <v>#REF!</v>
      </c>
      <c r="E10" s="37" t="e">
        <f>+#REF!</f>
        <v>#REF!</v>
      </c>
      <c r="F10" s="115">
        <f t="shared" si="0"/>
        <v>0</v>
      </c>
      <c r="G10" s="87" t="e">
        <f>#REF!</f>
        <v>#REF!</v>
      </c>
      <c r="H10" s="87" t="e">
        <f>#REF!</f>
        <v>#REF!</v>
      </c>
      <c r="I10" s="128">
        <f t="shared" si="1"/>
        <v>0</v>
      </c>
    </row>
    <row r="11" spans="1:11" s="124" customFormat="1" ht="40.5" customHeight="1" x14ac:dyDescent="0.25">
      <c r="A11" s="117">
        <v>9</v>
      </c>
      <c r="B11" s="118" t="s">
        <v>159</v>
      </c>
      <c r="C11" s="119">
        <v>0.12</v>
      </c>
      <c r="D11" s="120" t="e">
        <f>#REF!</f>
        <v>#REF!</v>
      </c>
      <c r="E11" s="121" t="e">
        <f>+#REF!</f>
        <v>#REF!</v>
      </c>
      <c r="F11" s="122">
        <f t="shared" si="0"/>
        <v>0</v>
      </c>
      <c r="G11" s="123" t="e">
        <f>+#REF!</f>
        <v>#REF!</v>
      </c>
      <c r="H11" s="123" t="e">
        <f>#REF!</f>
        <v>#REF!</v>
      </c>
      <c r="I11" s="128">
        <f t="shared" si="1"/>
        <v>0</v>
      </c>
    </row>
    <row r="12" spans="1:11" x14ac:dyDescent="0.25">
      <c r="A12" s="339" t="s">
        <v>160</v>
      </c>
      <c r="B12" s="339"/>
      <c r="C12" s="52">
        <f>SUM(C3:C11)</f>
        <v>1</v>
      </c>
      <c r="D12" s="53" t="e">
        <f>SUM(D3:D11)</f>
        <v>#REF!</v>
      </c>
      <c r="E12" s="53" t="e">
        <f>SUM(E3:E11)</f>
        <v>#REF!</v>
      </c>
      <c r="F12" s="116">
        <f t="shared" si="0"/>
        <v>0</v>
      </c>
      <c r="G12" s="54" t="e">
        <f>SUMPRODUCT($C$3:$C$11,G3:G11)</f>
        <v>#REF!</v>
      </c>
      <c r="H12" s="54" t="e">
        <f>SUMPRODUCT($C$3:$C$11,H3:H11)</f>
        <v>#REF!</v>
      </c>
      <c r="I12" s="129">
        <f>IF(ISERROR(G12/H12),0,G12/H12)</f>
        <v>0</v>
      </c>
    </row>
    <row r="13" spans="1:11" x14ac:dyDescent="0.25">
      <c r="E13" s="40"/>
      <c r="K13" s="40"/>
    </row>
    <row r="15" spans="1:11" x14ac:dyDescent="0.25">
      <c r="B15" s="41"/>
      <c r="C15" s="42">
        <v>43312</v>
      </c>
      <c r="D15" s="42">
        <v>43281</v>
      </c>
    </row>
    <row r="16" spans="1:11" x14ac:dyDescent="0.25">
      <c r="B16" s="33" t="s">
        <v>147</v>
      </c>
      <c r="C16" s="44">
        <f>F12</f>
        <v>0</v>
      </c>
      <c r="D16" s="44">
        <v>0.96</v>
      </c>
    </row>
    <row r="17" spans="1:9" x14ac:dyDescent="0.25">
      <c r="B17" s="33" t="s">
        <v>150</v>
      </c>
      <c r="C17" s="43">
        <f>I12</f>
        <v>0</v>
      </c>
      <c r="D17" s="43">
        <v>1.0009999999999999</v>
      </c>
    </row>
    <row r="18" spans="1:9" x14ac:dyDescent="0.25">
      <c r="I18" s="130"/>
    </row>
    <row r="24" spans="1:9" x14ac:dyDescent="0.25">
      <c r="A24" s="46" t="s">
        <v>161</v>
      </c>
    </row>
    <row r="26" spans="1:9" ht="45" x14ac:dyDescent="0.25">
      <c r="A26" s="50" t="s">
        <v>142</v>
      </c>
      <c r="B26" s="51" t="s">
        <v>162</v>
      </c>
      <c r="C26" s="51" t="s">
        <v>144</v>
      </c>
      <c r="D26" s="51" t="s">
        <v>145</v>
      </c>
      <c r="E26" s="51" t="s">
        <v>146</v>
      </c>
      <c r="F26" s="55" t="s">
        <v>147</v>
      </c>
      <c r="G26" s="56" t="s">
        <v>148</v>
      </c>
      <c r="H26" s="56" t="s">
        <v>149</v>
      </c>
      <c r="I26" s="127" t="s">
        <v>150</v>
      </c>
    </row>
    <row r="27" spans="1:9" ht="46.5" customHeight="1" x14ac:dyDescent="0.25">
      <c r="A27" s="34">
        <v>1</v>
      </c>
      <c r="B27" s="35" t="s">
        <v>151</v>
      </c>
      <c r="C27" s="36">
        <v>0.11</v>
      </c>
      <c r="D27" s="47" t="e">
        <f>$D$3</f>
        <v>#REF!</v>
      </c>
      <c r="E27" s="47" t="e">
        <f>$E$3</f>
        <v>#REF!</v>
      </c>
      <c r="F27" s="36">
        <f>$F$3</f>
        <v>0</v>
      </c>
      <c r="G27" s="36" t="e">
        <f>$G$3</f>
        <v>#REF!</v>
      </c>
      <c r="H27" s="89" t="e">
        <f>$H$3</f>
        <v>#REF!</v>
      </c>
      <c r="I27" s="128">
        <f>IF(ISERROR(G27/H27),0,G27/H27)</f>
        <v>0</v>
      </c>
    </row>
    <row r="28" spans="1:9" ht="50.25" customHeight="1" x14ac:dyDescent="0.25">
      <c r="A28" s="34">
        <v>2</v>
      </c>
      <c r="B28" s="35" t="s">
        <v>152</v>
      </c>
      <c r="C28" s="36">
        <v>0.11</v>
      </c>
      <c r="D28" s="47" t="e">
        <f>$D$4</f>
        <v>#REF!</v>
      </c>
      <c r="E28" s="47" t="e">
        <f>$E$4</f>
        <v>#REF!</v>
      </c>
      <c r="F28" s="32">
        <f>$F$4</f>
        <v>0</v>
      </c>
      <c r="G28" s="32" t="e">
        <f>$G$4</f>
        <v>#REF!</v>
      </c>
      <c r="H28" s="32" t="e">
        <f>$H$4</f>
        <v>#REF!</v>
      </c>
      <c r="I28" s="128">
        <f>IF(ISERROR(G28/H28),0,G28/H28)</f>
        <v>0</v>
      </c>
    </row>
    <row r="29" spans="1:9" ht="53.25" customHeight="1" x14ac:dyDescent="0.25"/>
    <row r="30" spans="1:9" ht="53.25" customHeight="1" x14ac:dyDescent="0.25"/>
    <row r="31" spans="1:9" x14ac:dyDescent="0.25">
      <c r="A31" s="48" t="s">
        <v>163</v>
      </c>
    </row>
    <row r="33" spans="1:9" ht="45" x14ac:dyDescent="0.25">
      <c r="A33" s="50" t="s">
        <v>142</v>
      </c>
      <c r="B33" s="51" t="s">
        <v>162</v>
      </c>
      <c r="C33" s="51" t="s">
        <v>144</v>
      </c>
      <c r="D33" s="51" t="s">
        <v>145</v>
      </c>
      <c r="E33" s="51" t="s">
        <v>146</v>
      </c>
      <c r="F33" s="55" t="s">
        <v>147</v>
      </c>
      <c r="G33" s="51" t="s">
        <v>148</v>
      </c>
      <c r="H33" s="51" t="s">
        <v>149</v>
      </c>
      <c r="I33" s="127" t="s">
        <v>150</v>
      </c>
    </row>
    <row r="34" spans="1:9" ht="30" x14ac:dyDescent="0.25">
      <c r="A34" s="34">
        <v>3</v>
      </c>
      <c r="B34" s="35" t="s">
        <v>164</v>
      </c>
      <c r="C34" s="36">
        <v>0.11</v>
      </c>
      <c r="D34" s="47" t="e">
        <f>D5</f>
        <v>#REF!</v>
      </c>
      <c r="E34" s="47" t="e">
        <f>$E$5</f>
        <v>#REF!</v>
      </c>
      <c r="F34" s="32">
        <f>$F$5</f>
        <v>0</v>
      </c>
      <c r="G34" s="32" t="e">
        <f>$G$5</f>
        <v>#REF!</v>
      </c>
      <c r="H34" s="32" t="e">
        <f>$H$5</f>
        <v>#REF!</v>
      </c>
      <c r="I34" s="128">
        <f>IF(ISERROR(G34/H34),0,G34/H34)</f>
        <v>0</v>
      </c>
    </row>
    <row r="35" spans="1:9" ht="72" customHeight="1" x14ac:dyDescent="0.25">
      <c r="A35" s="34">
        <v>4</v>
      </c>
      <c r="B35" s="35" t="s">
        <v>154</v>
      </c>
      <c r="C35" s="36">
        <v>0.11</v>
      </c>
      <c r="D35" s="47" t="e">
        <f>D6</f>
        <v>#REF!</v>
      </c>
      <c r="E35" s="47" t="e">
        <f>$E$6</f>
        <v>#REF!</v>
      </c>
      <c r="F35" s="32">
        <f>$F$6</f>
        <v>0</v>
      </c>
      <c r="G35" s="32" t="e">
        <f>$G$6</f>
        <v>#REF!</v>
      </c>
      <c r="H35" s="32" t="e">
        <f>$H$6</f>
        <v>#REF!</v>
      </c>
      <c r="I35" s="128">
        <f>IF(ISERROR(G35/H35),0,G35/H35)</f>
        <v>0</v>
      </c>
    </row>
    <row r="36" spans="1:9" ht="39.75" customHeight="1" x14ac:dyDescent="0.25">
      <c r="A36" s="34">
        <v>5</v>
      </c>
      <c r="B36" s="35" t="s">
        <v>155</v>
      </c>
      <c r="C36" s="36">
        <v>0.11</v>
      </c>
      <c r="D36" s="47" t="e">
        <f>D7</f>
        <v>#REF!</v>
      </c>
      <c r="E36" s="47" t="e">
        <f>$E$7</f>
        <v>#REF!</v>
      </c>
      <c r="F36" s="32">
        <f>$F$7</f>
        <v>0</v>
      </c>
      <c r="G36" s="32" t="e">
        <f>$G$7</f>
        <v>#REF!</v>
      </c>
      <c r="H36" s="32" t="e">
        <f>$H$7</f>
        <v>#REF!</v>
      </c>
      <c r="I36" s="128">
        <f>IF(ISERROR(G36/H36),0,G36/H36)</f>
        <v>0</v>
      </c>
    </row>
    <row r="37" spans="1:9" ht="17.25" customHeight="1" x14ac:dyDescent="0.25"/>
    <row r="38" spans="1:9" ht="17.25" customHeight="1" x14ac:dyDescent="0.25"/>
    <row r="39" spans="1:9" ht="17.25" customHeight="1" x14ac:dyDescent="0.25"/>
    <row r="40" spans="1:9" ht="17.25" customHeight="1" x14ac:dyDescent="0.25"/>
    <row r="41" spans="1:9" ht="17.25" customHeight="1" x14ac:dyDescent="0.25"/>
    <row r="42" spans="1:9" ht="17.25" customHeight="1" x14ac:dyDescent="0.25"/>
    <row r="43" spans="1:9" ht="17.25" customHeight="1" x14ac:dyDescent="0.25"/>
    <row r="46" spans="1:9" x14ac:dyDescent="0.25">
      <c r="A46" s="48" t="s">
        <v>165</v>
      </c>
    </row>
    <row r="47" spans="1:9" ht="45" x14ac:dyDescent="0.25">
      <c r="A47" s="50" t="s">
        <v>142</v>
      </c>
      <c r="B47" s="51" t="s">
        <v>162</v>
      </c>
      <c r="C47" s="51" t="s">
        <v>144</v>
      </c>
      <c r="D47" s="51" t="s">
        <v>145</v>
      </c>
      <c r="E47" s="51" t="s">
        <v>146</v>
      </c>
      <c r="F47" s="55" t="s">
        <v>147</v>
      </c>
      <c r="G47" s="56" t="s">
        <v>148</v>
      </c>
      <c r="H47" s="56" t="s">
        <v>149</v>
      </c>
      <c r="I47" s="127" t="s">
        <v>150</v>
      </c>
    </row>
    <row r="48" spans="1:9" ht="33.75" customHeight="1" x14ac:dyDescent="0.25">
      <c r="A48" s="34">
        <v>7</v>
      </c>
      <c r="B48" s="35" t="s">
        <v>157</v>
      </c>
      <c r="C48" s="36">
        <v>0.11</v>
      </c>
      <c r="D48" s="47" t="e">
        <f>$D$9</f>
        <v>#REF!</v>
      </c>
      <c r="E48" s="47" t="e">
        <f>$E$9</f>
        <v>#REF!</v>
      </c>
      <c r="F48" s="32">
        <f>$F$9</f>
        <v>0</v>
      </c>
      <c r="G48" s="32" t="e">
        <f>$G$9</f>
        <v>#REF!</v>
      </c>
      <c r="H48" s="32" t="e">
        <f>$H$9</f>
        <v>#REF!</v>
      </c>
      <c r="I48" s="128">
        <f>IF(ISERROR(G48/H48),0,G48/H48)</f>
        <v>0</v>
      </c>
    </row>
    <row r="49" spans="1:9" ht="67.5" customHeight="1" x14ac:dyDescent="0.25">
      <c r="A49" s="34">
        <v>8</v>
      </c>
      <c r="B49" s="35" t="s">
        <v>158</v>
      </c>
      <c r="C49" s="36">
        <v>0.11</v>
      </c>
      <c r="D49" s="47" t="e">
        <f>$D$10</f>
        <v>#REF!</v>
      </c>
      <c r="E49" s="47" t="e">
        <f>$E$10</f>
        <v>#REF!</v>
      </c>
      <c r="F49" s="32">
        <f>$F$10</f>
        <v>0</v>
      </c>
      <c r="G49" s="32" t="e">
        <f>$G$10</f>
        <v>#REF!</v>
      </c>
      <c r="H49" s="32" t="e">
        <f>$H$10</f>
        <v>#REF!</v>
      </c>
      <c r="I49" s="128">
        <f>IF(ISERROR(G49/H49),0,G49/H49)</f>
        <v>0</v>
      </c>
    </row>
    <row r="50" spans="1:9" s="69" customFormat="1" x14ac:dyDescent="0.25">
      <c r="A50" s="90"/>
      <c r="B50" s="91"/>
      <c r="C50" s="92"/>
      <c r="D50" s="93"/>
      <c r="E50" s="93"/>
      <c r="F50" s="94"/>
      <c r="G50" s="94"/>
      <c r="H50" s="94"/>
      <c r="I50" s="131"/>
    </row>
    <row r="51" spans="1:9" s="69" customFormat="1" x14ac:dyDescent="0.25">
      <c r="A51" s="90"/>
      <c r="B51" s="91"/>
      <c r="C51" s="92"/>
      <c r="D51" s="93"/>
      <c r="E51" s="93"/>
      <c r="F51" s="94"/>
      <c r="G51" s="94"/>
      <c r="H51" s="94"/>
      <c r="I51" s="131"/>
    </row>
    <row r="52" spans="1:9" s="69" customFormat="1" x14ac:dyDescent="0.25">
      <c r="A52" s="90"/>
      <c r="B52" s="91"/>
      <c r="C52" s="92"/>
      <c r="D52" s="93"/>
      <c r="E52" s="93"/>
      <c r="F52" s="94"/>
      <c r="G52" s="94"/>
      <c r="H52" s="94"/>
      <c r="I52" s="131"/>
    </row>
    <row r="53" spans="1:9" s="69" customFormat="1" x14ac:dyDescent="0.25">
      <c r="A53" s="90"/>
      <c r="B53" s="91"/>
      <c r="C53" s="92"/>
      <c r="D53" s="93"/>
      <c r="E53" s="93"/>
      <c r="F53" s="94"/>
      <c r="G53" s="94"/>
      <c r="H53" s="94"/>
      <c r="I53" s="131"/>
    </row>
    <row r="54" spans="1:9" s="69" customFormat="1" x14ac:dyDescent="0.25">
      <c r="A54" s="90"/>
      <c r="B54" s="91"/>
      <c r="C54" s="92"/>
      <c r="D54" s="93"/>
      <c r="E54" s="93"/>
      <c r="F54" s="94"/>
      <c r="G54" s="94"/>
      <c r="H54" s="94"/>
      <c r="I54" s="131"/>
    </row>
    <row r="55" spans="1:9" s="69" customFormat="1" x14ac:dyDescent="0.25">
      <c r="A55" s="90"/>
      <c r="B55" s="91"/>
      <c r="C55" s="92"/>
      <c r="D55" s="93"/>
      <c r="E55" s="93"/>
      <c r="F55" s="94"/>
      <c r="G55" s="94"/>
      <c r="H55" s="94"/>
      <c r="I55" s="131"/>
    </row>
    <row r="56" spans="1:9" s="69" customFormat="1" x14ac:dyDescent="0.25">
      <c r="A56" s="90"/>
      <c r="B56" s="91"/>
      <c r="C56" s="92"/>
      <c r="D56" s="93"/>
      <c r="E56" s="93"/>
      <c r="F56" s="94"/>
      <c r="G56" s="94"/>
      <c r="H56" s="94"/>
      <c r="I56" s="131"/>
    </row>
    <row r="57" spans="1:9" s="69" customFormat="1" x14ac:dyDescent="0.25">
      <c r="A57" s="90"/>
      <c r="B57" s="91"/>
      <c r="C57" s="92"/>
      <c r="D57" s="93"/>
      <c r="E57" s="93"/>
      <c r="F57" s="94"/>
      <c r="G57" s="94"/>
      <c r="H57" s="94"/>
      <c r="I57" s="131"/>
    </row>
    <row r="59" spans="1:9" ht="45" x14ac:dyDescent="0.25">
      <c r="A59" s="50" t="s">
        <v>142</v>
      </c>
      <c r="B59" s="51" t="s">
        <v>162</v>
      </c>
      <c r="C59" s="51" t="s">
        <v>144</v>
      </c>
      <c r="D59" s="51" t="s">
        <v>145</v>
      </c>
      <c r="E59" s="51" t="s">
        <v>146</v>
      </c>
      <c r="F59" s="55" t="s">
        <v>147</v>
      </c>
      <c r="G59" s="51" t="s">
        <v>148</v>
      </c>
      <c r="H59" s="51" t="s">
        <v>149</v>
      </c>
      <c r="I59" s="127" t="s">
        <v>150</v>
      </c>
    </row>
    <row r="60" spans="1:9" ht="54" customHeight="1" x14ac:dyDescent="0.25">
      <c r="A60" s="34">
        <v>6</v>
      </c>
      <c r="B60" s="35" t="s">
        <v>166</v>
      </c>
      <c r="C60" s="36">
        <v>0.11</v>
      </c>
      <c r="D60" s="47" t="e">
        <f>$D$8</f>
        <v>#REF!</v>
      </c>
      <c r="E60" s="47" t="e">
        <f>$E$8</f>
        <v>#REF!</v>
      </c>
      <c r="F60" s="32">
        <f>$F$8</f>
        <v>0</v>
      </c>
      <c r="G60" s="32" t="e">
        <f>$G$8</f>
        <v>#REF!</v>
      </c>
      <c r="H60" s="32" t="e">
        <f>$H$8</f>
        <v>#REF!</v>
      </c>
      <c r="I60" s="128">
        <f>IF(ISERROR(G60/H60),0,G60/H60)</f>
        <v>0</v>
      </c>
    </row>
    <row r="70" spans="1:9" ht="45" x14ac:dyDescent="0.25">
      <c r="A70" s="50" t="s">
        <v>142</v>
      </c>
      <c r="B70" s="51" t="s">
        <v>162</v>
      </c>
      <c r="C70" s="51" t="s">
        <v>144</v>
      </c>
      <c r="D70" s="51" t="s">
        <v>145</v>
      </c>
      <c r="E70" s="51" t="s">
        <v>146</v>
      </c>
      <c r="F70" s="55" t="s">
        <v>147</v>
      </c>
      <c r="G70" s="51" t="s">
        <v>148</v>
      </c>
      <c r="H70" s="51" t="s">
        <v>149</v>
      </c>
      <c r="I70" s="127" t="s">
        <v>150</v>
      </c>
    </row>
    <row r="71" spans="1:9" ht="45.75" customHeight="1" x14ac:dyDescent="0.25">
      <c r="A71" s="34">
        <v>9</v>
      </c>
      <c r="B71" s="35" t="s">
        <v>159</v>
      </c>
      <c r="C71" s="36">
        <v>0.12</v>
      </c>
      <c r="D71" s="47" t="e">
        <f>$D$11</f>
        <v>#REF!</v>
      </c>
      <c r="E71" s="47" t="e">
        <f>$E$11</f>
        <v>#REF!</v>
      </c>
      <c r="F71" s="32">
        <f>$F$11</f>
        <v>0</v>
      </c>
      <c r="G71" s="32" t="e">
        <f>$G$11</f>
        <v>#REF!</v>
      </c>
      <c r="H71" s="32" t="e">
        <f>$H$11</f>
        <v>#REF!</v>
      </c>
      <c r="I71" s="128">
        <f>IF(ISERROR(G71/H71),0,G71/H71)</f>
        <v>0</v>
      </c>
    </row>
  </sheetData>
  <mergeCells count="1">
    <mergeCell ref="A12:B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0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K71"/>
  <sheetViews>
    <sheetView zoomScale="69" zoomScaleNormal="69" workbookViewId="0"/>
  </sheetViews>
  <sheetFormatPr baseColWidth="10" defaultColWidth="11.42578125" defaultRowHeight="15" x14ac:dyDescent="0.25"/>
  <cols>
    <col min="1" max="1" width="6.85546875" customWidth="1"/>
    <col min="2" max="2" width="39.7109375" customWidth="1"/>
    <col min="3" max="3" width="14.140625" customWidth="1"/>
    <col min="4" max="4" width="14.7109375" customWidth="1"/>
    <col min="5" max="5" width="14.5703125" customWidth="1"/>
    <col min="6" max="6" width="18.140625" customWidth="1"/>
    <col min="7" max="7" width="12.85546875" customWidth="1"/>
    <col min="8" max="8" width="24" bestFit="1" customWidth="1"/>
    <col min="9" max="9" width="12.42578125" style="69" customWidth="1"/>
  </cols>
  <sheetData>
    <row r="2" spans="1:11" ht="30" x14ac:dyDescent="0.25">
      <c r="A2" s="50" t="s">
        <v>142</v>
      </c>
      <c r="B2" s="51" t="s">
        <v>143</v>
      </c>
      <c r="C2" s="51" t="s">
        <v>144</v>
      </c>
      <c r="D2" s="51" t="s">
        <v>145</v>
      </c>
      <c r="E2" s="51" t="s">
        <v>146</v>
      </c>
      <c r="F2" s="51" t="s">
        <v>147</v>
      </c>
      <c r="G2" s="51" t="s">
        <v>148</v>
      </c>
      <c r="H2" s="51" t="s">
        <v>149</v>
      </c>
      <c r="I2" s="51" t="s">
        <v>150</v>
      </c>
    </row>
    <row r="3" spans="1:11" ht="47.25" customHeight="1" x14ac:dyDescent="0.25">
      <c r="A3" s="34">
        <v>1</v>
      </c>
      <c r="B3" s="35" t="s">
        <v>151</v>
      </c>
      <c r="C3" s="36">
        <v>0.11</v>
      </c>
      <c r="D3" s="86" t="e">
        <f>#REF!</f>
        <v>#REF!</v>
      </c>
      <c r="E3" s="37" t="e">
        <f>#REF!</f>
        <v>#REF!</v>
      </c>
      <c r="F3" s="115">
        <f t="shared" ref="F3:F12" si="0">IF(ISERROR(E3/D3),0,(E3/D3))</f>
        <v>0</v>
      </c>
      <c r="G3" s="39" t="e">
        <f>#REF!</f>
        <v>#REF!</v>
      </c>
      <c r="H3" s="87" t="e">
        <f>#REF!</f>
        <v>#REF!</v>
      </c>
      <c r="I3" s="97">
        <f>IF(ISERROR(G3/H3),0,G3/H3)</f>
        <v>0</v>
      </c>
    </row>
    <row r="4" spans="1:11" ht="49.5" customHeight="1" x14ac:dyDescent="0.25">
      <c r="A4" s="34">
        <v>2</v>
      </c>
      <c r="B4" s="35" t="s">
        <v>152</v>
      </c>
      <c r="C4" s="36">
        <v>0.11</v>
      </c>
      <c r="D4" s="86" t="e">
        <f>#REF!</f>
        <v>#REF!</v>
      </c>
      <c r="E4" s="37" t="e">
        <f>#REF!</f>
        <v>#REF!</v>
      </c>
      <c r="F4" s="115">
        <f t="shared" si="0"/>
        <v>0</v>
      </c>
      <c r="G4" s="39" t="e">
        <f>#REF!</f>
        <v>#REF!</v>
      </c>
      <c r="H4" s="87" t="e">
        <f>#REF!</f>
        <v>#REF!</v>
      </c>
      <c r="I4" s="97">
        <f t="shared" ref="I4:I11" si="1">IF(ISERROR(G4/H4),0,G4/H4)</f>
        <v>0</v>
      </c>
    </row>
    <row r="5" spans="1:11" ht="45" x14ac:dyDescent="0.25">
      <c r="A5" s="34">
        <v>3</v>
      </c>
      <c r="B5" s="35" t="s">
        <v>153</v>
      </c>
      <c r="C5" s="36">
        <v>0.11</v>
      </c>
      <c r="D5" s="86" t="e">
        <f>#REF!</f>
        <v>#REF!</v>
      </c>
      <c r="E5" s="37" t="e">
        <f>#REF!</f>
        <v>#REF!</v>
      </c>
      <c r="F5" s="115">
        <f t="shared" si="0"/>
        <v>0</v>
      </c>
      <c r="G5" s="39" t="e">
        <f>#REF!</f>
        <v>#REF!</v>
      </c>
      <c r="H5" s="87" t="e">
        <f>#REF!</f>
        <v>#REF!</v>
      </c>
      <c r="I5" s="97">
        <f t="shared" si="1"/>
        <v>0</v>
      </c>
    </row>
    <row r="6" spans="1:11" s="124" customFormat="1" ht="62.25" customHeight="1" x14ac:dyDescent="0.25">
      <c r="A6" s="34">
        <v>4</v>
      </c>
      <c r="B6" s="35" t="s">
        <v>154</v>
      </c>
      <c r="C6" s="36">
        <v>0.11</v>
      </c>
      <c r="D6" s="135" t="e">
        <f>#REF!</f>
        <v>#REF!</v>
      </c>
      <c r="E6" s="37" t="e">
        <f>#REF!</f>
        <v>#REF!</v>
      </c>
      <c r="F6" s="115">
        <f t="shared" si="0"/>
        <v>0</v>
      </c>
      <c r="G6" s="39" t="e">
        <f>+#REF!</f>
        <v>#REF!</v>
      </c>
      <c r="H6" s="87" t="e">
        <f>#REF!</f>
        <v>#REF!</v>
      </c>
      <c r="I6" s="97">
        <f t="shared" si="1"/>
        <v>0</v>
      </c>
    </row>
    <row r="7" spans="1:11" ht="39" customHeight="1" x14ac:dyDescent="0.25">
      <c r="A7" s="34">
        <v>5</v>
      </c>
      <c r="B7" s="35" t="s">
        <v>155</v>
      </c>
      <c r="C7" s="36">
        <v>0.11</v>
      </c>
      <c r="D7" s="86" t="e">
        <f>#REF!</f>
        <v>#REF!</v>
      </c>
      <c r="E7" s="37" t="e">
        <f>+#REF!</f>
        <v>#REF!</v>
      </c>
      <c r="F7" s="115">
        <f t="shared" si="0"/>
        <v>0</v>
      </c>
      <c r="G7" s="39" t="e">
        <f>#REF!</f>
        <v>#REF!</v>
      </c>
      <c r="H7" s="87" t="e">
        <f>#REF!</f>
        <v>#REF!</v>
      </c>
      <c r="I7" s="97">
        <f t="shared" si="1"/>
        <v>0</v>
      </c>
    </row>
    <row r="8" spans="1:11" ht="53.25" customHeight="1" x14ac:dyDescent="0.25">
      <c r="A8" s="34">
        <v>6</v>
      </c>
      <c r="B8" s="35" t="s">
        <v>156</v>
      </c>
      <c r="C8" s="36">
        <v>0.11</v>
      </c>
      <c r="D8" s="86" t="e">
        <f>#REF!</f>
        <v>#REF!</v>
      </c>
      <c r="E8" s="37" t="e">
        <f>+#REF!</f>
        <v>#REF!</v>
      </c>
      <c r="F8" s="115">
        <f t="shared" si="0"/>
        <v>0</v>
      </c>
      <c r="G8" s="39" t="e">
        <f>#REF!</f>
        <v>#REF!</v>
      </c>
      <c r="H8" s="87" t="e">
        <f>#REF!</f>
        <v>#REF!</v>
      </c>
      <c r="I8" s="97">
        <f t="shared" si="1"/>
        <v>0</v>
      </c>
    </row>
    <row r="9" spans="1:11" s="124" customFormat="1" ht="53.25" customHeight="1" x14ac:dyDescent="0.25">
      <c r="A9" s="34">
        <v>7</v>
      </c>
      <c r="B9" s="35" t="s">
        <v>157</v>
      </c>
      <c r="C9" s="36">
        <v>0.11</v>
      </c>
      <c r="D9" s="135" t="e">
        <f>#REF!</f>
        <v>#REF!</v>
      </c>
      <c r="E9" s="37" t="e">
        <f>+#REF!</f>
        <v>#REF!</v>
      </c>
      <c r="F9" s="115">
        <f t="shared" si="0"/>
        <v>0</v>
      </c>
      <c r="G9" s="87" t="e">
        <f>#REF!</f>
        <v>#REF!</v>
      </c>
      <c r="H9" s="87" t="e">
        <f>#REF!</f>
        <v>#REF!</v>
      </c>
      <c r="I9" s="97">
        <f t="shared" si="1"/>
        <v>0</v>
      </c>
    </row>
    <row r="10" spans="1:11" ht="66" customHeight="1" x14ac:dyDescent="0.25">
      <c r="A10" s="34">
        <v>8</v>
      </c>
      <c r="B10" s="35" t="s">
        <v>158</v>
      </c>
      <c r="C10" s="36">
        <v>0.11</v>
      </c>
      <c r="D10" s="86" t="e">
        <f>#REF!</f>
        <v>#REF!</v>
      </c>
      <c r="E10" s="37" t="e">
        <f>+#REF!</f>
        <v>#REF!</v>
      </c>
      <c r="F10" s="115">
        <f t="shared" si="0"/>
        <v>0</v>
      </c>
      <c r="G10" s="87" t="e">
        <f>#REF!</f>
        <v>#REF!</v>
      </c>
      <c r="H10" s="87" t="e">
        <f>#REF!</f>
        <v>#REF!</v>
      </c>
      <c r="I10" s="97">
        <f t="shared" si="1"/>
        <v>0</v>
      </c>
    </row>
    <row r="11" spans="1:11" s="124" customFormat="1" ht="40.5" customHeight="1" x14ac:dyDescent="0.25">
      <c r="A11" s="34">
        <v>9</v>
      </c>
      <c r="B11" s="35" t="s">
        <v>159</v>
      </c>
      <c r="C11" s="36">
        <v>0.12</v>
      </c>
      <c r="D11" s="135" t="e">
        <f>#REF!</f>
        <v>#REF!</v>
      </c>
      <c r="E11" s="37" t="e">
        <f>+#REF!</f>
        <v>#REF!</v>
      </c>
      <c r="F11" s="115">
        <f t="shared" si="0"/>
        <v>0</v>
      </c>
      <c r="G11" s="87" t="e">
        <f>+#REF!</f>
        <v>#REF!</v>
      </c>
      <c r="H11" s="87" t="e">
        <f>#REF!</f>
        <v>#REF!</v>
      </c>
      <c r="I11" s="97">
        <f t="shared" si="1"/>
        <v>0</v>
      </c>
    </row>
    <row r="12" spans="1:11" x14ac:dyDescent="0.25">
      <c r="A12" s="339" t="s">
        <v>160</v>
      </c>
      <c r="B12" s="339"/>
      <c r="C12" s="52">
        <f>SUM(C3:C11)</f>
        <v>1</v>
      </c>
      <c r="D12" s="53" t="e">
        <f>SUM(D3:D11)</f>
        <v>#REF!</v>
      </c>
      <c r="E12" s="53" t="e">
        <f>SUM(E3:E11)</f>
        <v>#REF!</v>
      </c>
      <c r="F12" s="116">
        <f t="shared" si="0"/>
        <v>0</v>
      </c>
      <c r="G12" s="134" t="e">
        <f>SUMPRODUCT($C$3:$C$11,G3:G11)</f>
        <v>#REF!</v>
      </c>
      <c r="H12" s="54" t="e">
        <f>SUMPRODUCT($C$3:$C$11,H3:H11)</f>
        <v>#REF!</v>
      </c>
      <c r="I12" s="54">
        <f>IF(ISERROR(G12/H12),0,G12/H12)</f>
        <v>0</v>
      </c>
    </row>
    <row r="13" spans="1:11" x14ac:dyDescent="0.25">
      <c r="E13" s="40"/>
      <c r="K13" s="40"/>
    </row>
    <row r="15" spans="1:11" x14ac:dyDescent="0.25">
      <c r="B15" s="41"/>
      <c r="C15" s="42">
        <v>43343</v>
      </c>
      <c r="D15" s="42">
        <v>43312</v>
      </c>
    </row>
    <row r="16" spans="1:11" x14ac:dyDescent="0.25">
      <c r="B16" s="33" t="s">
        <v>147</v>
      </c>
      <c r="C16" s="44">
        <f>F12</f>
        <v>0</v>
      </c>
      <c r="D16" s="44">
        <v>0.93</v>
      </c>
    </row>
    <row r="17" spans="1:9" x14ac:dyDescent="0.25">
      <c r="B17" s="33" t="s">
        <v>150</v>
      </c>
      <c r="C17" s="43">
        <f>I12</f>
        <v>0</v>
      </c>
      <c r="D17" s="43">
        <v>1.0169999999999999</v>
      </c>
    </row>
    <row r="18" spans="1:9" x14ac:dyDescent="0.25">
      <c r="I18" s="133"/>
    </row>
    <row r="24" spans="1:9" x14ac:dyDescent="0.25">
      <c r="A24" s="46" t="s">
        <v>161</v>
      </c>
    </row>
    <row r="26" spans="1:9" ht="30" x14ac:dyDescent="0.25">
      <c r="A26" s="50" t="s">
        <v>142</v>
      </c>
      <c r="B26" s="51" t="s">
        <v>162</v>
      </c>
      <c r="C26" s="51" t="s">
        <v>144</v>
      </c>
      <c r="D26" s="51" t="s">
        <v>145</v>
      </c>
      <c r="E26" s="51" t="s">
        <v>146</v>
      </c>
      <c r="F26" s="55" t="s">
        <v>147</v>
      </c>
      <c r="G26" s="56" t="s">
        <v>148</v>
      </c>
      <c r="H26" s="56" t="s">
        <v>149</v>
      </c>
      <c r="I26" s="132" t="s">
        <v>150</v>
      </c>
    </row>
    <row r="27" spans="1:9" ht="46.5" customHeight="1" x14ac:dyDescent="0.25">
      <c r="A27" s="34">
        <v>1</v>
      </c>
      <c r="B27" s="35" t="s">
        <v>151</v>
      </c>
      <c r="C27" s="36">
        <v>0.11</v>
      </c>
      <c r="D27" s="47" t="e">
        <f>$D$3</f>
        <v>#REF!</v>
      </c>
      <c r="E27" s="47" t="e">
        <f>$E$3</f>
        <v>#REF!</v>
      </c>
      <c r="F27" s="36">
        <f>$F$3</f>
        <v>0</v>
      </c>
      <c r="G27" s="36" t="e">
        <f>$G$3</f>
        <v>#REF!</v>
      </c>
      <c r="H27" s="89" t="e">
        <f>$H$3</f>
        <v>#REF!</v>
      </c>
      <c r="I27" s="97">
        <f>IF(ISERROR(G27/H27),0,G27/H27)</f>
        <v>0</v>
      </c>
    </row>
    <row r="28" spans="1:9" ht="50.25" customHeight="1" x14ac:dyDescent="0.25">
      <c r="A28" s="34">
        <v>2</v>
      </c>
      <c r="B28" s="35" t="s">
        <v>152</v>
      </c>
      <c r="C28" s="36">
        <v>0.11</v>
      </c>
      <c r="D28" s="47" t="e">
        <f>$D$4</f>
        <v>#REF!</v>
      </c>
      <c r="E28" s="47" t="e">
        <f>$E$4</f>
        <v>#REF!</v>
      </c>
      <c r="F28" s="32">
        <f>$F$4</f>
        <v>0</v>
      </c>
      <c r="G28" s="32" t="e">
        <f>$G$4</f>
        <v>#REF!</v>
      </c>
      <c r="H28" s="32" t="e">
        <f>$H$4</f>
        <v>#REF!</v>
      </c>
      <c r="I28" s="97">
        <f>IF(ISERROR(G28/H28),0,G28/H28)</f>
        <v>0</v>
      </c>
    </row>
    <row r="29" spans="1:9" ht="53.25" customHeight="1" x14ac:dyDescent="0.25"/>
    <row r="30" spans="1:9" ht="53.25" customHeight="1" x14ac:dyDescent="0.25"/>
    <row r="31" spans="1:9" x14ac:dyDescent="0.25">
      <c r="A31" s="48" t="s">
        <v>163</v>
      </c>
    </row>
    <row r="33" spans="1:9" ht="30" x14ac:dyDescent="0.25">
      <c r="A33" s="50" t="s">
        <v>142</v>
      </c>
      <c r="B33" s="51" t="s">
        <v>162</v>
      </c>
      <c r="C33" s="51" t="s">
        <v>144</v>
      </c>
      <c r="D33" s="51" t="s">
        <v>145</v>
      </c>
      <c r="E33" s="51" t="s">
        <v>146</v>
      </c>
      <c r="F33" s="55" t="s">
        <v>147</v>
      </c>
      <c r="G33" s="51" t="s">
        <v>148</v>
      </c>
      <c r="H33" s="51" t="s">
        <v>149</v>
      </c>
      <c r="I33" s="132" t="s">
        <v>150</v>
      </c>
    </row>
    <row r="34" spans="1:9" ht="30" x14ac:dyDescent="0.25">
      <c r="A34" s="34">
        <v>3</v>
      </c>
      <c r="B34" s="35" t="s">
        <v>164</v>
      </c>
      <c r="C34" s="36">
        <v>0.11</v>
      </c>
      <c r="D34" s="47" t="e">
        <f>D5</f>
        <v>#REF!</v>
      </c>
      <c r="E34" s="47" t="e">
        <f>$E$5</f>
        <v>#REF!</v>
      </c>
      <c r="F34" s="32">
        <f>$F$5</f>
        <v>0</v>
      </c>
      <c r="G34" s="32" t="e">
        <f>$G$5</f>
        <v>#REF!</v>
      </c>
      <c r="H34" s="32" t="e">
        <f>$H$5</f>
        <v>#REF!</v>
      </c>
      <c r="I34" s="97">
        <f>IF(ISERROR(G34/H34),0,G34/H34)</f>
        <v>0</v>
      </c>
    </row>
    <row r="35" spans="1:9" ht="72" customHeight="1" x14ac:dyDescent="0.25">
      <c r="A35" s="34">
        <v>4</v>
      </c>
      <c r="B35" s="35" t="s">
        <v>154</v>
      </c>
      <c r="C35" s="36">
        <v>0.11</v>
      </c>
      <c r="D35" s="47" t="e">
        <f>D6</f>
        <v>#REF!</v>
      </c>
      <c r="E35" s="47" t="e">
        <f>$E$6</f>
        <v>#REF!</v>
      </c>
      <c r="F35" s="32">
        <f>$F$6</f>
        <v>0</v>
      </c>
      <c r="G35" s="32" t="e">
        <f>$G$6</f>
        <v>#REF!</v>
      </c>
      <c r="H35" s="32" t="e">
        <f>$H$6</f>
        <v>#REF!</v>
      </c>
      <c r="I35" s="97">
        <f>IF(ISERROR(G35/H35),0,G35/H35)</f>
        <v>0</v>
      </c>
    </row>
    <row r="36" spans="1:9" ht="39.75" customHeight="1" x14ac:dyDescent="0.25">
      <c r="A36" s="34">
        <v>5</v>
      </c>
      <c r="B36" s="35" t="s">
        <v>155</v>
      </c>
      <c r="C36" s="36">
        <v>0.11</v>
      </c>
      <c r="D36" s="47" t="e">
        <f>D7</f>
        <v>#REF!</v>
      </c>
      <c r="E36" s="47" t="e">
        <f>$E$7</f>
        <v>#REF!</v>
      </c>
      <c r="F36" s="32">
        <f>$F$7</f>
        <v>0</v>
      </c>
      <c r="G36" s="32" t="e">
        <f>$G$7</f>
        <v>#REF!</v>
      </c>
      <c r="H36" s="32" t="e">
        <f>$H$7</f>
        <v>#REF!</v>
      </c>
      <c r="I36" s="97">
        <f>IF(ISERROR(G36/H36),0,G36/H36)</f>
        <v>0</v>
      </c>
    </row>
    <row r="37" spans="1:9" ht="17.25" customHeight="1" x14ac:dyDescent="0.25"/>
    <row r="38" spans="1:9" ht="17.25" customHeight="1" x14ac:dyDescent="0.25"/>
    <row r="39" spans="1:9" ht="17.25" customHeight="1" x14ac:dyDescent="0.25"/>
    <row r="40" spans="1:9" ht="17.25" customHeight="1" x14ac:dyDescent="0.25"/>
    <row r="41" spans="1:9" ht="17.25" customHeight="1" x14ac:dyDescent="0.25"/>
    <row r="42" spans="1:9" ht="17.25" customHeight="1" x14ac:dyDescent="0.25"/>
    <row r="43" spans="1:9" ht="17.25" customHeight="1" x14ac:dyDescent="0.25"/>
    <row r="46" spans="1:9" x14ac:dyDescent="0.25">
      <c r="A46" s="48" t="s">
        <v>165</v>
      </c>
    </row>
    <row r="47" spans="1:9" ht="30" x14ac:dyDescent="0.25">
      <c r="A47" s="50" t="s">
        <v>142</v>
      </c>
      <c r="B47" s="51" t="s">
        <v>162</v>
      </c>
      <c r="C47" s="51" t="s">
        <v>144</v>
      </c>
      <c r="D47" s="51" t="s">
        <v>145</v>
      </c>
      <c r="E47" s="51" t="s">
        <v>146</v>
      </c>
      <c r="F47" s="55" t="s">
        <v>147</v>
      </c>
      <c r="G47" s="56" t="s">
        <v>148</v>
      </c>
      <c r="H47" s="56" t="s">
        <v>149</v>
      </c>
      <c r="I47" s="132" t="s">
        <v>150</v>
      </c>
    </row>
    <row r="48" spans="1:9" ht="33.75" customHeight="1" x14ac:dyDescent="0.25">
      <c r="A48" s="34">
        <v>7</v>
      </c>
      <c r="B48" s="35" t="s">
        <v>157</v>
      </c>
      <c r="C48" s="36">
        <v>0.11</v>
      </c>
      <c r="D48" s="47" t="e">
        <f>$D$9</f>
        <v>#REF!</v>
      </c>
      <c r="E48" s="47" t="e">
        <f>$E$9</f>
        <v>#REF!</v>
      </c>
      <c r="F48" s="32">
        <f>$F$9</f>
        <v>0</v>
      </c>
      <c r="G48" s="32" t="e">
        <f>$G$9</f>
        <v>#REF!</v>
      </c>
      <c r="H48" s="32" t="e">
        <f>$H$9</f>
        <v>#REF!</v>
      </c>
      <c r="I48" s="97">
        <f>IF(ISERROR(G48/H48),0,G48/H48)</f>
        <v>0</v>
      </c>
    </row>
    <row r="49" spans="1:9" ht="67.5" customHeight="1" x14ac:dyDescent="0.25">
      <c r="A49" s="34">
        <v>8</v>
      </c>
      <c r="B49" s="35" t="s">
        <v>158</v>
      </c>
      <c r="C49" s="36">
        <v>0.11</v>
      </c>
      <c r="D49" s="47" t="e">
        <f>$D$10</f>
        <v>#REF!</v>
      </c>
      <c r="E49" s="47" t="e">
        <f>$E$10</f>
        <v>#REF!</v>
      </c>
      <c r="F49" s="32">
        <f>$F$10</f>
        <v>0</v>
      </c>
      <c r="G49" s="32" t="e">
        <f>$G$10</f>
        <v>#REF!</v>
      </c>
      <c r="H49" s="32" t="e">
        <f>$H$10</f>
        <v>#REF!</v>
      </c>
      <c r="I49" s="97">
        <f>IF(ISERROR(G49/H49),0,G49/H49)</f>
        <v>0</v>
      </c>
    </row>
    <row r="50" spans="1:9" s="69" customFormat="1" x14ac:dyDescent="0.25">
      <c r="A50" s="90"/>
      <c r="B50" s="91"/>
      <c r="C50" s="92"/>
      <c r="D50" s="93"/>
      <c r="E50" s="93"/>
      <c r="F50" s="94"/>
      <c r="G50" s="94"/>
      <c r="H50" s="94"/>
      <c r="I50" s="94"/>
    </row>
    <row r="51" spans="1:9" s="69" customFormat="1" x14ac:dyDescent="0.25">
      <c r="A51" s="90"/>
      <c r="B51" s="91"/>
      <c r="C51" s="92"/>
      <c r="D51" s="93"/>
      <c r="E51" s="93"/>
      <c r="F51" s="94"/>
      <c r="G51" s="94"/>
      <c r="H51" s="94"/>
      <c r="I51" s="94"/>
    </row>
    <row r="52" spans="1:9" s="69" customFormat="1" x14ac:dyDescent="0.25">
      <c r="A52" s="90"/>
      <c r="B52" s="91"/>
      <c r="C52" s="92"/>
      <c r="D52" s="93"/>
      <c r="E52" s="93"/>
      <c r="F52" s="94"/>
      <c r="G52" s="94"/>
      <c r="H52" s="94"/>
      <c r="I52" s="94"/>
    </row>
    <row r="53" spans="1:9" s="69" customFormat="1" x14ac:dyDescent="0.25">
      <c r="A53" s="90"/>
      <c r="B53" s="91"/>
      <c r="C53" s="92"/>
      <c r="D53" s="93"/>
      <c r="E53" s="93"/>
      <c r="F53" s="94"/>
      <c r="G53" s="94"/>
      <c r="H53" s="94"/>
      <c r="I53" s="94"/>
    </row>
    <row r="54" spans="1:9" s="69" customFormat="1" x14ac:dyDescent="0.25">
      <c r="A54" s="90"/>
      <c r="B54" s="91"/>
      <c r="C54" s="92"/>
      <c r="D54" s="93"/>
      <c r="E54" s="93"/>
      <c r="F54" s="94"/>
      <c r="G54" s="94"/>
      <c r="H54" s="94"/>
      <c r="I54" s="94"/>
    </row>
    <row r="55" spans="1:9" s="69" customFormat="1" x14ac:dyDescent="0.25">
      <c r="A55" s="90"/>
      <c r="B55" s="91"/>
      <c r="C55" s="92"/>
      <c r="D55" s="93"/>
      <c r="E55" s="93"/>
      <c r="F55" s="94"/>
      <c r="G55" s="94"/>
      <c r="H55" s="94"/>
      <c r="I55" s="94"/>
    </row>
    <row r="56" spans="1:9" s="69" customFormat="1" x14ac:dyDescent="0.25">
      <c r="A56" s="90"/>
      <c r="B56" s="91"/>
      <c r="C56" s="92"/>
      <c r="D56" s="93"/>
      <c r="E56" s="93"/>
      <c r="F56" s="94"/>
      <c r="G56" s="94"/>
      <c r="H56" s="94"/>
      <c r="I56" s="94"/>
    </row>
    <row r="57" spans="1:9" s="69" customFormat="1" x14ac:dyDescent="0.25">
      <c r="A57" s="90"/>
      <c r="B57" s="91"/>
      <c r="C57" s="92"/>
      <c r="D57" s="93"/>
      <c r="E57" s="93"/>
      <c r="F57" s="94"/>
      <c r="G57" s="94"/>
      <c r="H57" s="94"/>
      <c r="I57" s="94"/>
    </row>
    <row r="59" spans="1:9" ht="30" x14ac:dyDescent="0.25">
      <c r="A59" s="50" t="s">
        <v>142</v>
      </c>
      <c r="B59" s="51" t="s">
        <v>162</v>
      </c>
      <c r="C59" s="51" t="s">
        <v>144</v>
      </c>
      <c r="D59" s="51" t="s">
        <v>145</v>
      </c>
      <c r="E59" s="51" t="s">
        <v>146</v>
      </c>
      <c r="F59" s="55" t="s">
        <v>147</v>
      </c>
      <c r="G59" s="51" t="s">
        <v>148</v>
      </c>
      <c r="H59" s="51" t="s">
        <v>149</v>
      </c>
      <c r="I59" s="132" t="s">
        <v>150</v>
      </c>
    </row>
    <row r="60" spans="1:9" ht="54" customHeight="1" x14ac:dyDescent="0.25">
      <c r="A60" s="34">
        <v>6</v>
      </c>
      <c r="B60" s="35" t="s">
        <v>166</v>
      </c>
      <c r="C60" s="36">
        <v>0.11</v>
      </c>
      <c r="D60" s="47" t="e">
        <f>$D$8</f>
        <v>#REF!</v>
      </c>
      <c r="E60" s="47" t="e">
        <f>$E$8</f>
        <v>#REF!</v>
      </c>
      <c r="F60" s="32">
        <f>$F$8</f>
        <v>0</v>
      </c>
      <c r="G60" s="32" t="e">
        <f>$G$8</f>
        <v>#REF!</v>
      </c>
      <c r="H60" s="32" t="e">
        <f>$H$8</f>
        <v>#REF!</v>
      </c>
      <c r="I60" s="97">
        <f>IF(ISERROR(G60/H60),0,G60/H60)</f>
        <v>0</v>
      </c>
    </row>
    <row r="70" spans="1:9" ht="30" x14ac:dyDescent="0.25">
      <c r="A70" s="50" t="s">
        <v>142</v>
      </c>
      <c r="B70" s="51" t="s">
        <v>162</v>
      </c>
      <c r="C70" s="51" t="s">
        <v>144</v>
      </c>
      <c r="D70" s="51" t="s">
        <v>145</v>
      </c>
      <c r="E70" s="51" t="s">
        <v>146</v>
      </c>
      <c r="F70" s="55" t="s">
        <v>147</v>
      </c>
      <c r="G70" s="51" t="s">
        <v>148</v>
      </c>
      <c r="H70" s="51" t="s">
        <v>149</v>
      </c>
      <c r="I70" s="132" t="s">
        <v>150</v>
      </c>
    </row>
    <row r="71" spans="1:9" ht="45.75" customHeight="1" x14ac:dyDescent="0.25">
      <c r="A71" s="34">
        <v>9</v>
      </c>
      <c r="B71" s="35" t="s">
        <v>159</v>
      </c>
      <c r="C71" s="36">
        <v>0.12</v>
      </c>
      <c r="D71" s="47" t="e">
        <f>$D$11</f>
        <v>#REF!</v>
      </c>
      <c r="E71" s="47" t="e">
        <f>$E$11</f>
        <v>#REF!</v>
      </c>
      <c r="F71" s="32">
        <f>$F$11</f>
        <v>0</v>
      </c>
      <c r="G71" s="32" t="e">
        <f>$G$11</f>
        <v>#REF!</v>
      </c>
      <c r="H71" s="32" t="e">
        <f>$H$11</f>
        <v>#REF!</v>
      </c>
      <c r="I71" s="97">
        <f>IF(ISERROR(G71/H71),0,G71/H71)</f>
        <v>0</v>
      </c>
    </row>
  </sheetData>
  <mergeCells count="1">
    <mergeCell ref="A12:B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0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70"/>
  <sheetViews>
    <sheetView zoomScale="69" zoomScaleNormal="69" workbookViewId="0">
      <selection activeCell="S54" sqref="S53:T54"/>
    </sheetView>
  </sheetViews>
  <sheetFormatPr baseColWidth="10" defaultColWidth="11.42578125" defaultRowHeight="15" x14ac:dyDescent="0.25"/>
  <cols>
    <col min="1" max="1" width="6.85546875" customWidth="1"/>
    <col min="2" max="2" width="39.7109375" customWidth="1"/>
    <col min="3" max="3" width="14.140625" customWidth="1"/>
    <col min="4" max="4" width="14.7109375" customWidth="1"/>
    <col min="5" max="5" width="14.5703125" customWidth="1"/>
    <col min="6" max="6" width="18.140625" customWidth="1"/>
    <col min="7" max="7" width="12.85546875" customWidth="1"/>
    <col min="8" max="8" width="24" bestFit="1" customWidth="1"/>
    <col min="9" max="9" width="12.42578125" style="69" customWidth="1"/>
  </cols>
  <sheetData>
    <row r="1" spans="1:11" x14ac:dyDescent="0.25">
      <c r="A1">
        <f ca="1">A1:Q14</f>
        <v>0</v>
      </c>
    </row>
    <row r="2" spans="1:11" ht="30" x14ac:dyDescent="0.25">
      <c r="A2" s="50" t="s">
        <v>142</v>
      </c>
      <c r="B2" s="51" t="s">
        <v>143</v>
      </c>
      <c r="C2" s="51" t="s">
        <v>144</v>
      </c>
      <c r="D2" s="51" t="s">
        <v>145</v>
      </c>
      <c r="E2" s="51" t="s">
        <v>146</v>
      </c>
      <c r="F2" s="51" t="s">
        <v>147</v>
      </c>
      <c r="G2" s="51" t="s">
        <v>148</v>
      </c>
      <c r="H2" s="51" t="s">
        <v>149</v>
      </c>
      <c r="I2" s="51" t="s">
        <v>150</v>
      </c>
    </row>
    <row r="3" spans="1:11" ht="47.25" customHeight="1" x14ac:dyDescent="0.25">
      <c r="A3" s="34">
        <v>1</v>
      </c>
      <c r="B3" s="35" t="s">
        <v>151</v>
      </c>
      <c r="C3" s="36">
        <v>0.125</v>
      </c>
      <c r="D3" s="86" t="e">
        <f>#REF!</f>
        <v>#REF!</v>
      </c>
      <c r="E3" s="37" t="e">
        <f>#REF!</f>
        <v>#REF!</v>
      </c>
      <c r="F3" s="115">
        <f t="shared" ref="F3:F11" si="0">IF(ISERROR(E3/D3),0,(E3/D3))</f>
        <v>0</v>
      </c>
      <c r="G3" s="87" t="e">
        <f>#REF!</f>
        <v>#REF!</v>
      </c>
      <c r="H3" s="87" t="e">
        <f>#REF!</f>
        <v>#REF!</v>
      </c>
      <c r="I3" s="97">
        <f>IF(ISERROR(G3/H3),0,G3/H3)</f>
        <v>0</v>
      </c>
    </row>
    <row r="4" spans="1:11" ht="49.5" customHeight="1" x14ac:dyDescent="0.25">
      <c r="A4" s="34">
        <v>2</v>
      </c>
      <c r="B4" s="35" t="s">
        <v>152</v>
      </c>
      <c r="C4" s="36">
        <v>0.125</v>
      </c>
      <c r="D4" s="86" t="e">
        <f>#REF!</f>
        <v>#REF!</v>
      </c>
      <c r="E4" s="37" t="e">
        <f>#REF!</f>
        <v>#REF!</v>
      </c>
      <c r="F4" s="115">
        <f t="shared" si="0"/>
        <v>0</v>
      </c>
      <c r="G4" s="87" t="e">
        <f>#REF!</f>
        <v>#REF!</v>
      </c>
      <c r="H4" s="87" t="e">
        <f>#REF!</f>
        <v>#REF!</v>
      </c>
      <c r="I4" s="97">
        <f t="shared" ref="I4:I10" si="1">IF(ISERROR(G4/H4),0,G4/H4)</f>
        <v>0</v>
      </c>
    </row>
    <row r="5" spans="1:11" ht="45" x14ac:dyDescent="0.25">
      <c r="A5" s="34">
        <v>3</v>
      </c>
      <c r="B5" s="35" t="s">
        <v>153</v>
      </c>
      <c r="C5" s="36">
        <v>0.125</v>
      </c>
      <c r="D5" s="86" t="e">
        <f>#REF!</f>
        <v>#REF!</v>
      </c>
      <c r="E5" s="37" t="e">
        <f>#REF!</f>
        <v>#REF!</v>
      </c>
      <c r="F5" s="115">
        <f t="shared" si="0"/>
        <v>0</v>
      </c>
      <c r="G5" s="87" t="e">
        <f>#REF!</f>
        <v>#REF!</v>
      </c>
      <c r="H5" s="87" t="e">
        <f>#REF!</f>
        <v>#REF!</v>
      </c>
      <c r="I5" s="97">
        <f t="shared" si="1"/>
        <v>0</v>
      </c>
    </row>
    <row r="6" spans="1:11" s="124" customFormat="1" ht="62.25" customHeight="1" x14ac:dyDescent="0.25">
      <c r="A6" s="34">
        <v>4</v>
      </c>
      <c r="B6" s="35" t="s">
        <v>154</v>
      </c>
      <c r="C6" s="36">
        <v>0.125</v>
      </c>
      <c r="D6" s="135" t="e">
        <f>#REF!</f>
        <v>#REF!</v>
      </c>
      <c r="E6" s="37" t="e">
        <f>#REF!</f>
        <v>#REF!</v>
      </c>
      <c r="F6" s="115">
        <f t="shared" si="0"/>
        <v>0</v>
      </c>
      <c r="G6" s="87" t="e">
        <f>+#REF!</f>
        <v>#REF!</v>
      </c>
      <c r="H6" s="87" t="e">
        <f>#REF!</f>
        <v>#REF!</v>
      </c>
      <c r="I6" s="97">
        <f t="shared" si="1"/>
        <v>0</v>
      </c>
    </row>
    <row r="7" spans="1:11" ht="39" customHeight="1" x14ac:dyDescent="0.25">
      <c r="A7" s="34">
        <v>5</v>
      </c>
      <c r="B7" s="35" t="s">
        <v>155</v>
      </c>
      <c r="C7" s="36">
        <v>0.125</v>
      </c>
      <c r="D7" s="86" t="e">
        <f>#REF!</f>
        <v>#REF!</v>
      </c>
      <c r="E7" s="37" t="e">
        <f>+#REF!</f>
        <v>#REF!</v>
      </c>
      <c r="F7" s="115">
        <f t="shared" si="0"/>
        <v>0</v>
      </c>
      <c r="G7" s="87" t="e">
        <f>#REF!</f>
        <v>#REF!</v>
      </c>
      <c r="H7" s="87" t="e">
        <f>#REF!</f>
        <v>#REF!</v>
      </c>
      <c r="I7" s="97">
        <f t="shared" si="1"/>
        <v>0</v>
      </c>
    </row>
    <row r="8" spans="1:11" s="124" customFormat="1" ht="53.25" customHeight="1" x14ac:dyDescent="0.25">
      <c r="A8" s="34">
        <v>6</v>
      </c>
      <c r="B8" s="35" t="s">
        <v>157</v>
      </c>
      <c r="C8" s="36">
        <v>0.125</v>
      </c>
      <c r="D8" s="135" t="e">
        <f>#REF!</f>
        <v>#REF!</v>
      </c>
      <c r="E8" s="37" t="e">
        <f>+#REF!</f>
        <v>#REF!</v>
      </c>
      <c r="F8" s="115">
        <f t="shared" si="0"/>
        <v>0</v>
      </c>
      <c r="G8" s="87" t="e">
        <f>#REF!</f>
        <v>#REF!</v>
      </c>
      <c r="H8" s="87" t="e">
        <f>#REF!</f>
        <v>#REF!</v>
      </c>
      <c r="I8" s="97">
        <f t="shared" si="1"/>
        <v>0</v>
      </c>
    </row>
    <row r="9" spans="1:11" ht="66" customHeight="1" x14ac:dyDescent="0.25">
      <c r="A9" s="34">
        <v>7</v>
      </c>
      <c r="B9" s="35" t="s">
        <v>158</v>
      </c>
      <c r="C9" s="36">
        <v>0.125</v>
      </c>
      <c r="D9" s="86" t="e">
        <f>#REF!</f>
        <v>#REF!</v>
      </c>
      <c r="E9" s="37" t="e">
        <f>+#REF!</f>
        <v>#REF!</v>
      </c>
      <c r="F9" s="115">
        <f t="shared" si="0"/>
        <v>0</v>
      </c>
      <c r="G9" s="87" t="e">
        <f>#REF!</f>
        <v>#REF!</v>
      </c>
      <c r="H9" s="87" t="e">
        <f>#REF!</f>
        <v>#REF!</v>
      </c>
      <c r="I9" s="97">
        <f t="shared" si="1"/>
        <v>0</v>
      </c>
    </row>
    <row r="10" spans="1:11" s="124" customFormat="1" ht="40.5" customHeight="1" x14ac:dyDescent="0.25">
      <c r="A10" s="34">
        <v>8</v>
      </c>
      <c r="B10" s="35" t="s">
        <v>159</v>
      </c>
      <c r="C10" s="36">
        <v>0.125</v>
      </c>
      <c r="D10" s="135" t="e">
        <f>#REF!</f>
        <v>#REF!</v>
      </c>
      <c r="E10" s="37" t="e">
        <f>+#REF!</f>
        <v>#REF!</v>
      </c>
      <c r="F10" s="115">
        <f t="shared" si="0"/>
        <v>0</v>
      </c>
      <c r="G10" s="87" t="e">
        <f>+#REF!</f>
        <v>#REF!</v>
      </c>
      <c r="H10" s="87" t="e">
        <f>#REF!</f>
        <v>#REF!</v>
      </c>
      <c r="I10" s="97">
        <f t="shared" si="1"/>
        <v>0</v>
      </c>
    </row>
    <row r="11" spans="1:11" x14ac:dyDescent="0.25">
      <c r="A11" s="339" t="s">
        <v>160</v>
      </c>
      <c r="B11" s="339"/>
      <c r="C11" s="52">
        <f>SUM(C3:C10)</f>
        <v>1</v>
      </c>
      <c r="D11" s="53" t="e">
        <f>SUM(D3:D10)</f>
        <v>#REF!</v>
      </c>
      <c r="E11" s="53" t="e">
        <f>SUM(E3:E10)</f>
        <v>#REF!</v>
      </c>
      <c r="F11" s="116">
        <f t="shared" si="0"/>
        <v>0</v>
      </c>
      <c r="G11" s="134" t="e">
        <f>SUMPRODUCT($C$3:$C$10,G3:G10)</f>
        <v>#REF!</v>
      </c>
      <c r="H11" s="134" t="e">
        <f>SUMPRODUCT($C$3:$C$10,H3:H10)</f>
        <v>#REF!</v>
      </c>
      <c r="I11" s="134">
        <f>IF(ISERROR(G11/H11),0,G11/H11)</f>
        <v>0</v>
      </c>
    </row>
    <row r="12" spans="1:11" x14ac:dyDescent="0.25">
      <c r="E12" s="40"/>
      <c r="K12" s="40"/>
    </row>
    <row r="14" spans="1:11" x14ac:dyDescent="0.25">
      <c r="B14" s="41"/>
      <c r="C14" s="42">
        <v>43373</v>
      </c>
      <c r="D14" s="42">
        <v>43343</v>
      </c>
    </row>
    <row r="15" spans="1:11" x14ac:dyDescent="0.25">
      <c r="B15" s="33" t="s">
        <v>147</v>
      </c>
      <c r="C15" s="44">
        <v>1</v>
      </c>
      <c r="D15" s="44">
        <v>0.93</v>
      </c>
    </row>
    <row r="16" spans="1:11" x14ac:dyDescent="0.25">
      <c r="B16" s="33" t="s">
        <v>150</v>
      </c>
      <c r="C16" s="44">
        <v>1</v>
      </c>
      <c r="D16" s="43">
        <v>0.98399999999999999</v>
      </c>
    </row>
    <row r="17" spans="1:9" x14ac:dyDescent="0.25">
      <c r="I17" s="133"/>
    </row>
    <row r="23" spans="1:9" x14ac:dyDescent="0.25">
      <c r="A23" s="46" t="s">
        <v>161</v>
      </c>
    </row>
    <row r="25" spans="1:9" ht="30" x14ac:dyDescent="0.25">
      <c r="A25" s="50" t="s">
        <v>142</v>
      </c>
      <c r="B25" s="51" t="s">
        <v>162</v>
      </c>
      <c r="C25" s="51" t="s">
        <v>144</v>
      </c>
      <c r="D25" s="51" t="s">
        <v>145</v>
      </c>
      <c r="E25" s="51" t="s">
        <v>146</v>
      </c>
      <c r="F25" s="55" t="s">
        <v>147</v>
      </c>
      <c r="G25" s="56" t="s">
        <v>148</v>
      </c>
      <c r="H25" s="56" t="s">
        <v>149</v>
      </c>
      <c r="I25" s="132" t="s">
        <v>150</v>
      </c>
    </row>
    <row r="26" spans="1:9" ht="46.5" customHeight="1" x14ac:dyDescent="0.25">
      <c r="A26" s="34">
        <v>1</v>
      </c>
      <c r="B26" s="35" t="s">
        <v>151</v>
      </c>
      <c r="C26" s="36">
        <v>0.11</v>
      </c>
      <c r="D26" s="47" t="e">
        <f>$D$3</f>
        <v>#REF!</v>
      </c>
      <c r="E26" s="47" t="e">
        <f>$E$3</f>
        <v>#REF!</v>
      </c>
      <c r="F26" s="36">
        <f>$F$3</f>
        <v>0</v>
      </c>
      <c r="G26" s="36" t="e">
        <f>$G$3</f>
        <v>#REF!</v>
      </c>
      <c r="H26" s="89" t="e">
        <f>$H$3</f>
        <v>#REF!</v>
      </c>
      <c r="I26" s="97">
        <f>IF(ISERROR(G26/H26),0,G26/H26)</f>
        <v>0</v>
      </c>
    </row>
    <row r="27" spans="1:9" ht="50.25" customHeight="1" x14ac:dyDescent="0.25">
      <c r="A27" s="34">
        <v>2</v>
      </c>
      <c r="B27" s="35" t="s">
        <v>152</v>
      </c>
      <c r="C27" s="36">
        <v>0.11</v>
      </c>
      <c r="D27" s="47" t="e">
        <f>$D$4</f>
        <v>#REF!</v>
      </c>
      <c r="E27" s="47" t="e">
        <f>$E$4</f>
        <v>#REF!</v>
      </c>
      <c r="F27" s="32">
        <f>$F$4</f>
        <v>0</v>
      </c>
      <c r="G27" s="32" t="e">
        <f>$G$4</f>
        <v>#REF!</v>
      </c>
      <c r="H27" s="32" t="e">
        <f>$H$4</f>
        <v>#REF!</v>
      </c>
      <c r="I27" s="97">
        <f>IF(ISERROR(G27/H27),0,G27/H27)</f>
        <v>0</v>
      </c>
    </row>
    <row r="28" spans="1:9" ht="53.25" customHeight="1" x14ac:dyDescent="0.25"/>
    <row r="29" spans="1:9" ht="53.25" customHeight="1" x14ac:dyDescent="0.25"/>
    <row r="30" spans="1:9" x14ac:dyDescent="0.25">
      <c r="A30" s="48" t="s">
        <v>163</v>
      </c>
    </row>
    <row r="32" spans="1:9" ht="30" x14ac:dyDescent="0.25">
      <c r="A32" s="50" t="s">
        <v>142</v>
      </c>
      <c r="B32" s="51" t="s">
        <v>162</v>
      </c>
      <c r="C32" s="51" t="s">
        <v>144</v>
      </c>
      <c r="D32" s="51" t="s">
        <v>145</v>
      </c>
      <c r="E32" s="51" t="s">
        <v>146</v>
      </c>
      <c r="F32" s="55" t="s">
        <v>147</v>
      </c>
      <c r="G32" s="51" t="s">
        <v>148</v>
      </c>
      <c r="H32" s="51" t="s">
        <v>149</v>
      </c>
      <c r="I32" s="132" t="s">
        <v>150</v>
      </c>
    </row>
    <row r="33" spans="1:9" ht="30" x14ac:dyDescent="0.25">
      <c r="A33" s="34">
        <v>3</v>
      </c>
      <c r="B33" s="35" t="s">
        <v>164</v>
      </c>
      <c r="C33" s="36">
        <v>0.11</v>
      </c>
      <c r="D33" s="47" t="e">
        <f>D5</f>
        <v>#REF!</v>
      </c>
      <c r="E33" s="47" t="e">
        <f>$E$5</f>
        <v>#REF!</v>
      </c>
      <c r="F33" s="32">
        <f>$F$5</f>
        <v>0</v>
      </c>
      <c r="G33" s="32" t="e">
        <f>$G$5</f>
        <v>#REF!</v>
      </c>
      <c r="H33" s="32" t="e">
        <f>$H$5</f>
        <v>#REF!</v>
      </c>
      <c r="I33" s="97">
        <f>IF(ISERROR(G33/H33),0,G33/H33)</f>
        <v>0</v>
      </c>
    </row>
    <row r="34" spans="1:9" ht="72" customHeight="1" x14ac:dyDescent="0.25">
      <c r="A34" s="34">
        <v>4</v>
      </c>
      <c r="B34" s="35" t="s">
        <v>154</v>
      </c>
      <c r="C34" s="36">
        <v>0.11</v>
      </c>
      <c r="D34" s="47" t="e">
        <f>D6</f>
        <v>#REF!</v>
      </c>
      <c r="E34" s="47" t="e">
        <f>$E$6</f>
        <v>#REF!</v>
      </c>
      <c r="F34" s="32">
        <f>$F$6</f>
        <v>0</v>
      </c>
      <c r="G34" s="32" t="e">
        <f>$G$6</f>
        <v>#REF!</v>
      </c>
      <c r="H34" s="32" t="e">
        <f>$H$6</f>
        <v>#REF!</v>
      </c>
      <c r="I34" s="97">
        <f>IF(ISERROR(G34/H34),0,G34/H34)</f>
        <v>0</v>
      </c>
    </row>
    <row r="35" spans="1:9" ht="39.75" customHeight="1" x14ac:dyDescent="0.25">
      <c r="A35" s="34">
        <v>5</v>
      </c>
      <c r="B35" s="35" t="s">
        <v>155</v>
      </c>
      <c r="C35" s="36">
        <v>0.11</v>
      </c>
      <c r="D35" s="47" t="e">
        <f>D7</f>
        <v>#REF!</v>
      </c>
      <c r="E35" s="47" t="e">
        <f>$E$7</f>
        <v>#REF!</v>
      </c>
      <c r="F35" s="32">
        <f>$F$7</f>
        <v>0</v>
      </c>
      <c r="G35" s="32" t="e">
        <f>$G$7</f>
        <v>#REF!</v>
      </c>
      <c r="H35" s="32" t="e">
        <f>$H$7</f>
        <v>#REF!</v>
      </c>
      <c r="I35" s="97">
        <f>IF(ISERROR(G35/H35),0,G35/H35)</f>
        <v>0</v>
      </c>
    </row>
    <row r="36" spans="1:9" ht="17.25" customHeight="1" x14ac:dyDescent="0.25"/>
    <row r="37" spans="1:9" ht="17.25" customHeight="1" x14ac:dyDescent="0.25"/>
    <row r="38" spans="1:9" ht="17.25" customHeight="1" x14ac:dyDescent="0.25"/>
    <row r="39" spans="1:9" ht="17.25" customHeight="1" x14ac:dyDescent="0.25"/>
    <row r="40" spans="1:9" ht="17.25" customHeight="1" x14ac:dyDescent="0.25"/>
    <row r="41" spans="1:9" ht="17.25" customHeight="1" x14ac:dyDescent="0.25"/>
    <row r="42" spans="1:9" ht="17.25" customHeight="1" x14ac:dyDescent="0.25"/>
    <row r="45" spans="1:9" x14ac:dyDescent="0.25">
      <c r="A45" s="48" t="s">
        <v>165</v>
      </c>
    </row>
    <row r="46" spans="1:9" ht="30" x14ac:dyDescent="0.25">
      <c r="A46" s="50" t="s">
        <v>142</v>
      </c>
      <c r="B46" s="51" t="s">
        <v>162</v>
      </c>
      <c r="C46" s="51" t="s">
        <v>144</v>
      </c>
      <c r="D46" s="51" t="s">
        <v>145</v>
      </c>
      <c r="E46" s="51" t="s">
        <v>146</v>
      </c>
      <c r="F46" s="55" t="s">
        <v>147</v>
      </c>
      <c r="G46" s="56" t="s">
        <v>148</v>
      </c>
      <c r="H46" s="56" t="s">
        <v>149</v>
      </c>
      <c r="I46" s="132" t="s">
        <v>150</v>
      </c>
    </row>
    <row r="47" spans="1:9" ht="33.75" customHeight="1" x14ac:dyDescent="0.25">
      <c r="A47" s="34">
        <v>7</v>
      </c>
      <c r="B47" s="35" t="s">
        <v>157</v>
      </c>
      <c r="C47" s="36">
        <v>0.11</v>
      </c>
      <c r="D47" s="47" t="e">
        <f>$D$8</f>
        <v>#REF!</v>
      </c>
      <c r="E47" s="47" t="e">
        <f>$E$8</f>
        <v>#REF!</v>
      </c>
      <c r="F47" s="32">
        <f>$F$8</f>
        <v>0</v>
      </c>
      <c r="G47" s="32" t="e">
        <f>$G$8</f>
        <v>#REF!</v>
      </c>
      <c r="H47" s="32" t="e">
        <f>$H$8</f>
        <v>#REF!</v>
      </c>
      <c r="I47" s="97">
        <f>IF(ISERROR(G47/H47),0,G47/H47)</f>
        <v>0</v>
      </c>
    </row>
    <row r="48" spans="1:9" ht="67.5" customHeight="1" x14ac:dyDescent="0.25">
      <c r="A48" s="34">
        <v>8</v>
      </c>
      <c r="B48" s="35" t="s">
        <v>158</v>
      </c>
      <c r="C48" s="36">
        <v>0.11</v>
      </c>
      <c r="D48" s="47" t="e">
        <f>$D$9</f>
        <v>#REF!</v>
      </c>
      <c r="E48" s="47" t="e">
        <f>$E$9</f>
        <v>#REF!</v>
      </c>
      <c r="F48" s="32">
        <f>$F$9</f>
        <v>0</v>
      </c>
      <c r="G48" s="32" t="e">
        <f>$G$9</f>
        <v>#REF!</v>
      </c>
      <c r="H48" s="32" t="e">
        <f>$H$9</f>
        <v>#REF!</v>
      </c>
      <c r="I48" s="97">
        <f>IF(ISERROR(G48/H48),0,G48/H48)</f>
        <v>0</v>
      </c>
    </row>
    <row r="49" spans="1:9" s="69" customFormat="1" x14ac:dyDescent="0.25">
      <c r="A49" s="90"/>
      <c r="B49" s="91"/>
      <c r="C49" s="92"/>
      <c r="D49" s="93"/>
      <c r="E49" s="93"/>
      <c r="F49" s="94"/>
      <c r="G49" s="94"/>
      <c r="H49" s="94"/>
      <c r="I49" s="94"/>
    </row>
    <row r="50" spans="1:9" s="69" customFormat="1" x14ac:dyDescent="0.25">
      <c r="A50" s="90"/>
      <c r="B50" s="91"/>
      <c r="C50" s="92"/>
      <c r="D50" s="93"/>
      <c r="E50" s="93"/>
      <c r="F50" s="94"/>
      <c r="G50" s="94"/>
      <c r="H50" s="94"/>
      <c r="I50" s="94"/>
    </row>
    <row r="51" spans="1:9" s="69" customFormat="1" x14ac:dyDescent="0.25">
      <c r="A51" s="90"/>
      <c r="B51" s="91"/>
      <c r="C51" s="92"/>
      <c r="D51" s="93"/>
      <c r="E51" s="93"/>
      <c r="F51" s="94"/>
      <c r="G51" s="94"/>
      <c r="H51" s="94"/>
      <c r="I51" s="94"/>
    </row>
    <row r="52" spans="1:9" s="69" customFormat="1" x14ac:dyDescent="0.25">
      <c r="A52" s="90"/>
      <c r="B52" s="91"/>
      <c r="C52" s="92"/>
      <c r="D52" s="93"/>
      <c r="E52" s="93"/>
      <c r="F52" s="94"/>
      <c r="G52" s="94"/>
      <c r="H52" s="94"/>
      <c r="I52" s="94"/>
    </row>
    <row r="53" spans="1:9" s="69" customFormat="1" x14ac:dyDescent="0.25">
      <c r="A53" s="90"/>
      <c r="B53" s="91"/>
      <c r="C53" s="92"/>
      <c r="D53" s="93"/>
      <c r="E53" s="93"/>
      <c r="F53" s="94"/>
      <c r="G53" s="94"/>
      <c r="H53" s="94"/>
      <c r="I53" s="94"/>
    </row>
    <row r="54" spans="1:9" s="69" customFormat="1" x14ac:dyDescent="0.25">
      <c r="A54" s="90"/>
      <c r="B54" s="91"/>
      <c r="C54" s="92"/>
      <c r="D54" s="93"/>
      <c r="E54" s="93"/>
      <c r="F54" s="94"/>
      <c r="G54" s="94"/>
      <c r="H54" s="94"/>
      <c r="I54" s="94"/>
    </row>
    <row r="55" spans="1:9" s="69" customFormat="1" x14ac:dyDescent="0.25">
      <c r="A55" s="90"/>
      <c r="B55" s="91"/>
      <c r="C55" s="92"/>
      <c r="D55" s="93"/>
      <c r="E55" s="93"/>
      <c r="F55" s="94"/>
      <c r="G55" s="94"/>
      <c r="H55" s="94"/>
      <c r="I55" s="94"/>
    </row>
    <row r="56" spans="1:9" s="69" customFormat="1" x14ac:dyDescent="0.25">
      <c r="A56" s="90"/>
      <c r="B56" s="91"/>
      <c r="C56" s="92"/>
      <c r="D56" s="93"/>
      <c r="E56" s="93"/>
      <c r="F56" s="94"/>
      <c r="G56" s="94"/>
      <c r="H56" s="94"/>
      <c r="I56" s="94"/>
    </row>
    <row r="58" spans="1:9" ht="30" x14ac:dyDescent="0.25">
      <c r="A58" s="50" t="s">
        <v>142</v>
      </c>
      <c r="B58" s="51" t="s">
        <v>162</v>
      </c>
      <c r="C58" s="51" t="s">
        <v>144</v>
      </c>
      <c r="D58" s="51" t="s">
        <v>145</v>
      </c>
      <c r="E58" s="51" t="s">
        <v>146</v>
      </c>
      <c r="F58" s="55" t="s">
        <v>147</v>
      </c>
      <c r="G58" s="51" t="s">
        <v>148</v>
      </c>
      <c r="H58" s="51" t="s">
        <v>149</v>
      </c>
      <c r="I58" s="132" t="s">
        <v>150</v>
      </c>
    </row>
    <row r="59" spans="1:9" ht="54" customHeight="1" x14ac:dyDescent="0.25">
      <c r="A59" s="34">
        <v>6</v>
      </c>
      <c r="B59" s="35" t="s">
        <v>166</v>
      </c>
      <c r="C59" s="36">
        <v>0.11</v>
      </c>
      <c r="D59" s="47" t="e">
        <f>#REF!</f>
        <v>#REF!</v>
      </c>
      <c r="E59" s="47" t="e">
        <f>#REF!</f>
        <v>#REF!</v>
      </c>
      <c r="F59" s="32" t="e">
        <f>#REF!</f>
        <v>#REF!</v>
      </c>
      <c r="G59" s="32" t="e">
        <f>#REF!</f>
        <v>#REF!</v>
      </c>
      <c r="H59" s="32" t="e">
        <f>#REF!</f>
        <v>#REF!</v>
      </c>
      <c r="I59" s="97">
        <f>IF(ISERROR(G59/H59),0,G59/H59)</f>
        <v>0</v>
      </c>
    </row>
    <row r="69" spans="1:9" ht="30" x14ac:dyDescent="0.25">
      <c r="A69" s="50" t="s">
        <v>142</v>
      </c>
      <c r="B69" s="51" t="s">
        <v>162</v>
      </c>
      <c r="C69" s="51" t="s">
        <v>144</v>
      </c>
      <c r="D69" s="51" t="s">
        <v>145</v>
      </c>
      <c r="E69" s="51" t="s">
        <v>146</v>
      </c>
      <c r="F69" s="55" t="s">
        <v>147</v>
      </c>
      <c r="G69" s="51" t="s">
        <v>148</v>
      </c>
      <c r="H69" s="51" t="s">
        <v>149</v>
      </c>
      <c r="I69" s="132" t="s">
        <v>150</v>
      </c>
    </row>
    <row r="70" spans="1:9" ht="45.75" customHeight="1" x14ac:dyDescent="0.25">
      <c r="A70" s="34">
        <v>9</v>
      </c>
      <c r="B70" s="35" t="s">
        <v>159</v>
      </c>
      <c r="C70" s="36">
        <v>0.12</v>
      </c>
      <c r="D70" s="47" t="e">
        <f>$D$10</f>
        <v>#REF!</v>
      </c>
      <c r="E70" s="47" t="e">
        <f>$E$10</f>
        <v>#REF!</v>
      </c>
      <c r="F70" s="32">
        <f>$F$10</f>
        <v>0</v>
      </c>
      <c r="G70" s="32" t="e">
        <f>$G$10</f>
        <v>#REF!</v>
      </c>
      <c r="H70" s="32" t="e">
        <f>$H$10</f>
        <v>#REF!</v>
      </c>
      <c r="I70" s="97">
        <f>IF(ISERROR(G70/H70),0,G70/H70)</f>
        <v>0</v>
      </c>
    </row>
  </sheetData>
  <mergeCells count="1">
    <mergeCell ref="A11:B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0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62"/>
  <sheetViews>
    <sheetView topLeftCell="A15" workbookViewId="0">
      <selection activeCell="C27" sqref="C27"/>
    </sheetView>
  </sheetViews>
  <sheetFormatPr baseColWidth="10" defaultColWidth="11.42578125" defaultRowHeight="15" x14ac:dyDescent="0.25"/>
  <cols>
    <col min="1" max="1" width="5" customWidth="1"/>
    <col min="2" max="2" width="40" customWidth="1"/>
    <col min="3" max="3" width="14" customWidth="1"/>
    <col min="4" max="4" width="14.7109375" customWidth="1"/>
    <col min="6" max="6" width="12.85546875" customWidth="1"/>
    <col min="8" max="8" width="11.85546875" customWidth="1"/>
    <col min="11" max="11" width="13.7109375" customWidth="1"/>
    <col min="12" max="12" width="13" customWidth="1"/>
  </cols>
  <sheetData>
    <row r="1" spans="1:8" x14ac:dyDescent="0.25">
      <c r="B1" s="340" t="s">
        <v>168</v>
      </c>
      <c r="C1" s="340"/>
      <c r="D1" s="340"/>
      <c r="E1" s="340"/>
      <c r="F1" s="340"/>
      <c r="G1" s="340"/>
      <c r="H1" s="340"/>
    </row>
    <row r="2" spans="1:8" ht="47.25" x14ac:dyDescent="0.25">
      <c r="A2" s="57" t="s">
        <v>142</v>
      </c>
      <c r="B2" s="57" t="s">
        <v>169</v>
      </c>
      <c r="C2" s="57" t="s">
        <v>170</v>
      </c>
      <c r="D2" s="57" t="s">
        <v>149</v>
      </c>
      <c r="E2" s="57" t="s">
        <v>171</v>
      </c>
      <c r="F2" s="57" t="s">
        <v>172</v>
      </c>
      <c r="G2" s="57" t="s">
        <v>173</v>
      </c>
      <c r="H2" s="57" t="s">
        <v>174</v>
      </c>
    </row>
    <row r="3" spans="1:8" ht="36.75" customHeight="1" x14ac:dyDescent="0.25">
      <c r="A3" s="30">
        <v>1</v>
      </c>
      <c r="B3" s="96" t="s">
        <v>175</v>
      </c>
      <c r="C3" s="19" t="e">
        <f>#REF!</f>
        <v>#REF!</v>
      </c>
      <c r="D3" s="19" t="e">
        <f>#REF!</f>
        <v>#REF!</v>
      </c>
      <c r="E3" s="29">
        <f>IF(ISERROR(C3/D3),0,(C3/D3))</f>
        <v>0</v>
      </c>
      <c r="F3" s="31" t="e">
        <f>#REF!</f>
        <v>#REF!</v>
      </c>
      <c r="G3" s="31" t="e">
        <f>#REF!</f>
        <v>#REF!</v>
      </c>
      <c r="H3" s="29">
        <f>IF(ISERROR(F3/G3),0,(F3/G3))</f>
        <v>0</v>
      </c>
    </row>
    <row r="4" spans="1:8" ht="68.25" customHeight="1" x14ac:dyDescent="0.25">
      <c r="A4" s="30">
        <v>2</v>
      </c>
      <c r="B4" s="26" t="s">
        <v>176</v>
      </c>
      <c r="C4" s="19" t="e">
        <f>#REF!</f>
        <v>#REF!</v>
      </c>
      <c r="D4" s="19" t="e">
        <f>#REF!</f>
        <v>#REF!</v>
      </c>
      <c r="E4" s="29">
        <f>IF(ISERROR(C4/D4),0,(C4/D4))</f>
        <v>0</v>
      </c>
      <c r="F4" s="31" t="e">
        <f>#REF!</f>
        <v>#REF!</v>
      </c>
      <c r="G4" s="31" t="e">
        <f>#REF!</f>
        <v>#REF!</v>
      </c>
      <c r="H4" s="29">
        <f>IF(ISERROR(F4/G4),0,(F4/G4))</f>
        <v>0</v>
      </c>
    </row>
    <row r="5" spans="1:8" ht="56.25" customHeight="1" x14ac:dyDescent="0.25">
      <c r="A5" s="30">
        <v>3</v>
      </c>
      <c r="B5" s="18" t="s">
        <v>177</v>
      </c>
      <c r="C5" s="19" t="e">
        <f>#REF!</f>
        <v>#REF!</v>
      </c>
      <c r="D5" s="19" t="e">
        <f>#REF!</f>
        <v>#REF!</v>
      </c>
      <c r="E5" s="29">
        <f>IF(ISERROR(C5/D5),0,(C5/D5))</f>
        <v>0</v>
      </c>
      <c r="F5" s="31" t="e">
        <f>#REF!</f>
        <v>#REF!</v>
      </c>
      <c r="G5" s="31" t="e">
        <f>#REF!</f>
        <v>#REF!</v>
      </c>
      <c r="H5" s="29">
        <f>IF(ISERROR(F5/G5),0,(F5/G5))</f>
        <v>0</v>
      </c>
    </row>
    <row r="6" spans="1:8" x14ac:dyDescent="0.25">
      <c r="B6" s="58" t="s">
        <v>178</v>
      </c>
      <c r="C6" s="104" t="e">
        <f>#REF!</f>
        <v>#REF!</v>
      </c>
      <c r="D6" s="104" t="e">
        <f>#REF!</f>
        <v>#REF!</v>
      </c>
      <c r="E6" s="59">
        <f>IF(ISERROR(C6/D6),0,(C6/D6))</f>
        <v>0</v>
      </c>
      <c r="F6" s="59" t="e">
        <f>#REF!</f>
        <v>#REF!</v>
      </c>
      <c r="G6" s="59" t="e">
        <f>#REF!</f>
        <v>#REF!</v>
      </c>
      <c r="H6" s="59">
        <f>IF(ISERROR(F6/G6),0,(F6/G6))</f>
        <v>0</v>
      </c>
    </row>
    <row r="7" spans="1:8" x14ac:dyDescent="0.25">
      <c r="B7" s="340" t="s">
        <v>179</v>
      </c>
      <c r="C7" s="340"/>
      <c r="D7" s="340"/>
      <c r="E7" s="340"/>
      <c r="F7" s="340"/>
      <c r="G7" s="340"/>
      <c r="H7" s="340"/>
    </row>
    <row r="8" spans="1:8" ht="47.25" x14ac:dyDescent="0.25">
      <c r="A8" s="57" t="s">
        <v>142</v>
      </c>
      <c r="B8" s="57" t="s">
        <v>169</v>
      </c>
      <c r="C8" s="57" t="s">
        <v>170</v>
      </c>
      <c r="D8" s="57" t="s">
        <v>149</v>
      </c>
      <c r="E8" s="57" t="s">
        <v>171</v>
      </c>
      <c r="F8" s="57" t="s">
        <v>172</v>
      </c>
      <c r="G8" s="57" t="s">
        <v>173</v>
      </c>
      <c r="H8" s="57" t="s">
        <v>174</v>
      </c>
    </row>
    <row r="9" spans="1:8" ht="60" x14ac:dyDescent="0.25">
      <c r="A9" s="99">
        <v>1</v>
      </c>
      <c r="B9" s="100" t="s">
        <v>180</v>
      </c>
      <c r="C9" s="102" t="e">
        <f>#REF!</f>
        <v>#REF!</v>
      </c>
      <c r="D9" s="103" t="e">
        <f>#REF!</f>
        <v>#REF!</v>
      </c>
      <c r="E9" s="97">
        <f>IF(ISERROR(C9/D9),0,(C9/D9))</f>
        <v>0</v>
      </c>
      <c r="F9" s="98" t="e">
        <f>#REF!</f>
        <v>#REF!</v>
      </c>
      <c r="G9" s="98" t="e">
        <f>#REF!</f>
        <v>#REF!</v>
      </c>
      <c r="H9" s="97">
        <f>IF(ISERROR(F9/G9),0,(F9/G9))</f>
        <v>0</v>
      </c>
    </row>
    <row r="10" spans="1:8" ht="45" x14ac:dyDescent="0.25">
      <c r="A10" s="99">
        <v>2</v>
      </c>
      <c r="B10" s="101" t="s">
        <v>181</v>
      </c>
      <c r="C10" s="102" t="e">
        <f>#REF!</f>
        <v>#REF!</v>
      </c>
      <c r="D10" s="103" t="e">
        <f>#REF!</f>
        <v>#REF!</v>
      </c>
      <c r="E10" s="97">
        <f>IF(ISERROR(C10/D10),0,(C10/D10))</f>
        <v>0</v>
      </c>
      <c r="F10" s="98" t="e">
        <f>#REF!</f>
        <v>#REF!</v>
      </c>
      <c r="G10" s="98" t="e">
        <f>#REF!</f>
        <v>#REF!</v>
      </c>
      <c r="H10" s="97">
        <f>IF(ISERROR(F10/G10),0,(F10/G10))</f>
        <v>0</v>
      </c>
    </row>
    <row r="11" spans="1:8" x14ac:dyDescent="0.25">
      <c r="A11" s="28"/>
      <c r="B11" s="58" t="s">
        <v>178</v>
      </c>
      <c r="C11" s="107" t="e">
        <f>#REF!</f>
        <v>#REF!</v>
      </c>
      <c r="D11" s="108" t="e">
        <f>#REF!</f>
        <v>#REF!</v>
      </c>
      <c r="E11" s="105">
        <f>IF(ISERROR(C11/D11),0,(C11/D11))</f>
        <v>0</v>
      </c>
      <c r="F11" s="106" t="e">
        <f>#REF!</f>
        <v>#REF!</v>
      </c>
      <c r="G11" s="106" t="e">
        <f>#REF!</f>
        <v>#REF!</v>
      </c>
      <c r="H11" s="105">
        <f>IF(ISERROR(F11/G11),0,(F11/G11))</f>
        <v>0</v>
      </c>
    </row>
    <row r="13" spans="1:8" x14ac:dyDescent="0.25">
      <c r="B13" s="340"/>
      <c r="C13" s="340"/>
      <c r="D13" s="340"/>
      <c r="E13" s="340"/>
      <c r="F13" s="340"/>
      <c r="G13" s="340"/>
      <c r="H13" s="340"/>
    </row>
    <row r="14" spans="1:8" x14ac:dyDescent="0.25">
      <c r="B14" s="340" t="s">
        <v>182</v>
      </c>
      <c r="C14" s="340"/>
      <c r="D14" s="340"/>
      <c r="E14" s="340"/>
      <c r="F14" s="340"/>
      <c r="G14" s="340"/>
      <c r="H14" s="340"/>
    </row>
    <row r="15" spans="1:8" ht="47.25" x14ac:dyDescent="0.25">
      <c r="A15" s="57" t="s">
        <v>142</v>
      </c>
      <c r="B15" s="57" t="s">
        <v>169</v>
      </c>
      <c r="C15" s="57" t="s">
        <v>170</v>
      </c>
      <c r="D15" s="57" t="s">
        <v>149</v>
      </c>
      <c r="E15" s="57" t="s">
        <v>171</v>
      </c>
      <c r="F15" s="57" t="s">
        <v>172</v>
      </c>
      <c r="G15" s="57" t="s">
        <v>173</v>
      </c>
      <c r="H15" s="57" t="s">
        <v>174</v>
      </c>
    </row>
    <row r="16" spans="1:8" ht="120" x14ac:dyDescent="0.25">
      <c r="A16" s="30">
        <v>1</v>
      </c>
      <c r="B16" s="26" t="s">
        <v>183</v>
      </c>
      <c r="C16" s="19" t="e">
        <f>#REF!</f>
        <v>#REF!</v>
      </c>
      <c r="D16" s="29" t="e">
        <f>#REF!</f>
        <v>#REF!</v>
      </c>
      <c r="E16" s="29">
        <f>IF(ISERROR(C16/D16),0,(C16/D16))</f>
        <v>0</v>
      </c>
      <c r="F16" s="31" t="e">
        <f>#REF!</f>
        <v>#REF!</v>
      </c>
      <c r="G16" s="31" t="e">
        <f>#REF!</f>
        <v>#REF!</v>
      </c>
      <c r="H16" s="29">
        <f>IF(ISERROR(F16/G16),0,(F16/G16))</f>
        <v>0</v>
      </c>
    </row>
    <row r="17" spans="1:8" ht="78.75" customHeight="1" x14ac:dyDescent="0.25">
      <c r="A17" s="30">
        <v>2</v>
      </c>
      <c r="B17" s="26" t="s">
        <v>184</v>
      </c>
      <c r="C17" s="19" t="e">
        <f>#REF!</f>
        <v>#REF!</v>
      </c>
      <c r="D17" s="29" t="e">
        <f>#REF!</f>
        <v>#REF!</v>
      </c>
      <c r="E17" s="29">
        <f>IF(ISERROR(C17/D17),0,(C17/D17))</f>
        <v>0</v>
      </c>
      <c r="F17" s="31" t="e">
        <f>#REF!</f>
        <v>#REF!</v>
      </c>
      <c r="G17" s="31" t="e">
        <f>#REF!</f>
        <v>#REF!</v>
      </c>
      <c r="H17" s="29">
        <f>IF(ISERROR(F17/G17),0,(F17/G17))</f>
        <v>0</v>
      </c>
    </row>
    <row r="18" spans="1:8" ht="45.75" customHeight="1" x14ac:dyDescent="0.25">
      <c r="A18" s="30">
        <v>3</v>
      </c>
      <c r="B18" s="26" t="s">
        <v>185</v>
      </c>
      <c r="C18" s="19" t="e">
        <f>#REF!</f>
        <v>#REF!</v>
      </c>
      <c r="D18" s="29" t="e">
        <f>#REF!</f>
        <v>#REF!</v>
      </c>
      <c r="E18" s="29">
        <f>IF(ISERROR(C18/D18),0,(C18/D18))</f>
        <v>0</v>
      </c>
      <c r="F18" s="31" t="e">
        <f>#REF!</f>
        <v>#REF!</v>
      </c>
      <c r="G18" s="31" t="e">
        <f>#REF!</f>
        <v>#REF!</v>
      </c>
      <c r="H18" s="29">
        <f>IF(ISERROR(F18/G18),0,(F18/G18))</f>
        <v>0</v>
      </c>
    </row>
    <row r="19" spans="1:8" x14ac:dyDescent="0.25">
      <c r="B19" s="58" t="s">
        <v>178</v>
      </c>
      <c r="C19" s="19" t="e">
        <f>#REF!</f>
        <v>#REF!</v>
      </c>
      <c r="D19" s="29" t="e">
        <f>#REF!</f>
        <v>#REF!</v>
      </c>
      <c r="E19" s="59">
        <f>IF(ISERROR(C19/D19),0,(C19/D19))</f>
        <v>0</v>
      </c>
      <c r="F19" s="31" t="e">
        <f>#REF!</f>
        <v>#REF!</v>
      </c>
      <c r="G19" s="31" t="e">
        <f>#REF!</f>
        <v>#REF!</v>
      </c>
      <c r="H19" s="59">
        <f>IF(ISERROR(F19/G19),0,(F19/G19))</f>
        <v>0</v>
      </c>
    </row>
    <row r="20" spans="1:8" x14ac:dyDescent="0.25">
      <c r="B20" s="109"/>
      <c r="C20" s="110"/>
      <c r="D20" s="94"/>
      <c r="E20" s="94"/>
      <c r="F20" s="111"/>
      <c r="G20" s="111"/>
      <c r="H20" s="94"/>
    </row>
    <row r="21" spans="1:8" x14ac:dyDescent="0.25">
      <c r="B21" s="340" t="s">
        <v>186</v>
      </c>
      <c r="C21" s="340"/>
      <c r="D21" s="340"/>
      <c r="E21" s="340"/>
      <c r="F21" s="340"/>
      <c r="G21" s="340"/>
      <c r="H21" s="340"/>
    </row>
    <row r="22" spans="1:8" ht="47.25" x14ac:dyDescent="0.25">
      <c r="A22" s="57" t="s">
        <v>142</v>
      </c>
      <c r="B22" s="57" t="s">
        <v>169</v>
      </c>
      <c r="C22" s="57" t="s">
        <v>170</v>
      </c>
      <c r="D22" s="57" t="s">
        <v>149</v>
      </c>
      <c r="E22" s="57" t="s">
        <v>171</v>
      </c>
      <c r="F22" s="57" t="s">
        <v>172</v>
      </c>
      <c r="G22" s="57" t="s">
        <v>173</v>
      </c>
      <c r="H22" s="57" t="s">
        <v>174</v>
      </c>
    </row>
    <row r="23" spans="1:8" ht="41.25" customHeight="1" x14ac:dyDescent="0.25">
      <c r="A23" s="30">
        <v>1</v>
      </c>
      <c r="B23" s="49" t="s">
        <v>187</v>
      </c>
      <c r="C23" s="19" t="e">
        <f>#REF!</f>
        <v>#REF!</v>
      </c>
      <c r="D23" s="29" t="e">
        <f>#REF!</f>
        <v>#REF!</v>
      </c>
      <c r="E23" s="29">
        <f>IF(ISERROR(C23/D23),0,(C23/D23))</f>
        <v>0</v>
      </c>
      <c r="F23" s="31" t="e">
        <f>#REF!</f>
        <v>#REF!</v>
      </c>
      <c r="G23" s="31" t="e">
        <f>#REF!</f>
        <v>#REF!</v>
      </c>
      <c r="H23" s="29">
        <f>IF(ISERROR(F23/G23),0,(F23/G23))</f>
        <v>0</v>
      </c>
    </row>
    <row r="24" spans="1:8" ht="57.75" customHeight="1" x14ac:dyDescent="0.25">
      <c r="A24" s="30">
        <v>2</v>
      </c>
      <c r="B24" s="49" t="s">
        <v>188</v>
      </c>
      <c r="C24" s="19" t="e">
        <f>#REF!</f>
        <v>#REF!</v>
      </c>
      <c r="D24" s="29" t="e">
        <f>#REF!</f>
        <v>#REF!</v>
      </c>
      <c r="E24" s="29">
        <f>IF(ISERROR(C24/D24),0,(C24/D24))</f>
        <v>0</v>
      </c>
      <c r="F24" s="31" t="e">
        <f>#REF!</f>
        <v>#REF!</v>
      </c>
      <c r="G24" s="31" t="e">
        <f>#REF!</f>
        <v>#REF!</v>
      </c>
      <c r="H24" s="29">
        <f>IF(ISERROR(F24/G24),0,(F24/G24))</f>
        <v>0</v>
      </c>
    </row>
    <row r="25" spans="1:8" ht="37.5" customHeight="1" x14ac:dyDescent="0.25">
      <c r="A25" s="30">
        <v>3</v>
      </c>
      <c r="B25" s="49" t="s">
        <v>189</v>
      </c>
      <c r="C25" s="19" t="e">
        <f>#REF!</f>
        <v>#REF!</v>
      </c>
      <c r="D25" s="29" t="e">
        <f>#REF!</f>
        <v>#REF!</v>
      </c>
      <c r="E25" s="29">
        <f>IF(ISERROR(C25/D25),0,(C25/D25))</f>
        <v>0</v>
      </c>
      <c r="F25" s="31" t="e">
        <f>#REF!</f>
        <v>#REF!</v>
      </c>
      <c r="G25" s="31" t="e">
        <f>#REF!</f>
        <v>#REF!</v>
      </c>
      <c r="H25" s="29">
        <f>IF(ISERROR(F25/G25),0,(F25/G25))</f>
        <v>0</v>
      </c>
    </row>
    <row r="26" spans="1:8" x14ac:dyDescent="0.25">
      <c r="B26" s="58" t="s">
        <v>178</v>
      </c>
      <c r="C26" s="104" t="e">
        <f>#REF!</f>
        <v>#REF!</v>
      </c>
      <c r="D26" s="105" t="e">
        <f>#REF!</f>
        <v>#REF!</v>
      </c>
      <c r="E26" s="105">
        <f>IF(ISERROR(C26/D26),0,(C26/D26))</f>
        <v>0</v>
      </c>
      <c r="F26" s="106" t="e">
        <f>#REF!</f>
        <v>#REF!</v>
      </c>
      <c r="G26" s="106" t="e">
        <f>#REF!</f>
        <v>#REF!</v>
      </c>
      <c r="H26" s="105">
        <f>IF(ISERROR(G26/F26),0,(G26/F26))</f>
        <v>0</v>
      </c>
    </row>
    <row r="28" spans="1:8" x14ac:dyDescent="0.25">
      <c r="A28" s="341" t="s">
        <v>190</v>
      </c>
      <c r="B28" s="341"/>
      <c r="C28" s="341"/>
      <c r="D28" s="341"/>
      <c r="E28" s="341"/>
      <c r="F28" s="341"/>
      <c r="G28" s="341"/>
      <c r="H28" s="341"/>
    </row>
    <row r="29" spans="1:8" ht="47.25" x14ac:dyDescent="0.25">
      <c r="A29" s="57" t="s">
        <v>142</v>
      </c>
      <c r="B29" s="57" t="s">
        <v>169</v>
      </c>
      <c r="C29" s="57" t="s">
        <v>170</v>
      </c>
      <c r="D29" s="57" t="s">
        <v>149</v>
      </c>
      <c r="E29" s="57" t="s">
        <v>171</v>
      </c>
      <c r="F29" s="57" t="s">
        <v>172</v>
      </c>
      <c r="G29" s="57" t="s">
        <v>173</v>
      </c>
      <c r="H29" s="57" t="s">
        <v>174</v>
      </c>
    </row>
    <row r="30" spans="1:8" ht="45" x14ac:dyDescent="0.25">
      <c r="A30" s="30">
        <v>1</v>
      </c>
      <c r="B30" s="18" t="s">
        <v>191</v>
      </c>
      <c r="C30" s="19" t="e">
        <f>#REF!</f>
        <v>#REF!</v>
      </c>
      <c r="D30" s="19" t="e">
        <f>#REF!</f>
        <v>#REF!</v>
      </c>
      <c r="E30" s="29">
        <f>IF(ISERROR(C30/D30),0,(C30/D30))</f>
        <v>0</v>
      </c>
      <c r="F30" s="31" t="e">
        <f>#REF!</f>
        <v>#REF!</v>
      </c>
      <c r="G30" s="31" t="e">
        <f>#REF!</f>
        <v>#REF!</v>
      </c>
      <c r="H30" s="29">
        <f>IF(ISERROR(F30/G30),0,(F30/G30))</f>
        <v>0</v>
      </c>
    </row>
    <row r="31" spans="1:8" ht="75" x14ac:dyDescent="0.25">
      <c r="A31" s="30">
        <v>2</v>
      </c>
      <c r="B31" s="26" t="s">
        <v>192</v>
      </c>
      <c r="C31" s="19" t="e">
        <f>#REF!</f>
        <v>#REF!</v>
      </c>
      <c r="D31" s="19" t="e">
        <f>#REF!</f>
        <v>#REF!</v>
      </c>
      <c r="E31" s="29">
        <f>IF(ISERROR(C31/D31),0,(C31/D31))</f>
        <v>0</v>
      </c>
      <c r="F31" s="31" t="e">
        <f>#REF!</f>
        <v>#REF!</v>
      </c>
      <c r="G31" s="31" t="e">
        <f>#REF!</f>
        <v>#REF!</v>
      </c>
      <c r="H31" s="29">
        <f>IF(ISERROR(F31/G31),0,(F31/G31))</f>
        <v>0</v>
      </c>
    </row>
    <row r="32" spans="1:8" x14ac:dyDescent="0.25">
      <c r="B32" s="58" t="s">
        <v>178</v>
      </c>
      <c r="C32" s="104" t="e">
        <f>#REF!</f>
        <v>#REF!</v>
      </c>
      <c r="D32" s="104" t="e">
        <f>#REF!</f>
        <v>#REF!</v>
      </c>
      <c r="E32" s="59">
        <f>IF(ISERROR(C32/D32),0,(C32/D32))</f>
        <v>0</v>
      </c>
      <c r="F32" s="106" t="e">
        <f>#REF!</f>
        <v>#REF!</v>
      </c>
      <c r="G32" s="106" t="e">
        <f>#REF!</f>
        <v>#REF!</v>
      </c>
      <c r="H32" s="105">
        <f>IF(ISERROR(F32/G32),0,(F32/G32))</f>
        <v>0</v>
      </c>
    </row>
    <row r="34" spans="1:8" x14ac:dyDescent="0.25">
      <c r="A34" s="341" t="s">
        <v>193</v>
      </c>
      <c r="B34" s="342"/>
      <c r="C34" s="342"/>
      <c r="D34" s="342"/>
      <c r="E34" s="342"/>
      <c r="F34" s="342"/>
      <c r="G34" s="342"/>
      <c r="H34" s="342"/>
    </row>
    <row r="35" spans="1:8" ht="47.25" x14ac:dyDescent="0.25">
      <c r="A35" s="57" t="s">
        <v>142</v>
      </c>
      <c r="B35" s="57" t="s">
        <v>169</v>
      </c>
      <c r="C35" s="57" t="s">
        <v>170</v>
      </c>
      <c r="D35" s="57" t="s">
        <v>149</v>
      </c>
      <c r="E35" s="57" t="s">
        <v>171</v>
      </c>
      <c r="F35" s="57" t="s">
        <v>172</v>
      </c>
      <c r="G35" s="57" t="s">
        <v>173</v>
      </c>
      <c r="H35" s="57" t="s">
        <v>174</v>
      </c>
    </row>
    <row r="36" spans="1:8" ht="60" x14ac:dyDescent="0.25">
      <c r="A36" s="30">
        <v>1</v>
      </c>
      <c r="B36" s="18" t="s">
        <v>194</v>
      </c>
      <c r="C36" s="19" t="e">
        <f>#REF!</f>
        <v>#REF!</v>
      </c>
      <c r="D36" s="19" t="e">
        <f>#REF!</f>
        <v>#REF!</v>
      </c>
      <c r="E36" s="29">
        <f>IF(ISERROR(C36/D36),0,(C36/D36))</f>
        <v>0</v>
      </c>
      <c r="F36" s="31" t="e">
        <f>#REF!</f>
        <v>#REF!</v>
      </c>
      <c r="G36" s="31" t="e">
        <f>#REF!</f>
        <v>#REF!</v>
      </c>
      <c r="H36" s="29">
        <f>IF(ISERROR(F36/G36),0,(F36/G36))</f>
        <v>0</v>
      </c>
    </row>
    <row r="37" spans="1:8" ht="75" x14ac:dyDescent="0.25">
      <c r="A37" s="30">
        <v>2</v>
      </c>
      <c r="B37" s="26" t="s">
        <v>195</v>
      </c>
      <c r="C37" s="19" t="e">
        <f>#REF!</f>
        <v>#REF!</v>
      </c>
      <c r="D37" s="19" t="e">
        <f>#REF!</f>
        <v>#REF!</v>
      </c>
      <c r="E37" s="29">
        <f>IF(ISERROR(C37/D37),0,(C37/D37))</f>
        <v>0</v>
      </c>
      <c r="F37" s="31" t="e">
        <f>#REF!</f>
        <v>#REF!</v>
      </c>
      <c r="G37" s="31" t="e">
        <f>#REF!</f>
        <v>#REF!</v>
      </c>
      <c r="H37" s="29">
        <f>IF(ISERROR(F37/G37),0,(F37/G37))</f>
        <v>0</v>
      </c>
    </row>
    <row r="38" spans="1:8" x14ac:dyDescent="0.25">
      <c r="B38" s="58" t="s">
        <v>178</v>
      </c>
      <c r="C38" s="104" t="e">
        <f>#REF!</f>
        <v>#REF!</v>
      </c>
      <c r="D38" s="104" t="e">
        <f>#REF!</f>
        <v>#REF!</v>
      </c>
      <c r="E38" s="105">
        <f>IF(ISERROR(C38/D38),0,(C38/D38))</f>
        <v>0</v>
      </c>
      <c r="F38" s="106" t="e">
        <f>#REF!</f>
        <v>#REF!</v>
      </c>
      <c r="G38" s="106" t="e">
        <f>#REF!</f>
        <v>#REF!</v>
      </c>
      <c r="H38" s="105">
        <f>IF(ISERROR(F38/G38),0,(F38/G38))</f>
        <v>0</v>
      </c>
    </row>
    <row r="40" spans="1:8" x14ac:dyDescent="0.25">
      <c r="A40" s="341" t="s">
        <v>196</v>
      </c>
      <c r="B40" s="342"/>
      <c r="C40" s="342"/>
      <c r="D40" s="342"/>
      <c r="E40" s="342"/>
      <c r="F40" s="342"/>
      <c r="G40" s="342"/>
      <c r="H40" s="342"/>
    </row>
    <row r="41" spans="1:8" ht="47.25" x14ac:dyDescent="0.25">
      <c r="A41" s="57" t="s">
        <v>142</v>
      </c>
      <c r="B41" s="57" t="s">
        <v>169</v>
      </c>
      <c r="C41" s="57" t="s">
        <v>170</v>
      </c>
      <c r="D41" s="57" t="s">
        <v>149</v>
      </c>
      <c r="E41" s="57" t="s">
        <v>171</v>
      </c>
      <c r="F41" s="57" t="s">
        <v>172</v>
      </c>
      <c r="G41" s="57" t="s">
        <v>173</v>
      </c>
      <c r="H41" s="57" t="s">
        <v>174</v>
      </c>
    </row>
    <row r="42" spans="1:8" ht="60" x14ac:dyDescent="0.25">
      <c r="A42" s="30">
        <v>1</v>
      </c>
      <c r="B42" s="18" t="s">
        <v>197</v>
      </c>
      <c r="C42" s="19" t="e">
        <f>#REF!</f>
        <v>#REF!</v>
      </c>
      <c r="D42" s="19" t="e">
        <f>#REF!</f>
        <v>#REF!</v>
      </c>
      <c r="E42" s="29">
        <f>IF(ISERROR(C42/D42),0,(C42/D42))</f>
        <v>0</v>
      </c>
      <c r="F42" s="31" t="e">
        <f>#REF!</f>
        <v>#REF!</v>
      </c>
      <c r="G42" s="31" t="e">
        <f>#REF!</f>
        <v>#REF!</v>
      </c>
      <c r="H42" s="29">
        <f>IF(ISERROR(F42/G42),0,(F42/G42))</f>
        <v>0</v>
      </c>
    </row>
    <row r="43" spans="1:8" x14ac:dyDescent="0.25">
      <c r="A43" s="30">
        <v>2</v>
      </c>
      <c r="B43" s="26" t="s">
        <v>198</v>
      </c>
      <c r="C43" s="19" t="e">
        <f>#REF!</f>
        <v>#REF!</v>
      </c>
      <c r="D43" s="19" t="e">
        <f>#REF!</f>
        <v>#REF!</v>
      </c>
      <c r="E43" s="29">
        <f>IF(ISERROR(C43/D43),0,(C43/D43))</f>
        <v>0</v>
      </c>
      <c r="F43" s="31" t="e">
        <f>#REF!</f>
        <v>#REF!</v>
      </c>
      <c r="G43" s="31" t="e">
        <f>#REF!</f>
        <v>#REF!</v>
      </c>
      <c r="H43" s="29">
        <f>IF(ISERROR(F43/G43),0,(F43/G43))</f>
        <v>0</v>
      </c>
    </row>
    <row r="44" spans="1:8" x14ac:dyDescent="0.25">
      <c r="A44" s="30">
        <v>3</v>
      </c>
      <c r="B44" s="18" t="s">
        <v>199</v>
      </c>
      <c r="C44" s="19" t="e">
        <f>#REF!</f>
        <v>#REF!</v>
      </c>
      <c r="D44" s="19" t="e">
        <f>#REF!</f>
        <v>#REF!</v>
      </c>
      <c r="E44" s="29">
        <f>IF(ISERROR(C44/D44),0,(C44/D44))</f>
        <v>0</v>
      </c>
      <c r="F44" s="31" t="e">
        <f>#REF!</f>
        <v>#REF!</v>
      </c>
      <c r="G44" s="31" t="e">
        <f>#REF!</f>
        <v>#REF!</v>
      </c>
      <c r="H44" s="29">
        <f>IF(ISERROR(F44/G44),0,(F44/G44))</f>
        <v>0</v>
      </c>
    </row>
    <row r="45" spans="1:8" x14ac:dyDescent="0.25">
      <c r="B45" s="58" t="s">
        <v>178</v>
      </c>
      <c r="C45" s="104" t="e">
        <f>#REF!</f>
        <v>#REF!</v>
      </c>
      <c r="D45" s="104" t="e">
        <f>#REF!</f>
        <v>#REF!</v>
      </c>
      <c r="E45" s="29">
        <f>IF(ISERROR(C45/D45),0,(C45/D45))</f>
        <v>0</v>
      </c>
      <c r="F45" s="31" t="e">
        <f>#REF!</f>
        <v>#REF!</v>
      </c>
      <c r="G45" s="31" t="e">
        <f>#REF!</f>
        <v>#REF!</v>
      </c>
      <c r="H45" s="29">
        <f>IF(ISERROR(F45/G45),0,(F45/G45))</f>
        <v>0</v>
      </c>
    </row>
    <row r="47" spans="1:8" x14ac:dyDescent="0.25">
      <c r="A47" s="341" t="s">
        <v>200</v>
      </c>
      <c r="B47" s="342"/>
      <c r="C47" s="342"/>
      <c r="D47" s="342"/>
      <c r="E47" s="342"/>
      <c r="F47" s="342"/>
      <c r="G47" s="342"/>
      <c r="H47" s="342"/>
    </row>
    <row r="48" spans="1:8" ht="47.25" x14ac:dyDescent="0.25">
      <c r="A48" s="57" t="s">
        <v>142</v>
      </c>
      <c r="B48" s="57" t="s">
        <v>169</v>
      </c>
      <c r="C48" s="57" t="s">
        <v>170</v>
      </c>
      <c r="D48" s="57" t="s">
        <v>149</v>
      </c>
      <c r="E48" s="57" t="s">
        <v>171</v>
      </c>
      <c r="F48" s="57" t="s">
        <v>172</v>
      </c>
      <c r="G48" s="57" t="s">
        <v>173</v>
      </c>
      <c r="H48" s="57" t="s">
        <v>174</v>
      </c>
    </row>
    <row r="49" spans="1:8" ht="45" x14ac:dyDescent="0.25">
      <c r="A49" s="30">
        <v>1</v>
      </c>
      <c r="B49" s="18" t="s">
        <v>201</v>
      </c>
      <c r="C49" s="19" t="e">
        <f>#REF!</f>
        <v>#REF!</v>
      </c>
      <c r="D49" s="19" t="e">
        <f>#REF!</f>
        <v>#REF!</v>
      </c>
      <c r="E49" s="29">
        <f>IF(ISERROR(C49/D49),0,(C49/D49))</f>
        <v>0</v>
      </c>
      <c r="F49" s="31" t="e">
        <f>#REF!</f>
        <v>#REF!</v>
      </c>
      <c r="G49" s="31" t="e">
        <f>#REF!</f>
        <v>#REF!</v>
      </c>
      <c r="H49" s="29">
        <f>IF(ISERROR(F49/G49),0,(F49/G49))</f>
        <v>0</v>
      </c>
    </row>
    <row r="50" spans="1:8" ht="45" x14ac:dyDescent="0.25">
      <c r="A50" s="30">
        <v>2</v>
      </c>
      <c r="B50" s="26" t="s">
        <v>202</v>
      </c>
      <c r="C50" s="19" t="e">
        <f>#REF!</f>
        <v>#REF!</v>
      </c>
      <c r="D50" s="19" t="e">
        <f>#REF!</f>
        <v>#REF!</v>
      </c>
      <c r="E50" s="29">
        <f>IF(ISERROR(C50/D50),0,(C50/D50))</f>
        <v>0</v>
      </c>
      <c r="F50" s="31" t="e">
        <f>#REF!</f>
        <v>#REF!</v>
      </c>
      <c r="G50" s="31" t="e">
        <f>#REF!</f>
        <v>#REF!</v>
      </c>
      <c r="H50" s="29">
        <f>IF(ISERROR(F50/G50),0,(F50/G50))</f>
        <v>0</v>
      </c>
    </row>
    <row r="51" spans="1:8" x14ac:dyDescent="0.25">
      <c r="B51" s="58" t="s">
        <v>178</v>
      </c>
      <c r="C51" s="104" t="e">
        <f>#REF!</f>
        <v>#REF!</v>
      </c>
      <c r="D51" s="104" t="e">
        <f>#REF!</f>
        <v>#REF!</v>
      </c>
      <c r="E51" s="105">
        <f>IF(ISERROR(C51/D51),0,(C51/D51))</f>
        <v>0</v>
      </c>
      <c r="F51" s="106" t="e">
        <f>#REF!</f>
        <v>#REF!</v>
      </c>
      <c r="G51" s="106" t="e">
        <f>#REF!</f>
        <v>#REF!</v>
      </c>
      <c r="H51" s="105">
        <f>IF(ISERROR(F51/G51),0,(F51/G51))</f>
        <v>0</v>
      </c>
    </row>
    <row r="53" spans="1:8" x14ac:dyDescent="0.25">
      <c r="A53" s="341" t="s">
        <v>203</v>
      </c>
      <c r="B53" s="342"/>
      <c r="C53" s="342"/>
      <c r="D53" s="342"/>
      <c r="E53" s="342"/>
      <c r="F53" s="342"/>
      <c r="G53" s="342"/>
      <c r="H53" s="342"/>
    </row>
    <row r="54" spans="1:8" ht="47.25" x14ac:dyDescent="0.25">
      <c r="A54" s="57" t="s">
        <v>142</v>
      </c>
      <c r="B54" s="57" t="s">
        <v>169</v>
      </c>
      <c r="C54" s="57" t="s">
        <v>170</v>
      </c>
      <c r="D54" s="57" t="s">
        <v>149</v>
      </c>
      <c r="E54" s="57" t="s">
        <v>171</v>
      </c>
      <c r="F54" s="57" t="s">
        <v>172</v>
      </c>
      <c r="G54" s="57" t="s">
        <v>173</v>
      </c>
      <c r="H54" s="57" t="s">
        <v>174</v>
      </c>
    </row>
    <row r="55" spans="1:8" ht="64.5" customHeight="1" x14ac:dyDescent="0.25">
      <c r="A55" s="30">
        <v>1</v>
      </c>
      <c r="B55" s="96" t="s">
        <v>107</v>
      </c>
      <c r="C55" s="19" t="e">
        <f>#REF!</f>
        <v>#REF!</v>
      </c>
      <c r="D55" s="19" t="e">
        <f>#REF!</f>
        <v>#REF!</v>
      </c>
      <c r="E55" s="29">
        <f>IF(ISERROR(C20/D20),0,(C55/D55))</f>
        <v>0</v>
      </c>
      <c r="F55" s="31" t="e">
        <f>#REF!</f>
        <v>#REF!</v>
      </c>
      <c r="G55" s="31" t="e">
        <f>#REF!</f>
        <v>#REF!</v>
      </c>
      <c r="H55" s="29">
        <f>IF(ISERROR(F55/G55),0,(F55/G55))</f>
        <v>0</v>
      </c>
    </row>
    <row r="56" spans="1:8" ht="45" x14ac:dyDescent="0.25">
      <c r="A56" s="30">
        <v>2</v>
      </c>
      <c r="B56" s="26" t="s">
        <v>204</v>
      </c>
      <c r="C56" s="19" t="e">
        <f>#REF!</f>
        <v>#REF!</v>
      </c>
      <c r="D56" s="19" t="e">
        <f>#REF!</f>
        <v>#REF!</v>
      </c>
      <c r="E56" s="29">
        <f t="shared" ref="E56:E61" si="0">IF(ISERROR(C56/D56),0,(C56/D56))</f>
        <v>0</v>
      </c>
      <c r="F56" s="31" t="e">
        <f>#REF!</f>
        <v>#REF!</v>
      </c>
      <c r="G56" s="31" t="e">
        <f>#REF!</f>
        <v>#REF!</v>
      </c>
      <c r="H56" s="29">
        <f t="shared" ref="H56:H61" si="1">IF(ISERROR(F56/G56),0,(F56/G56))</f>
        <v>0</v>
      </c>
    </row>
    <row r="57" spans="1:8" ht="105" x14ac:dyDescent="0.25">
      <c r="A57" s="30">
        <v>3</v>
      </c>
      <c r="B57" s="26" t="s">
        <v>205</v>
      </c>
      <c r="C57" s="19" t="e">
        <f>#REF!</f>
        <v>#REF!</v>
      </c>
      <c r="D57" s="19" t="e">
        <f>#REF!</f>
        <v>#REF!</v>
      </c>
      <c r="E57" s="29">
        <f t="shared" si="0"/>
        <v>0</v>
      </c>
      <c r="F57" s="31" t="e">
        <f>#REF!</f>
        <v>#REF!</v>
      </c>
      <c r="G57" s="31" t="e">
        <f>#REF!</f>
        <v>#REF!</v>
      </c>
      <c r="H57" s="29">
        <f t="shared" si="1"/>
        <v>0</v>
      </c>
    </row>
    <row r="58" spans="1:8" ht="75" x14ac:dyDescent="0.25">
      <c r="A58" s="30">
        <v>4</v>
      </c>
      <c r="B58" s="26" t="s">
        <v>206</v>
      </c>
      <c r="C58" s="19" t="e">
        <f>#REF!</f>
        <v>#REF!</v>
      </c>
      <c r="D58" s="19" t="e">
        <f>#REF!</f>
        <v>#REF!</v>
      </c>
      <c r="E58" s="29">
        <f t="shared" si="0"/>
        <v>0</v>
      </c>
      <c r="F58" s="31" t="e">
        <f>#REF!</f>
        <v>#REF!</v>
      </c>
      <c r="G58" s="31" t="e">
        <f>#REF!</f>
        <v>#REF!</v>
      </c>
      <c r="H58" s="29">
        <f t="shared" si="1"/>
        <v>0</v>
      </c>
    </row>
    <row r="59" spans="1:8" ht="60" x14ac:dyDescent="0.25">
      <c r="A59" s="30">
        <v>5</v>
      </c>
      <c r="B59" s="26" t="s">
        <v>207</v>
      </c>
      <c r="C59" s="19" t="e">
        <f>#REF!</f>
        <v>#REF!</v>
      </c>
      <c r="D59" s="19" t="e">
        <f>#REF!</f>
        <v>#REF!</v>
      </c>
      <c r="E59" s="29">
        <f t="shared" si="0"/>
        <v>0</v>
      </c>
      <c r="F59" s="31" t="e">
        <f>#REF!</f>
        <v>#REF!</v>
      </c>
      <c r="G59" s="31" t="e">
        <f>#REF!</f>
        <v>#REF!</v>
      </c>
      <c r="H59" s="29">
        <f t="shared" si="1"/>
        <v>0</v>
      </c>
    </row>
    <row r="60" spans="1:8" ht="135" x14ac:dyDescent="0.25">
      <c r="A60" s="30">
        <v>6</v>
      </c>
      <c r="B60" s="26" t="s">
        <v>208</v>
      </c>
      <c r="C60" s="19" t="e">
        <f>#REF!</f>
        <v>#REF!</v>
      </c>
      <c r="D60" s="19" t="e">
        <f>#REF!</f>
        <v>#REF!</v>
      </c>
      <c r="E60" s="29">
        <f t="shared" si="0"/>
        <v>0</v>
      </c>
      <c r="F60" s="31" t="e">
        <f>#REF!</f>
        <v>#REF!</v>
      </c>
      <c r="G60" s="31" t="e">
        <f>#REF!</f>
        <v>#REF!</v>
      </c>
      <c r="H60" s="29">
        <f t="shared" si="1"/>
        <v>0</v>
      </c>
    </row>
    <row r="61" spans="1:8" ht="75" x14ac:dyDescent="0.25">
      <c r="A61" s="30">
        <v>7</v>
      </c>
      <c r="B61" s="18" t="s">
        <v>209</v>
      </c>
      <c r="C61" s="19" t="e">
        <f>#REF!</f>
        <v>#REF!</v>
      </c>
      <c r="D61" s="19" t="e">
        <f>#REF!</f>
        <v>#REF!</v>
      </c>
      <c r="E61" s="29">
        <f t="shared" si="0"/>
        <v>0</v>
      </c>
      <c r="F61" s="31" t="e">
        <f>#REF!</f>
        <v>#REF!</v>
      </c>
      <c r="G61" s="31" t="e">
        <f>#REF!</f>
        <v>#REF!</v>
      </c>
      <c r="H61" s="29">
        <f t="shared" si="1"/>
        <v>0</v>
      </c>
    </row>
    <row r="62" spans="1:8" x14ac:dyDescent="0.25">
      <c r="B62" s="58" t="s">
        <v>178</v>
      </c>
      <c r="C62" s="104" t="e">
        <f>#REF!</f>
        <v>#REF!</v>
      </c>
      <c r="D62" s="104" t="e">
        <f>#REF!</f>
        <v>#REF!</v>
      </c>
      <c r="E62" s="105">
        <f>IF(ISERROR(C62/D62),0,(C62/D62))</f>
        <v>0</v>
      </c>
      <c r="F62" s="106" t="e">
        <f>#REF!</f>
        <v>#REF!</v>
      </c>
      <c r="G62" s="106" t="e">
        <f>#REF!</f>
        <v>#REF!</v>
      </c>
      <c r="H62" s="105">
        <f>IF(ISERROR(F62/G62),0,(F62/G62))</f>
        <v>0</v>
      </c>
    </row>
  </sheetData>
  <mergeCells count="10">
    <mergeCell ref="A47:H47"/>
    <mergeCell ref="A53:H53"/>
    <mergeCell ref="A40:H40"/>
    <mergeCell ref="A34:H34"/>
    <mergeCell ref="A28:H28"/>
    <mergeCell ref="B1:H1"/>
    <mergeCell ref="B7:H7"/>
    <mergeCell ref="B13:H13"/>
    <mergeCell ref="B14:H14"/>
    <mergeCell ref="B21:H2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Gráficos</vt:lpstr>
      </vt:variant>
      <vt:variant>
        <vt:i4>1</vt:i4>
      </vt:variant>
    </vt:vector>
  </HeadingPairs>
  <TitlesOfParts>
    <vt:vector size="20" baseType="lpstr">
      <vt:lpstr>Marco Estrategico</vt:lpstr>
      <vt:lpstr>Graficos- MARZO</vt:lpstr>
      <vt:lpstr>Graficos- ABRIL </vt:lpstr>
      <vt:lpstr>Graficos- Mayo</vt:lpstr>
      <vt:lpstr>Graficos- Junio </vt:lpstr>
      <vt:lpstr>Graficos- Julio </vt:lpstr>
      <vt:lpstr>Graficos- Agosto </vt:lpstr>
      <vt:lpstr>Graficos- Septiembre</vt:lpstr>
      <vt:lpstr>Resumen</vt:lpstr>
      <vt:lpstr>PLAN ANTICORRUPCIÓN 2021</vt:lpstr>
      <vt:lpstr>PLAN DE PRIVACIDAD Y SEGURIDAD</vt:lpstr>
      <vt:lpstr>PLAN INSTITUCINAL DE ARCHIVO</vt:lpstr>
      <vt:lpstr>PLAN ANUAL SG SST 2023</vt:lpstr>
      <vt:lpstr>Hoja3</vt:lpstr>
      <vt:lpstr>Hoja2</vt:lpstr>
      <vt:lpstr>PLAN INSTITUCIONAL GESTIÓN AMBI</vt:lpstr>
      <vt:lpstr>ESTRATEGIA CERO PAPEL</vt:lpstr>
      <vt:lpstr>PLAN DE GESTIÓN INTEGRAL DE RES</vt:lpstr>
      <vt:lpstr>Hoja1</vt:lpstr>
      <vt:lpstr>Gráfico1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Jacquelin Romero Guio</dc:creator>
  <cp:keywords/>
  <dc:description/>
  <cp:lastModifiedBy>Diana Marcela Herran Luna</cp:lastModifiedBy>
  <cp:revision/>
  <dcterms:created xsi:type="dcterms:W3CDTF">2015-12-04T15:57:31Z</dcterms:created>
  <dcterms:modified xsi:type="dcterms:W3CDTF">2023-01-14T01:27:28Z</dcterms:modified>
  <cp:category/>
  <cp:contentStatus/>
</cp:coreProperties>
</file>