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8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fonade-my.sharepoint.com/personal/dherran_enterritorio_gov_co/Documents/PLANES 2023/"/>
    </mc:Choice>
  </mc:AlternateContent>
  <xr:revisionPtr revIDLastSave="7" documentId="8_{569EC288-C235-4744-A20B-73C5BE1A5B53}" xr6:coauthVersionLast="47" xr6:coauthVersionMax="47" xr10:uidLastSave="{EA2C5B0A-01F5-47A4-B940-36842C64538A}"/>
  <bookViews>
    <workbookView xWindow="-120" yWindow="-120" windowWidth="20730" windowHeight="11160" tabRatio="612" firstSheet="12" activeTab="12" xr2:uid="{00000000-000D-0000-FFFF-FFFF00000000}"/>
  </bookViews>
  <sheets>
    <sheet name="Marco Estrategico" sheetId="3" state="hidden" r:id="rId1"/>
    <sheet name="Graficos- MARZO" sheetId="13" state="hidden" r:id="rId2"/>
    <sheet name="Graficos- ABRIL " sheetId="24" state="hidden" r:id="rId3"/>
    <sheet name="Graficos- Mayo" sheetId="23" state="hidden" r:id="rId4"/>
    <sheet name="Graficos- Junio " sheetId="25" state="hidden" r:id="rId5"/>
    <sheet name="Graficos- Julio " sheetId="26" state="hidden" r:id="rId6"/>
    <sheet name="Graficos- Agosto " sheetId="28" state="hidden" r:id="rId7"/>
    <sheet name="Graficos- Septiembre" sheetId="29" state="hidden" r:id="rId8"/>
    <sheet name="Resumen" sheetId="12" state="hidden" r:id="rId9"/>
    <sheet name="Gráfico1" sheetId="42" state="hidden" r:id="rId10"/>
    <sheet name="PARTICIPACIÓN CIUDADANA" sheetId="45" state="hidden" r:id="rId11"/>
    <sheet name="SERVICIO AL CIUDADANO" sheetId="43" state="hidden" r:id="rId12"/>
    <sheet name="SEGURIDAD Y PRIVACIDAD" sheetId="46" r:id="rId13"/>
    <sheet name="Hoja2" sheetId="44" r:id="rId14"/>
    <sheet name="Hoja1" sheetId="27" state="hidden" r:id="rId15"/>
  </sheets>
  <externalReferences>
    <externalReference r:id="rId16"/>
  </externalReferences>
  <definedNames>
    <definedName name="Estrategia__Transversal">[1]Varios!$H$4:$H$8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2" l="1"/>
  <c r="G5" i="12"/>
  <c r="G4" i="12"/>
  <c r="G3" i="12"/>
  <c r="G62" i="12"/>
  <c r="F62" i="12"/>
  <c r="D62" i="12"/>
  <c r="C62" i="12"/>
  <c r="G61" i="12"/>
  <c r="F61" i="12"/>
  <c r="D61" i="12"/>
  <c r="C61" i="12"/>
  <c r="G60" i="12"/>
  <c r="F60" i="12"/>
  <c r="D60" i="12"/>
  <c r="C60" i="12"/>
  <c r="G59" i="12"/>
  <c r="F59" i="12"/>
  <c r="D59" i="12"/>
  <c r="C59" i="12"/>
  <c r="G58" i="12"/>
  <c r="H58" i="12"/>
  <c r="F58" i="12"/>
  <c r="D58" i="12"/>
  <c r="C58" i="12"/>
  <c r="E58" i="12"/>
  <c r="G57" i="12"/>
  <c r="F57" i="12"/>
  <c r="D57" i="12"/>
  <c r="C57" i="12"/>
  <c r="E57" i="12"/>
  <c r="G56" i="12"/>
  <c r="F56" i="12"/>
  <c r="D56" i="12"/>
  <c r="C56" i="12"/>
  <c r="E56" i="12"/>
  <c r="G55" i="12"/>
  <c r="F55" i="12"/>
  <c r="E55" i="12"/>
  <c r="D55" i="12"/>
  <c r="C55" i="12"/>
  <c r="G51" i="12"/>
  <c r="F51" i="12"/>
  <c r="D51" i="12"/>
  <c r="C51" i="12"/>
  <c r="G50" i="12"/>
  <c r="F50" i="12"/>
  <c r="D50" i="12"/>
  <c r="C50" i="12"/>
  <c r="G49" i="12"/>
  <c r="F49" i="12"/>
  <c r="D49" i="12"/>
  <c r="C49" i="12"/>
  <c r="G45" i="12"/>
  <c r="F45" i="12"/>
  <c r="D45" i="12"/>
  <c r="C45" i="12"/>
  <c r="G44" i="12"/>
  <c r="F44" i="12"/>
  <c r="D44" i="12"/>
  <c r="C44" i="12"/>
  <c r="G43" i="12"/>
  <c r="F43" i="12"/>
  <c r="D43" i="12"/>
  <c r="C43" i="12"/>
  <c r="G42" i="12"/>
  <c r="F42" i="12"/>
  <c r="E42" i="12"/>
  <c r="D42" i="12"/>
  <c r="C42" i="12"/>
  <c r="G38" i="12"/>
  <c r="F38" i="12"/>
  <c r="H38" i="12"/>
  <c r="D38" i="12"/>
  <c r="C38" i="12"/>
  <c r="G37" i="12"/>
  <c r="F37" i="12"/>
  <c r="D37" i="12"/>
  <c r="C37" i="12"/>
  <c r="G36" i="12"/>
  <c r="F36" i="12"/>
  <c r="D36" i="12"/>
  <c r="C36" i="12"/>
  <c r="G32" i="12"/>
  <c r="F32" i="12"/>
  <c r="D32" i="12"/>
  <c r="C32" i="12"/>
  <c r="G31" i="12"/>
  <c r="F31" i="12"/>
  <c r="H31" i="12"/>
  <c r="D31" i="12"/>
  <c r="C31" i="12"/>
  <c r="G30" i="12"/>
  <c r="F30" i="12"/>
  <c r="D30" i="12"/>
  <c r="C30" i="12"/>
  <c r="G26" i="12"/>
  <c r="F26" i="12"/>
  <c r="D26" i="12"/>
  <c r="C26" i="12"/>
  <c r="G25" i="12"/>
  <c r="F25" i="12"/>
  <c r="D25" i="12"/>
  <c r="C25" i="12"/>
  <c r="G24" i="12"/>
  <c r="F24" i="12"/>
  <c r="H24" i="12"/>
  <c r="D24" i="12"/>
  <c r="C24" i="12"/>
  <c r="G23" i="12"/>
  <c r="F23" i="12"/>
  <c r="D23" i="12"/>
  <c r="C23" i="12"/>
  <c r="G19" i="12"/>
  <c r="F19" i="12"/>
  <c r="D19" i="12"/>
  <c r="C19" i="12"/>
  <c r="G18" i="12"/>
  <c r="F18" i="12"/>
  <c r="D18" i="12"/>
  <c r="C18" i="12"/>
  <c r="G17" i="12"/>
  <c r="F17" i="12"/>
  <c r="H17" i="12"/>
  <c r="D17" i="12"/>
  <c r="C17" i="12"/>
  <c r="G16" i="12"/>
  <c r="F16" i="12"/>
  <c r="D16" i="12"/>
  <c r="C16" i="12"/>
  <c r="G11" i="12"/>
  <c r="F11" i="12"/>
  <c r="D11" i="12"/>
  <c r="C11" i="12"/>
  <c r="G10" i="12"/>
  <c r="F10" i="12"/>
  <c r="D10" i="12"/>
  <c r="C10" i="12"/>
  <c r="G9" i="12"/>
  <c r="F9" i="12"/>
  <c r="H9" i="12"/>
  <c r="D9" i="12"/>
  <c r="C9" i="12"/>
  <c r="G6" i="12"/>
  <c r="F6" i="12"/>
  <c r="H6" i="12"/>
  <c r="D6" i="12"/>
  <c r="C6" i="12"/>
  <c r="F5" i="12"/>
  <c r="C5" i="12"/>
  <c r="D4" i="12"/>
  <c r="C4" i="12"/>
  <c r="F3" i="12"/>
  <c r="D3" i="12"/>
  <c r="C3" i="12"/>
  <c r="H59" i="29"/>
  <c r="G59" i="29"/>
  <c r="F59" i="29"/>
  <c r="E59" i="29"/>
  <c r="D59" i="29"/>
  <c r="C11" i="29"/>
  <c r="H10" i="29"/>
  <c r="H70" i="29"/>
  <c r="G10" i="29"/>
  <c r="G70" i="29"/>
  <c r="E10" i="29"/>
  <c r="D10" i="29"/>
  <c r="D70" i="29"/>
  <c r="H9" i="29"/>
  <c r="H48" i="29"/>
  <c r="G9" i="29"/>
  <c r="G48" i="29"/>
  <c r="E9" i="29"/>
  <c r="D9" i="29"/>
  <c r="D48" i="29"/>
  <c r="H8" i="29"/>
  <c r="H47" i="29"/>
  <c r="G8" i="29"/>
  <c r="E8" i="29"/>
  <c r="E47" i="29"/>
  <c r="D8" i="29"/>
  <c r="D47" i="29"/>
  <c r="H7" i="29"/>
  <c r="H35" i="29"/>
  <c r="G7" i="29"/>
  <c r="G35" i="29"/>
  <c r="E7" i="29"/>
  <c r="D7" i="29"/>
  <c r="D35" i="29"/>
  <c r="H6" i="29"/>
  <c r="H34" i="29"/>
  <c r="G6" i="29"/>
  <c r="G34" i="29"/>
  <c r="E6" i="29"/>
  <c r="E34" i="29"/>
  <c r="D6" i="29"/>
  <c r="D34" i="29"/>
  <c r="H5" i="29"/>
  <c r="H33" i="29"/>
  <c r="G5" i="29"/>
  <c r="G33" i="29"/>
  <c r="E5" i="29"/>
  <c r="D5" i="29"/>
  <c r="D33" i="29"/>
  <c r="H4" i="29"/>
  <c r="H27" i="29"/>
  <c r="G4" i="29"/>
  <c r="G27" i="29"/>
  <c r="E4" i="29"/>
  <c r="E27" i="29"/>
  <c r="D4" i="29"/>
  <c r="D27" i="29"/>
  <c r="H3" i="29"/>
  <c r="H26" i="29"/>
  <c r="G3" i="29"/>
  <c r="G11" i="29"/>
  <c r="E3" i="29"/>
  <c r="D3" i="29"/>
  <c r="D26" i="29"/>
  <c r="C12" i="28"/>
  <c r="H11" i="28"/>
  <c r="H71" i="28"/>
  <c r="G11" i="28"/>
  <c r="G71" i="28"/>
  <c r="E11" i="28"/>
  <c r="E71" i="28"/>
  <c r="D11" i="28"/>
  <c r="D71" i="28"/>
  <c r="H10" i="28"/>
  <c r="H49" i="28"/>
  <c r="G10" i="28"/>
  <c r="E10" i="28"/>
  <c r="E49" i="28"/>
  <c r="D10" i="28"/>
  <c r="H9" i="28"/>
  <c r="H48" i="28"/>
  <c r="G9" i="28"/>
  <c r="G48" i="28"/>
  <c r="E9" i="28"/>
  <c r="E48" i="28"/>
  <c r="D9" i="28"/>
  <c r="D48" i="28"/>
  <c r="H8" i="28"/>
  <c r="H60" i="28"/>
  <c r="G8" i="28"/>
  <c r="G60" i="28"/>
  <c r="E8" i="28"/>
  <c r="E60" i="28"/>
  <c r="D8" i="28"/>
  <c r="H7" i="28"/>
  <c r="H36" i="28"/>
  <c r="G7" i="28"/>
  <c r="G36" i="28"/>
  <c r="E7" i="28"/>
  <c r="E36" i="28"/>
  <c r="D7" i="28"/>
  <c r="D36" i="28"/>
  <c r="H6" i="28"/>
  <c r="H35" i="28"/>
  <c r="G6" i="28"/>
  <c r="G35" i="28"/>
  <c r="E6" i="28"/>
  <c r="E35" i="28"/>
  <c r="D6" i="28"/>
  <c r="H5" i="28"/>
  <c r="H34" i="28"/>
  <c r="G5" i="28"/>
  <c r="G34" i="28"/>
  <c r="E5" i="28"/>
  <c r="D5" i="28"/>
  <c r="D34" i="28"/>
  <c r="H4" i="28"/>
  <c r="H28" i="28"/>
  <c r="G4" i="28"/>
  <c r="E4" i="28"/>
  <c r="E28" i="28"/>
  <c r="D4" i="28"/>
  <c r="H3" i="28"/>
  <c r="H27" i="28"/>
  <c r="G3" i="28"/>
  <c r="G27" i="28"/>
  <c r="E3" i="28"/>
  <c r="E27" i="28"/>
  <c r="D3" i="28"/>
  <c r="D12" i="28"/>
  <c r="G35" i="26"/>
  <c r="C12" i="26"/>
  <c r="H11" i="26"/>
  <c r="G11" i="26"/>
  <c r="G71" i="26"/>
  <c r="E11" i="26"/>
  <c r="E71" i="26"/>
  <c r="D11" i="26"/>
  <c r="D71" i="26"/>
  <c r="H10" i="26"/>
  <c r="H49" i="26"/>
  <c r="G10" i="26"/>
  <c r="G49" i="26"/>
  <c r="E10" i="26"/>
  <c r="E49" i="26"/>
  <c r="D10" i="26"/>
  <c r="D49" i="26"/>
  <c r="H9" i="26"/>
  <c r="G9" i="26"/>
  <c r="G48" i="26"/>
  <c r="E9" i="26"/>
  <c r="E48" i="26"/>
  <c r="D9" i="26"/>
  <c r="D48" i="26"/>
  <c r="H8" i="26"/>
  <c r="H60" i="26"/>
  <c r="G8" i="26"/>
  <c r="G60" i="26"/>
  <c r="E8" i="26"/>
  <c r="D8" i="26"/>
  <c r="D60" i="26"/>
  <c r="H7" i="26"/>
  <c r="G7" i="26"/>
  <c r="G36" i="26"/>
  <c r="E7" i="26"/>
  <c r="E36" i="26"/>
  <c r="D7" i="26"/>
  <c r="D36" i="26"/>
  <c r="H6" i="26"/>
  <c r="H35" i="26"/>
  <c r="G6" i="26"/>
  <c r="E6" i="26"/>
  <c r="E35" i="26"/>
  <c r="D6" i="26"/>
  <c r="D35" i="26"/>
  <c r="H5" i="26"/>
  <c r="G5" i="26"/>
  <c r="G34" i="26"/>
  <c r="E5" i="26"/>
  <c r="E34" i="26"/>
  <c r="D5" i="26"/>
  <c r="D34" i="26"/>
  <c r="H4" i="26"/>
  <c r="H28" i="26"/>
  <c r="G4" i="26"/>
  <c r="E4" i="26"/>
  <c r="E28" i="26"/>
  <c r="D4" i="26"/>
  <c r="D28" i="26"/>
  <c r="H3" i="26"/>
  <c r="H27" i="26"/>
  <c r="G3" i="26"/>
  <c r="E3" i="26"/>
  <c r="D3" i="26"/>
  <c r="D27" i="26"/>
  <c r="G35" i="25"/>
  <c r="I35" i="25"/>
  <c r="C12" i="25"/>
  <c r="H11" i="25"/>
  <c r="G11" i="25"/>
  <c r="G71" i="25"/>
  <c r="E11" i="25"/>
  <c r="E71" i="25"/>
  <c r="D11" i="25"/>
  <c r="D71" i="25"/>
  <c r="H10" i="25"/>
  <c r="H49" i="25"/>
  <c r="G10" i="25"/>
  <c r="G49" i="25"/>
  <c r="E10" i="25"/>
  <c r="E49" i="25"/>
  <c r="D10" i="25"/>
  <c r="D49" i="25"/>
  <c r="H9" i="25"/>
  <c r="H48" i="25"/>
  <c r="G9" i="25"/>
  <c r="G48" i="25"/>
  <c r="E9" i="25"/>
  <c r="F9" i="25"/>
  <c r="F48" i="25"/>
  <c r="D9" i="25"/>
  <c r="D48" i="25"/>
  <c r="H8" i="25"/>
  <c r="H60" i="25"/>
  <c r="G8" i="25"/>
  <c r="G60" i="25"/>
  <c r="E8" i="25"/>
  <c r="E60" i="25"/>
  <c r="D8" i="25"/>
  <c r="D60" i="25"/>
  <c r="H7" i="25"/>
  <c r="H36" i="25"/>
  <c r="G7" i="25"/>
  <c r="E7" i="25"/>
  <c r="E36" i="25"/>
  <c r="D7" i="25"/>
  <c r="D36" i="25"/>
  <c r="H6" i="25"/>
  <c r="H35" i="25"/>
  <c r="G6" i="25"/>
  <c r="E6" i="25"/>
  <c r="E35" i="25"/>
  <c r="D6" i="25"/>
  <c r="D35" i="25"/>
  <c r="H5" i="25"/>
  <c r="H34" i="25"/>
  <c r="G5" i="25"/>
  <c r="F5" i="25"/>
  <c r="F34" i="25"/>
  <c r="E5" i="25"/>
  <c r="E34" i="25"/>
  <c r="D5" i="25"/>
  <c r="D34" i="25"/>
  <c r="H4" i="25"/>
  <c r="H28" i="25"/>
  <c r="G4" i="25"/>
  <c r="G28" i="25"/>
  <c r="I28" i="25"/>
  <c r="E4" i="25"/>
  <c r="E28" i="25"/>
  <c r="D4" i="25"/>
  <c r="D28" i="25"/>
  <c r="H3" i="25"/>
  <c r="H12" i="25"/>
  <c r="G3" i="25"/>
  <c r="G27" i="25"/>
  <c r="E3" i="25"/>
  <c r="D3" i="25"/>
  <c r="D12" i="25"/>
  <c r="C12" i="23"/>
  <c r="H11" i="23"/>
  <c r="H71" i="23"/>
  <c r="G11" i="23"/>
  <c r="E11" i="23"/>
  <c r="E71" i="23"/>
  <c r="D11" i="23"/>
  <c r="D71" i="23"/>
  <c r="H10" i="23"/>
  <c r="H49" i="23"/>
  <c r="G10" i="23"/>
  <c r="G49" i="23"/>
  <c r="E10" i="23"/>
  <c r="E49" i="23"/>
  <c r="D10" i="23"/>
  <c r="D49" i="23"/>
  <c r="H9" i="23"/>
  <c r="H48" i="23"/>
  <c r="G9" i="23"/>
  <c r="G48" i="23"/>
  <c r="E9" i="23"/>
  <c r="D9" i="23"/>
  <c r="D48" i="23"/>
  <c r="H8" i="23"/>
  <c r="H60" i="23"/>
  <c r="G8" i="23"/>
  <c r="G60" i="23"/>
  <c r="E8" i="23"/>
  <c r="E60" i="23"/>
  <c r="D8" i="23"/>
  <c r="D60" i="23"/>
  <c r="H7" i="23"/>
  <c r="H36" i="23"/>
  <c r="G7" i="23"/>
  <c r="E7" i="23"/>
  <c r="E36" i="23"/>
  <c r="D7" i="23"/>
  <c r="D36" i="23"/>
  <c r="H6" i="23"/>
  <c r="H35" i="23"/>
  <c r="G6" i="23"/>
  <c r="G35" i="23"/>
  <c r="E6" i="23"/>
  <c r="E35" i="23"/>
  <c r="D6" i="23"/>
  <c r="D35" i="23"/>
  <c r="H5" i="23"/>
  <c r="H34" i="23"/>
  <c r="G5" i="23"/>
  <c r="E5" i="23"/>
  <c r="E34" i="23"/>
  <c r="D5" i="23"/>
  <c r="D34" i="23"/>
  <c r="H4" i="23"/>
  <c r="H28" i="23"/>
  <c r="G4" i="23"/>
  <c r="G28" i="23"/>
  <c r="E4" i="23"/>
  <c r="E28" i="23"/>
  <c r="D4" i="23"/>
  <c r="D28" i="23"/>
  <c r="H3" i="23"/>
  <c r="H27" i="23"/>
  <c r="G3" i="23"/>
  <c r="G27" i="23"/>
  <c r="E3" i="23"/>
  <c r="D3" i="23"/>
  <c r="D27" i="23"/>
  <c r="C12" i="24"/>
  <c r="H11" i="24"/>
  <c r="H71" i="24"/>
  <c r="G11" i="24"/>
  <c r="I11" i="24"/>
  <c r="E11" i="24"/>
  <c r="E71" i="24"/>
  <c r="D11" i="24"/>
  <c r="D71" i="24"/>
  <c r="H10" i="24"/>
  <c r="H49" i="24"/>
  <c r="G10" i="24"/>
  <c r="G49" i="24"/>
  <c r="E10" i="24"/>
  <c r="E49" i="24"/>
  <c r="D10" i="24"/>
  <c r="H9" i="24"/>
  <c r="H48" i="24"/>
  <c r="G9" i="24"/>
  <c r="E9" i="24"/>
  <c r="E48" i="24"/>
  <c r="D9" i="24"/>
  <c r="D48" i="24"/>
  <c r="H8" i="24"/>
  <c r="H60" i="24"/>
  <c r="G8" i="24"/>
  <c r="G60" i="24"/>
  <c r="E8" i="24"/>
  <c r="E60" i="24"/>
  <c r="D8" i="24"/>
  <c r="D60" i="24"/>
  <c r="H7" i="24"/>
  <c r="H36" i="24"/>
  <c r="G7" i="24"/>
  <c r="E7" i="24"/>
  <c r="E36" i="24"/>
  <c r="D7" i="24"/>
  <c r="D36" i="24"/>
  <c r="H6" i="24"/>
  <c r="H35" i="24"/>
  <c r="G6" i="24"/>
  <c r="G35" i="24"/>
  <c r="I35" i="24"/>
  <c r="E6" i="24"/>
  <c r="E35" i="24"/>
  <c r="D6" i="24"/>
  <c r="D35" i="24"/>
  <c r="H5" i="24"/>
  <c r="H34" i="24"/>
  <c r="G5" i="24"/>
  <c r="I5" i="24"/>
  <c r="E5" i="24"/>
  <c r="E34" i="24"/>
  <c r="D5" i="24"/>
  <c r="D34" i="24"/>
  <c r="H4" i="24"/>
  <c r="H28" i="24"/>
  <c r="G4" i="24"/>
  <c r="G28" i="24"/>
  <c r="E4" i="24"/>
  <c r="E28" i="24"/>
  <c r="D4" i="24"/>
  <c r="D28" i="24"/>
  <c r="H3" i="24"/>
  <c r="H12" i="24"/>
  <c r="G3" i="24"/>
  <c r="E3" i="24"/>
  <c r="E27" i="24"/>
  <c r="D3" i="24"/>
  <c r="D12" i="24"/>
  <c r="C12" i="13"/>
  <c r="H11" i="13"/>
  <c r="G11" i="13"/>
  <c r="G71" i="13"/>
  <c r="E11" i="13"/>
  <c r="E71" i="13"/>
  <c r="D11" i="13"/>
  <c r="D71" i="13"/>
  <c r="H10" i="13"/>
  <c r="H49" i="13"/>
  <c r="G10" i="13"/>
  <c r="G49" i="13"/>
  <c r="E10" i="13"/>
  <c r="E49" i="13"/>
  <c r="D10" i="13"/>
  <c r="D49" i="13"/>
  <c r="H9" i="13"/>
  <c r="H48" i="13"/>
  <c r="G9" i="13"/>
  <c r="G48" i="13"/>
  <c r="E9" i="13"/>
  <c r="E48" i="13"/>
  <c r="D9" i="13"/>
  <c r="D48" i="13"/>
  <c r="H8" i="13"/>
  <c r="H60" i="13"/>
  <c r="G8" i="13"/>
  <c r="G60" i="13"/>
  <c r="E8" i="13"/>
  <c r="E60" i="13"/>
  <c r="D8" i="13"/>
  <c r="D60" i="13"/>
  <c r="H7" i="13"/>
  <c r="H36" i="13"/>
  <c r="G7" i="13"/>
  <c r="G36" i="13"/>
  <c r="E7" i="13"/>
  <c r="E36" i="13"/>
  <c r="D7" i="13"/>
  <c r="D36" i="13"/>
  <c r="H6" i="13"/>
  <c r="G6" i="13"/>
  <c r="G35" i="13"/>
  <c r="E6" i="13"/>
  <c r="E35" i="13"/>
  <c r="D6" i="13"/>
  <c r="D35" i="13"/>
  <c r="H5" i="13"/>
  <c r="H34" i="13"/>
  <c r="G5" i="13"/>
  <c r="G34" i="13"/>
  <c r="E5" i="13"/>
  <c r="E34" i="13"/>
  <c r="D5" i="13"/>
  <c r="D34" i="13"/>
  <c r="H4" i="13"/>
  <c r="G4" i="13"/>
  <c r="G28" i="13"/>
  <c r="F4" i="13"/>
  <c r="F28" i="13"/>
  <c r="E4" i="13"/>
  <c r="E28" i="13"/>
  <c r="D4" i="13"/>
  <c r="D28" i="13"/>
  <c r="H3" i="13"/>
  <c r="H27" i="13"/>
  <c r="G3" i="13"/>
  <c r="E3" i="13"/>
  <c r="D3" i="13"/>
  <c r="D27" i="13"/>
  <c r="O36" i="3"/>
  <c r="I35" i="26"/>
  <c r="I9" i="13"/>
  <c r="I11" i="13"/>
  <c r="F5" i="24"/>
  <c r="F34" i="24"/>
  <c r="F7" i="29"/>
  <c r="F35" i="29"/>
  <c r="H42" i="12"/>
  <c r="H49" i="12"/>
  <c r="I5" i="25"/>
  <c r="I60" i="25"/>
  <c r="I49" i="25"/>
  <c r="I71" i="28"/>
  <c r="H62" i="12"/>
  <c r="I4" i="29"/>
  <c r="I33" i="29"/>
  <c r="I34" i="29"/>
  <c r="I8" i="29"/>
  <c r="G47" i="29"/>
  <c r="H10" i="12"/>
  <c r="H18" i="12"/>
  <c r="H25" i="12"/>
  <c r="H26" i="12"/>
  <c r="H32" i="12"/>
  <c r="H45" i="12"/>
  <c r="E60" i="12"/>
  <c r="E61" i="12"/>
  <c r="E62" i="12"/>
  <c r="E48" i="25"/>
  <c r="F4" i="26"/>
  <c r="F28" i="26"/>
  <c r="F8" i="26"/>
  <c r="F60" i="26"/>
  <c r="I4" i="26"/>
  <c r="F9" i="26"/>
  <c r="F48" i="26"/>
  <c r="G28" i="26"/>
  <c r="I28" i="26"/>
  <c r="E60" i="26"/>
  <c r="I4" i="28"/>
  <c r="I35" i="28"/>
  <c r="F9" i="28"/>
  <c r="F48" i="28"/>
  <c r="E9" i="12"/>
  <c r="E10" i="12"/>
  <c r="E16" i="12"/>
  <c r="E17" i="12"/>
  <c r="E18" i="12"/>
  <c r="E23" i="12"/>
  <c r="E24" i="12"/>
  <c r="E25" i="12"/>
  <c r="E30" i="12"/>
  <c r="E31" i="12"/>
  <c r="E32" i="12"/>
  <c r="E37" i="12"/>
  <c r="E38" i="12"/>
  <c r="H57" i="12"/>
  <c r="I10" i="23"/>
  <c r="F5" i="28"/>
  <c r="F34" i="28"/>
  <c r="F7" i="28"/>
  <c r="F36" i="28"/>
  <c r="I6" i="13"/>
  <c r="F10" i="24"/>
  <c r="F49" i="24"/>
  <c r="I5" i="23"/>
  <c r="I7" i="23"/>
  <c r="I60" i="23"/>
  <c r="I60" i="26"/>
  <c r="I10" i="28"/>
  <c r="F11" i="28"/>
  <c r="F71" i="28"/>
  <c r="E44" i="12"/>
  <c r="E45" i="12"/>
  <c r="E49" i="12"/>
  <c r="E51" i="12"/>
  <c r="H61" i="12"/>
  <c r="I49" i="24"/>
  <c r="I35" i="23"/>
  <c r="I48" i="25"/>
  <c r="I60" i="28"/>
  <c r="F6" i="13"/>
  <c r="F35" i="13"/>
  <c r="F7" i="24"/>
  <c r="F36" i="24"/>
  <c r="I4" i="23"/>
  <c r="I4" i="13"/>
  <c r="I7" i="24"/>
  <c r="I60" i="24"/>
  <c r="F9" i="24"/>
  <c r="F48" i="24"/>
  <c r="I6" i="23"/>
  <c r="I48" i="23"/>
  <c r="I49" i="23"/>
  <c r="I7" i="25"/>
  <c r="F9" i="29"/>
  <c r="F48" i="29"/>
  <c r="F10" i="29"/>
  <c r="F70" i="29"/>
  <c r="E35" i="29"/>
  <c r="E11" i="12"/>
  <c r="H16" i="12"/>
  <c r="H19" i="12"/>
  <c r="E26" i="12"/>
  <c r="H30" i="12"/>
  <c r="H36" i="12"/>
  <c r="E43" i="12"/>
  <c r="H44" i="12"/>
  <c r="H50" i="12"/>
  <c r="H56" i="12"/>
  <c r="H59" i="12"/>
  <c r="F9" i="23"/>
  <c r="F48" i="23"/>
  <c r="I49" i="13"/>
  <c r="I9" i="24"/>
  <c r="F11" i="24"/>
  <c r="F71" i="24"/>
  <c r="I28" i="23"/>
  <c r="I8" i="23"/>
  <c r="I11" i="23"/>
  <c r="I8" i="26"/>
  <c r="E34" i="28"/>
  <c r="I6" i="29"/>
  <c r="F5" i="29"/>
  <c r="F33" i="29"/>
  <c r="E33" i="29"/>
  <c r="E48" i="29"/>
  <c r="I59" i="29"/>
  <c r="H11" i="12"/>
  <c r="E19" i="12"/>
  <c r="H23" i="12"/>
  <c r="E36" i="12"/>
  <c r="H37" i="12"/>
  <c r="H43" i="12"/>
  <c r="E50" i="12"/>
  <c r="H51" i="12"/>
  <c r="H55" i="12"/>
  <c r="E59" i="12"/>
  <c r="H60" i="12"/>
  <c r="F7" i="25"/>
  <c r="F36" i="25"/>
  <c r="F5" i="26"/>
  <c r="F34" i="26"/>
  <c r="I48" i="28"/>
  <c r="G28" i="28"/>
  <c r="I28" i="28"/>
  <c r="G49" i="28"/>
  <c r="I49" i="28"/>
  <c r="I10" i="29"/>
  <c r="F3" i="23"/>
  <c r="F27" i="23"/>
  <c r="I3" i="24"/>
  <c r="F3" i="29"/>
  <c r="F26" i="29"/>
  <c r="D27" i="24"/>
  <c r="H27" i="25"/>
  <c r="I27" i="25"/>
  <c r="F3" i="13"/>
  <c r="F27" i="13"/>
  <c r="F11" i="13"/>
  <c r="F71" i="13"/>
  <c r="F3" i="26"/>
  <c r="F27" i="26"/>
  <c r="H12" i="26"/>
  <c r="G12" i="28"/>
  <c r="G26" i="29"/>
  <c r="I26" i="29"/>
  <c r="H12" i="13"/>
  <c r="I3" i="13"/>
  <c r="E27" i="26"/>
  <c r="I27" i="28"/>
  <c r="D27" i="28"/>
  <c r="E4" i="12"/>
  <c r="E6" i="12"/>
  <c r="I34" i="13"/>
  <c r="I36" i="13"/>
  <c r="I60" i="13"/>
  <c r="I48" i="13"/>
  <c r="I28" i="24"/>
  <c r="G34" i="24"/>
  <c r="I34" i="24"/>
  <c r="G36" i="24"/>
  <c r="I36" i="24"/>
  <c r="G71" i="24"/>
  <c r="I71" i="24"/>
  <c r="E12" i="23"/>
  <c r="D27" i="25"/>
  <c r="G36" i="25"/>
  <c r="I36" i="25"/>
  <c r="I3" i="26"/>
  <c r="G27" i="26"/>
  <c r="I27" i="26"/>
  <c r="G12" i="26"/>
  <c r="F4" i="28"/>
  <c r="F28" i="28"/>
  <c r="D28" i="28"/>
  <c r="I8" i="28"/>
  <c r="I36" i="28"/>
  <c r="I48" i="29"/>
  <c r="I70" i="29"/>
  <c r="I5" i="13"/>
  <c r="I7" i="13"/>
  <c r="F9" i="13"/>
  <c r="F48" i="13"/>
  <c r="I10" i="13"/>
  <c r="D12" i="13"/>
  <c r="H28" i="13"/>
  <c r="I28" i="13"/>
  <c r="H35" i="13"/>
  <c r="I35" i="13"/>
  <c r="H71" i="13"/>
  <c r="I71" i="13"/>
  <c r="I4" i="24"/>
  <c r="I6" i="24"/>
  <c r="I8" i="24"/>
  <c r="I10" i="24"/>
  <c r="G27" i="24"/>
  <c r="D49" i="24"/>
  <c r="F4" i="23"/>
  <c r="F28" i="23"/>
  <c r="F6" i="23"/>
  <c r="F35" i="23"/>
  <c r="F8" i="23"/>
  <c r="F60" i="23"/>
  <c r="F10" i="23"/>
  <c r="F49" i="23"/>
  <c r="G12" i="23"/>
  <c r="G34" i="23"/>
  <c r="I34" i="23"/>
  <c r="G36" i="23"/>
  <c r="I36" i="23"/>
  <c r="E48" i="23"/>
  <c r="G71" i="23"/>
  <c r="I71" i="23"/>
  <c r="F3" i="25"/>
  <c r="F27" i="25"/>
  <c r="E27" i="25"/>
  <c r="I4" i="25"/>
  <c r="I6" i="25"/>
  <c r="I8" i="25"/>
  <c r="I11" i="25"/>
  <c r="H71" i="25"/>
  <c r="I71" i="25"/>
  <c r="H36" i="26"/>
  <c r="I7" i="26"/>
  <c r="H71" i="26"/>
  <c r="I71" i="26"/>
  <c r="I11" i="26"/>
  <c r="I36" i="26"/>
  <c r="F6" i="28"/>
  <c r="F35" i="28"/>
  <c r="D35" i="28"/>
  <c r="F5" i="13"/>
  <c r="F34" i="13"/>
  <c r="F7" i="13"/>
  <c r="F36" i="13"/>
  <c r="I8" i="13"/>
  <c r="E12" i="13"/>
  <c r="E27" i="13"/>
  <c r="F4" i="24"/>
  <c r="F28" i="24"/>
  <c r="F6" i="24"/>
  <c r="F35" i="24"/>
  <c r="F8" i="24"/>
  <c r="F60" i="24"/>
  <c r="G12" i="24"/>
  <c r="I12" i="24"/>
  <c r="C17" i="24"/>
  <c r="H27" i="24"/>
  <c r="G48" i="24"/>
  <c r="I48" i="24"/>
  <c r="I27" i="23"/>
  <c r="I9" i="23"/>
  <c r="E27" i="23"/>
  <c r="F4" i="25"/>
  <c r="F28" i="25"/>
  <c r="F6" i="25"/>
  <c r="F35" i="25"/>
  <c r="F8" i="25"/>
  <c r="F60" i="25"/>
  <c r="F10" i="25"/>
  <c r="F49" i="25"/>
  <c r="G34" i="25"/>
  <c r="I34" i="25"/>
  <c r="F6" i="26"/>
  <c r="F35" i="26"/>
  <c r="F10" i="26"/>
  <c r="F49" i="26"/>
  <c r="I49" i="26"/>
  <c r="F8" i="28"/>
  <c r="F60" i="28"/>
  <c r="D60" i="28"/>
  <c r="I27" i="29"/>
  <c r="I47" i="29"/>
  <c r="F8" i="13"/>
  <c r="F60" i="13"/>
  <c r="G12" i="13"/>
  <c r="G27" i="13"/>
  <c r="I27" i="13"/>
  <c r="F5" i="23"/>
  <c r="F34" i="23"/>
  <c r="F7" i="23"/>
  <c r="F36" i="23"/>
  <c r="F11" i="23"/>
  <c r="F71" i="23"/>
  <c r="I9" i="25"/>
  <c r="I10" i="25"/>
  <c r="F11" i="25"/>
  <c r="F71" i="25"/>
  <c r="E12" i="25"/>
  <c r="F12" i="25"/>
  <c r="C16" i="25"/>
  <c r="H34" i="26"/>
  <c r="I34" i="26"/>
  <c r="I5" i="26"/>
  <c r="I6" i="26"/>
  <c r="F7" i="26"/>
  <c r="F36" i="26"/>
  <c r="I9" i="26"/>
  <c r="H48" i="26"/>
  <c r="I48" i="26"/>
  <c r="I10" i="26"/>
  <c r="F11" i="26"/>
  <c r="F71" i="26"/>
  <c r="E12" i="26"/>
  <c r="I6" i="28"/>
  <c r="F10" i="28"/>
  <c r="F49" i="28"/>
  <c r="D49" i="28"/>
  <c r="I34" i="28"/>
  <c r="I35" i="29"/>
  <c r="D12" i="26"/>
  <c r="I3" i="28"/>
  <c r="I5" i="28"/>
  <c r="I7" i="28"/>
  <c r="I9" i="28"/>
  <c r="I11" i="28"/>
  <c r="H12" i="28"/>
  <c r="I12" i="28"/>
  <c r="C17" i="28"/>
  <c r="E26" i="29"/>
  <c r="E70" i="29"/>
  <c r="H3" i="12"/>
  <c r="F4" i="29"/>
  <c r="F27" i="29"/>
  <c r="F6" i="29"/>
  <c r="F34" i="29"/>
  <c r="F8" i="29"/>
  <c r="F47" i="29"/>
  <c r="E3" i="12"/>
  <c r="I5" i="29"/>
  <c r="I7" i="29"/>
  <c r="I9" i="29"/>
  <c r="F3" i="28"/>
  <c r="F27" i="28"/>
  <c r="I3" i="29"/>
  <c r="D11" i="29"/>
  <c r="H11" i="29"/>
  <c r="I11" i="29"/>
  <c r="F3" i="24"/>
  <c r="F27" i="24"/>
  <c r="F10" i="13"/>
  <c r="F49" i="13"/>
  <c r="I3" i="25"/>
  <c r="E11" i="29"/>
  <c r="H5" i="12"/>
  <c r="I3" i="23"/>
  <c r="E12" i="24"/>
  <c r="F12" i="24"/>
  <c r="C16" i="24"/>
  <c r="D12" i="23"/>
  <c r="H12" i="23"/>
  <c r="G12" i="25"/>
  <c r="I12" i="25"/>
  <c r="C17" i="25"/>
  <c r="E12" i="28"/>
  <c r="F12" i="28"/>
  <c r="C16" i="28"/>
  <c r="E5" i="12"/>
  <c r="F4" i="12"/>
  <c r="H4" i="12"/>
  <c r="I12" i="13"/>
  <c r="C17" i="13"/>
  <c r="I12" i="23"/>
  <c r="C17" i="23"/>
  <c r="F12" i="13"/>
  <c r="C16" i="13"/>
  <c r="F11" i="29"/>
  <c r="F12" i="23"/>
  <c r="C16" i="23"/>
  <c r="I12" i="26"/>
  <c r="C17" i="26"/>
  <c r="F12" i="26"/>
  <c r="C16" i="26"/>
  <c r="I27" i="24"/>
  <c r="A1" i="26" l="1"/>
  <c r="A1" i="29"/>
  <c r="A1" i="25"/>
  <c r="A1" i="24"/>
  <c r="A1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907FFE3E-F415-4E4C-AB03-2D1051466F3C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9C73C482-DB78-4B84-9717-7A1A3B7D576A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D75DA4AF-AFEB-4DEE-93EA-E1BCF806C75B}">
      <text>
        <r>
          <rPr>
            <sz val="22"/>
            <color indexed="81"/>
            <rFont val="Tahoma"/>
            <family val="2"/>
          </rPr>
          <t>Columna H- S : si la tarea hace parte del plan relacionar el codigo que tiene en el mismo. Esto se diligencia por PyGR una vez se tengan definidos todos los planes.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00000000-0006-0000-0A00-000001000000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00000000-0006-0000-0A00-000003000000}">
      <text>
        <r>
          <rPr>
            <sz val="22"/>
            <color indexed="81"/>
            <rFont val="Tahoma"/>
            <family val="2"/>
          </rPr>
          <t>Columna H- S : si la tarea hace parte del plan relacionar el codigo que tiene en el mismo. Esto se diligencia por PyGR una vez se tengan definidos todos los planes.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A13AC554-946E-42C3-89C5-C4BA1D6AC5B2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674E7ECA-90E8-4492-9F41-EED5781286C5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269CC759-A4D2-445D-8B11-5FE09CC6FA26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sharedStrings.xml><?xml version="1.0" encoding="utf-8"?>
<sst xmlns="http://schemas.openxmlformats.org/spreadsheetml/2006/main" count="1136" uniqueCount="377">
  <si>
    <t>Productos</t>
  </si>
  <si>
    <t>Responsable (Área)</t>
  </si>
  <si>
    <t>Subgerente Técnico</t>
  </si>
  <si>
    <t>Gestión Misional y de Gobierno</t>
  </si>
  <si>
    <t>Subgerente Financiero</t>
  </si>
  <si>
    <t>Eficiencia Administrativa</t>
  </si>
  <si>
    <t>Proyecto</t>
  </si>
  <si>
    <t>Actividades</t>
  </si>
  <si>
    <t>Sub-actividades</t>
  </si>
  <si>
    <t>Fecha fin</t>
  </si>
  <si>
    <t>Fecha inicio</t>
  </si>
  <si>
    <t>Competitividad e Infraestructuras Estratégicas</t>
  </si>
  <si>
    <t>Optimizar la gestión de la inversión de los recursos
públicos</t>
  </si>
  <si>
    <t xml:space="preserve">Optimizar los recursos y actividades misionales en proyectos estratégicos del Gobierno Nacional. </t>
  </si>
  <si>
    <t>Peso%</t>
  </si>
  <si>
    <t>Gestión Financiera</t>
  </si>
  <si>
    <t>Líder del Proyecto</t>
  </si>
  <si>
    <t>Plan Institucional de Desarrollo Administrativo</t>
  </si>
  <si>
    <t>Fortalecer los mecanismos de promoción de transparencia y acceso a la información pública, participación y atención de los grupos de interés de la Entidad.</t>
  </si>
  <si>
    <t>Mejorar el desempeño de la gestión institucional a través de la implementación de los componentes de la política de eficiencia administrativa.</t>
  </si>
  <si>
    <t>Fortalecer las competencias de los colaboradores de la Entidad por medio de la implementación de los componentes de la política de gestión del talento humano.</t>
  </si>
  <si>
    <t>Promover el uso de las TIC  con la implementación de la estrategia de Gobierno en Línea 3.2.</t>
  </si>
  <si>
    <t>Subgerente Administrativo</t>
  </si>
  <si>
    <t>Informe de avance de la ejecución de  los planes de trabajo para los componentes: Rendición de Cuentas, Gestión del Riesgo de Corrupción y Servicio al Ciudadano.</t>
  </si>
  <si>
    <t>Informe de avance de la ejecución de  los  planes de trabajo para los componentes: Seguridad y Privacidad de la Información ,TIC para Servicios, TIC para Gobierno Abierto y TIC para la Gestión.</t>
  </si>
  <si>
    <t>Informe de avance de la ejecución de  los  planes relacionados con los componentes: Gestión de Calidad, Cero Papel, Racionalización de Trámites y Gestión Documental.</t>
  </si>
  <si>
    <t>Informe de avance de la ejecución de  los planes de trabajo asociados al cumplimiento de las directrices de la Política de Gestión del Talento Humano.</t>
  </si>
  <si>
    <t>Gobierno en Línea</t>
  </si>
  <si>
    <t xml:space="preserve">Gestión del Talento Humano
</t>
  </si>
  <si>
    <t xml:space="preserve">Transparencia, Participación y Servicio al Ciudadano
</t>
  </si>
  <si>
    <t xml:space="preserve">Buen gobierno
</t>
  </si>
  <si>
    <t xml:space="preserve">Políticas  de Desarrollo Administrativo </t>
  </si>
  <si>
    <t>Estrategias transversales
PND</t>
  </si>
  <si>
    <t>Objetivo Estratégico
FONADE</t>
  </si>
  <si>
    <t>Objetivo  PND</t>
  </si>
  <si>
    <t>Ejecutar los proyectos con calidad y oportunidad</t>
  </si>
  <si>
    <t>Afianzar la lucha contra la corrupción, transparencia y rendición de cuentas 
Promover la eficiencia y eficacia administrativa 
Optimizar la gestión de la información</t>
  </si>
  <si>
    <t>Plataforma Estrategica</t>
  </si>
  <si>
    <t>Información asociada a productos</t>
  </si>
  <si>
    <t>Información asociada a las actividades</t>
  </si>
  <si>
    <t>COMENTARIOS AL REPORTE
Unidad de medida 1= Numero; 2= Porcentaje</t>
  </si>
  <si>
    <t>Indicador</t>
  </si>
  <si>
    <r>
      <t xml:space="preserve">Diagnóstico entregado / Diagnóstico programado
</t>
    </r>
    <r>
      <rPr>
        <i/>
        <u/>
        <sz val="11"/>
        <rFont val="Calibri Light"/>
        <family val="2"/>
        <scheme val="major"/>
      </rPr>
      <t xml:space="preserve">
(IND.Eficacia)</t>
    </r>
  </si>
  <si>
    <r>
      <t xml:space="preserve">Propuesta presentada/propuesta programada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</si>
  <si>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Número de actividades ejecutadas / Número de actividades progarmadas * 100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</si>
  <si>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Informe entregado/ Informe programado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</si>
  <si>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Documento publicado/Documento programado a formalizar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</si>
  <si>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Documento publicado / Documento programado a modificar
</t>
    </r>
    <r>
      <rPr>
        <i/>
        <u/>
        <sz val="11"/>
        <color theme="1"/>
        <rFont val="Calibri Light"/>
        <family val="2"/>
        <scheme val="major"/>
      </rPr>
      <t xml:space="preserve">
(IND.Eficacia)</t>
    </r>
  </si>
  <si>
    <r>
      <t xml:space="preserve">Modelo de negocio entregado/Modelo de negocio programado
</t>
    </r>
    <r>
      <rPr>
        <i/>
        <u/>
        <sz val="11"/>
        <color theme="1"/>
        <rFont val="Calibri Light"/>
        <family val="2"/>
        <scheme val="major"/>
      </rPr>
      <t>(IND.Eficacia)</t>
    </r>
  </si>
  <si>
    <t xml:space="preserve">Documento de Manual de Supervisión e Interventoría propuesto.
</t>
  </si>
  <si>
    <t>Fecha Formulación:</t>
  </si>
  <si>
    <t>Fecha Aprobación</t>
  </si>
  <si>
    <t>INDICADORES Y METAS</t>
  </si>
  <si>
    <t>NOMBRE DEL INDICADOR</t>
  </si>
  <si>
    <t>FORMULA DEL INDICADOR</t>
  </si>
  <si>
    <t>UNIDAD DE MEDIDA</t>
  </si>
  <si>
    <t>FECHA INICIO DE MEDICIÓN</t>
  </si>
  <si>
    <t>META PROPUESTA</t>
  </si>
  <si>
    <t>Nombre Actividad</t>
  </si>
  <si>
    <t>Peso</t>
  </si>
  <si>
    <t>Responsable x Actividad</t>
  </si>
  <si>
    <t>Fecha de Inicio</t>
  </si>
  <si>
    <t>Fecha de Terminación</t>
  </si>
  <si>
    <t>Subgerencia Administrativa
Área planeación y Gestión de Riesgos
Área Servicios Administrativos</t>
  </si>
  <si>
    <t xml:space="preserve">Área Talento Humano
</t>
  </si>
  <si>
    <t>Subgerencia Administrativa
Organización y Métodos
Área Servicios Administrativos</t>
  </si>
  <si>
    <t xml:space="preserve">Subgerencia Administrativa
Área planeación y Gestión de Riesgo
Área Tecnología de la Información
</t>
  </si>
  <si>
    <t>BSC- Perspectiva</t>
  </si>
  <si>
    <t xml:space="preserve">Procesos Internos </t>
  </si>
  <si>
    <t>Financiera</t>
  </si>
  <si>
    <t xml:space="preserve">Clientes </t>
  </si>
  <si>
    <t>Talento Humano</t>
  </si>
  <si>
    <t>Proyecto 2</t>
  </si>
  <si>
    <t>ID</t>
  </si>
  <si>
    <t xml:space="preserve">Actividad  </t>
  </si>
  <si>
    <t>% Avance Esperado Temporal</t>
  </si>
  <si>
    <t>Indicador Temporal</t>
  </si>
  <si>
    <t>Hitos a Cumplir en el Periodo</t>
  </si>
  <si>
    <t>Hitos cumplidos</t>
  </si>
  <si>
    <t>Indicador Hitos</t>
  </si>
  <si>
    <t>Total Proyecto</t>
  </si>
  <si>
    <t>Proyecto 4</t>
  </si>
  <si>
    <t>Proyecto 3</t>
  </si>
  <si>
    <t>Proyecto 5</t>
  </si>
  <si>
    <t>Proyecto 1</t>
  </si>
  <si>
    <t>NOMBRE PROYECTO PLAN ESTRATEGICO 2015-2018</t>
  </si>
  <si>
    <t>Hitos a Cumplir al corte</t>
  </si>
  <si>
    <t>Hitos Cumplidos</t>
  </si>
  <si>
    <t>Cumplimiento de Hitos</t>
  </si>
  <si>
    <t>%  Avance Actual</t>
  </si>
  <si>
    <t>Cumplimiento Temporal</t>
  </si>
  <si>
    <t>CUMPLIMIENTO CONSOLIDADO</t>
  </si>
  <si>
    <t>SUBGERENTE TECNICO</t>
  </si>
  <si>
    <t>NOMBRE PROYECTO PLAN ESTRATEGICO 2014-2018</t>
  </si>
  <si>
    <t>Realizar el análisis de las situación actual de la  línea de estructuración de proyectos  de FONADE y el benchmark realizado.</t>
  </si>
  <si>
    <t>Documento de caracterización de la línea de negocio de estructuración de proyectos.</t>
  </si>
  <si>
    <t>Subgerente Técnico
Subgerente Financiero</t>
  </si>
  <si>
    <t>01/02/201</t>
  </si>
  <si>
    <t>Propuedsta de metodología para la identificación, selección y priorización  de proyectos susceptibles  de ser estructurados</t>
  </si>
  <si>
    <t>Formular la propuesta de la estratégia operativa y comercial de la estructuración de proyectos</t>
  </si>
  <si>
    <t>Propuesta de estratégia operativa y comercial</t>
  </si>
  <si>
    <t>Realizar el diseño conceptual del área comercial en FONADE</t>
  </si>
  <si>
    <t>Desarrollar la propuesta de esquema operativo del área comecial de FONADE (funciones, perfiles)</t>
  </si>
  <si>
    <t>Formular y presentar el plan para la impelemntacion del área comercial</t>
  </si>
  <si>
    <t>Crear el área comercial y conformar el equipo comercial base</t>
  </si>
  <si>
    <t>Formular y presentar la propuesta de Política comercial</t>
  </si>
  <si>
    <t>OPTIMIZACIÓN DE LA LIQUIDACIÓN DE CONVENIOS</t>
  </si>
  <si>
    <t>Plan de liquidación de convenios</t>
  </si>
  <si>
    <t>Certificados de capacitación y/o entrenamiento a supervisores de proyecto</t>
  </si>
  <si>
    <t xml:space="preserve">Realizar un diagnostico del estado de la rentabilidad de convenios </t>
  </si>
  <si>
    <t>Proponer y ejecutar los ajustes al modelo de costeo de negocios.</t>
  </si>
  <si>
    <t>Adelantar la consultoría para la definición de las necesidades para la implementación del sistema ERP de la entidad.</t>
  </si>
  <si>
    <t>Establecer el  presupuesto requerido para la adquisición del ERP acorde con las necesidades  identificadas y priorizar los módulos a adquirir  a partir del resultado del mismo.</t>
  </si>
  <si>
    <t>Contratar la implementación del ERP acorde con el alcance definido</t>
  </si>
  <si>
    <t>Contrato</t>
  </si>
  <si>
    <t>Desarrollo del sistema FOCUS para el control y seguimiento de proyectos, acorde con las especificaciones definidas por la subgerencia Técnica.</t>
  </si>
  <si>
    <t>Definir la politica para el cálculo, negociación y seguimiento de ingresos operacionales directos</t>
  </si>
  <si>
    <t>Diseñar los mecanismos para seguimiento y control de la política de negociación</t>
  </si>
  <si>
    <t>Fortalecimiento de la línea de Estructuración de Proyectos</t>
  </si>
  <si>
    <t>Presentar el análisis, las recomendaciones y el plan para la implementación de fortalecimiento de la línea de negocio de estructuración de proyectos</t>
  </si>
  <si>
    <t>Ejecutar las acciones del plan de implementación que determine FONADE para el fortalecimiento de la línea de negocio de structuración de proyectos</t>
  </si>
  <si>
    <t xml:space="preserve">Informe de análisis y recomendaciones para la linea de estructuración de proyectos.
Plan de Implementación </t>
  </si>
  <si>
    <t xml:space="preserve">Soporte de ejecución de acciones de fortalecimiento de corto plazo.  
Propuesta  de proceso de estructuración de proyectos. </t>
  </si>
  <si>
    <t>Optimizar la gestión de la inversión de los recursos públicos</t>
  </si>
  <si>
    <t>Mejoramiento de la suoervisión de proyectos</t>
  </si>
  <si>
    <t>Manual de supervisión e inteventoría de FONADE aprobado y publicado</t>
  </si>
  <si>
    <t>Subgerencia Técnica
Area de organización y metodos</t>
  </si>
  <si>
    <t>Definir plan de capacitación y/o entrenamiento dirigido a supervisores de proyecto.</t>
  </si>
  <si>
    <t>Formalizar los ajustes MMI002 Manual de supervisión e interventoría de FONADE</t>
  </si>
  <si>
    <t>Subgerente Técnico
Subgerente Administrativa 
 Área de Talento Humano</t>
  </si>
  <si>
    <t>Ejecutar plan de capacitación  y/o entrenamiento dirigido a suoervisores de proyecto</t>
  </si>
  <si>
    <t>Plan de capacitación y/o entrenamiento a supervisores de proyecto definido.</t>
  </si>
  <si>
    <t>Definir mecanismo de evaluación dirigdo a aspirantes al rol de supervisor de proyecto</t>
  </si>
  <si>
    <t>Mecanismo de evaluación diseñado</t>
  </si>
  <si>
    <t>0|/0/2017</t>
  </si>
  <si>
    <t>Implementar mecanismo de evalaución a aspirante al rol de supervisor de proyecto</t>
  </si>
  <si>
    <t xml:space="preserve">Informe con resultados de mecanismo de evaluación aplicados  a los supervisores de proyectos </t>
  </si>
  <si>
    <t>Determinar factibilidad de incorporar clausula en contratos de superviosres respecto a acciones resultado de la evaluación</t>
  </si>
  <si>
    <t>14.3%</t>
  </si>
  <si>
    <t>Formular  propuesta de metodología para la identificación, selección y priorización  de proyectos susceptibles  de ser estructurados por FONADE.</t>
  </si>
  <si>
    <t>Optimización de la liquidación de Convenios</t>
  </si>
  <si>
    <t>Definir el plan de liquidacion de convenios de la vigencia priorizando los mísmos por su antigüedad y/o materialidad.</t>
  </si>
  <si>
    <t xml:space="preserve">Subgerente de contratación </t>
  </si>
  <si>
    <t>Subgerencia de Con tratación 
Areas de la sub gerencia técnica.
Area de seguimiento, controversias contractuales y liquidaciones.
Area de Contabilidad</t>
  </si>
  <si>
    <t>Areas de la sub gerencia técnica.
Area de seguimiento, controversias contractuales y Liquidaciones</t>
  </si>
  <si>
    <t>Informe de avance en la Liquidaciónd e Convenios</t>
  </si>
  <si>
    <t>Ejecutar el plan de liquidación de convenios de la vigencia definido</t>
  </si>
  <si>
    <t>Promover la sostenibilidad Operacional de la entidad en el largo plazo buscando el equilibrio entre sus ingresos y gastos asociados con el giro del negocio</t>
  </si>
  <si>
    <t>Competitividad e infraestructuras estratégicas</t>
  </si>
  <si>
    <t>Promover la efificancia y efeicacia administrativa</t>
  </si>
  <si>
    <t>Documento de diseño conceptual del área comercial</t>
  </si>
  <si>
    <t>Docuemneto de propuesta de esquema operativo</t>
  </si>
  <si>
    <t>Plan de implementación del área comercial</t>
  </si>
  <si>
    <t xml:space="preserve">Acto administrativo e informe de avance de creación  del área comercial y </t>
  </si>
  <si>
    <t>Documento de propuesta de política comercial</t>
  </si>
  <si>
    <t>Subgerente  Financiero
Subgerente Técnico</t>
  </si>
  <si>
    <t>Gerente General
Subgerente  Financiero
Subgerente Administrativo
Subgerente Técnico</t>
  </si>
  <si>
    <t>Promover la sostenibilidad operacional de la entidad en el largon plazo buscando el equilibrio entre ingresos y gastos asociados con el giro del negocio</t>
  </si>
  <si>
    <t>Definición de las Políticas de Neogciación</t>
  </si>
  <si>
    <t>Documento de diagnostico de negociación de convenios</t>
  </si>
  <si>
    <t>Propuesta de modelo de negocio ajustado</t>
  </si>
  <si>
    <t>Documento de Propuesta de política de negociación</t>
  </si>
  <si>
    <t>Propuesta de mecanismos para el control y seguimiento de la politica de negociación</t>
  </si>
  <si>
    <t>Subgerente financiero
Area de planeación y control fianciero</t>
  </si>
  <si>
    <t>Fortalecer las competencias del personal e implementar mecanismos que soporten eficaz y eficientemente los procesos  institucionales</t>
  </si>
  <si>
    <t>Buen Gobierno</t>
  </si>
  <si>
    <t>Promover la eficiencia y eficacia administrativa
Optimizar la gestión de la información</t>
  </si>
  <si>
    <t>Eficiencia Administrativa/ Gobierno en Línea</t>
  </si>
  <si>
    <t>Fortalecimiento e integración de los sistemas de información de FONADE</t>
  </si>
  <si>
    <t>Documento de levantamien to de necesidades de manejo de información</t>
  </si>
  <si>
    <t>Documento de estudio de mercado.
Presentación alcance ERP a adquirir</t>
  </si>
  <si>
    <t>Informe de Avance de desarrollo</t>
  </si>
  <si>
    <t>Gerente Área de Tecnología de la Información</t>
  </si>
  <si>
    <t>Gerente área de tecnología de la información
Gerentes de área de la Entidad</t>
  </si>
  <si>
    <t>15/0272017</t>
  </si>
  <si>
    <t>15/092017</t>
  </si>
  <si>
    <t>Fortalecer las competencias del personal e implementar mecanismos que soporten eficaz y eficientemente los procesos.</t>
  </si>
  <si>
    <t>PLAN ISNTITUCIONAL DE DESARROLLO ADMINISTRATIVO</t>
  </si>
  <si>
    <t>Proyecto 6</t>
  </si>
  <si>
    <t>Proyecto 7</t>
  </si>
  <si>
    <t xml:space="preserve">Revisión y actualización del procedimiento de nuevos negocios </t>
  </si>
  <si>
    <t>Revisión de los puntos de control  y actualización de la ficha</t>
  </si>
  <si>
    <t>Socialización y divulgación de la metodología</t>
  </si>
  <si>
    <t xml:space="preserve">ACTUALIZACIÓN DE LA  METODOLOGÍA PARA NUEVOS NEGOCIOS </t>
  </si>
  <si>
    <t>Plan de Acción Institucional de FONADE - 2018</t>
  </si>
  <si>
    <t>OPTIMIZACIÓN DEL  SEGUIMIENTO A LA SUPERVISIÓN DE PROYECTOS</t>
  </si>
  <si>
    <t>Formalizar los ajustes al MMI002 Manual de Supervisión e Interventoría de FONADE, que incluya la  estandarización  del informe mensual de supervisión.</t>
  </si>
  <si>
    <t>Desarrollar el protocolo del proceso de selección, contratación y seguimiento a los supervisores</t>
  </si>
  <si>
    <t>OPTIMIZACIÓN EN LA LIQUIDACIÓN DE CONVENIOS Y CONTRATOS DERIVADOS Y DE FUNCIONAMIENTO EN LA ENTIDAD</t>
  </si>
  <si>
    <t xml:space="preserve">Realizar un inventario de los convenios y contratos a liquidar (derivados y de funcionamiento). Determinar la estrategia  y el plan de liquidación de los convenios y contratos, priorizándolos  por materialidad, competencia, complejidad y antigüedad.
</t>
  </si>
  <si>
    <t>Realizar el análisis de causas e identificar  responsabilidades por la no liquidación de convenios y contratos  en el tiempo definido.  Tomar las acciones pertinentes en cada caso</t>
  </si>
  <si>
    <t>Ejecutar el plan de liquidación de convenios definido para la vigencia.</t>
  </si>
  <si>
    <t>OPTIMIZACIÓN DE LOS ACUERDOS DE NIVELES DE SERVICIO EN EL PROCESO DE GESTIÓN DE PROVEEDORES</t>
  </si>
  <si>
    <t>Identificar y caracterizar los servicios que se prestan en el proceso de gestión de proveedores.</t>
  </si>
  <si>
    <t xml:space="preserve">Optimizar, formalizar y socializar los niveles  de servicios para las solicitudes radicadas en el Área de Planeación Contractual. </t>
  </si>
  <si>
    <t xml:space="preserve">Diseñar e implementar los mecanismos para el seguimiento y control de los acuerdos de niveles de servicio </t>
  </si>
  <si>
    <t>GESTIÓN INTEGRAL DE NUEVOS NEGOCIOS</t>
  </si>
  <si>
    <t xml:space="preserve">Definición del alcance del manual para nuevos negocios
</t>
  </si>
  <si>
    <t xml:space="preserve">Definición de Metodología para el levantamiento del perfil de riesgos de nuevo negocio previa aplicación en los negocios vigentes
</t>
  </si>
  <si>
    <t>Realizar el proceso de selección y contratación de la implementación e implantación de un sistema ERP para FONADE.</t>
  </si>
  <si>
    <t>Ejecución del contrato de implementación e implantación del ERP de acuerdo al plan de trabajo definido y los módulos priorizados por el comité de gerencia para la vigencia 2018</t>
  </si>
  <si>
    <t>Identificación del estado actual de los bienes inmuebles y definición del plan de acción en  relación a la evaluación que se haga a cada predio</t>
  </si>
  <si>
    <t>Aprobación del plan de acción</t>
  </si>
  <si>
    <t>OPTIMIZACIÓN  GESTION DE ACTIVOS</t>
  </si>
  <si>
    <t>EVALUACIÓN DE LA ESTRUCTURA ACTUAL DE FONADE VS LA NECESIDAD DE LAS ÁREAS</t>
  </si>
  <si>
    <t xml:space="preserve">Elaborar propuesta de optimización  y ajuste de acuerdo  con  las necesidades de cada área </t>
  </si>
  <si>
    <t>PLAN INSTITUCIONAL DE GESTIÓN Y DESEMPEÑO</t>
  </si>
  <si>
    <t xml:space="preserve">IMPLEMENTACIÓN DEL ERP
</t>
  </si>
  <si>
    <t>IMPLEMENTACIÓN ERP</t>
  </si>
  <si>
    <t>Fortalecer a fona de en la definición de la ruta estratégica que guiara la gestión institucional.</t>
  </si>
  <si>
    <t>Orientar la gestión  con valores para resultados de fonade; esto para  el logro de resultados en el marco de la integridad , en dos perspectivas, la primera asociada a la operación de la organización y la segunda asociada a la relación estado ciudadano.</t>
  </si>
  <si>
    <t>Promover en la entidad el seguimiento a la gestión y su desempeño, a fin de conocer permanentemente los avances en la consecución  de los resultados previstos en su marco estratégico.</t>
  </si>
  <si>
    <t>Implementar acciones para garantizar el adecuado flujo de información interna y externa, lo que permitirá una adecuada interacción con los ciudadanos.</t>
  </si>
  <si>
    <t>Promover el desarrollo de mecanismos de experimentación e innovación para desarrollar soluciones eficiente en cuanto a: tiempo, espacio y recursos económicos a través de la facilitación del aprendizaje y la adaptación a las nuevas tecnologías interconectando el conocimiento entre los servidores y las dependencias, promoviendo buenas pacticos de gestión</t>
  </si>
  <si>
    <t>Promover el mejoramiento continuo mediante la implementación de acciones, métodos y procedimientos de control y de gestión del riesgo, así como mecanismos para la prevención y evaluación de este.</t>
  </si>
  <si>
    <t>Proyecto 8</t>
  </si>
  <si>
    <t>Proyecto 9</t>
  </si>
  <si>
    <t>Ejecución del plan de acción aprobado</t>
  </si>
  <si>
    <t>Realizar el análisis del estado actual de la Planta de Personal Vs las necesidades operativas de cada</t>
  </si>
  <si>
    <t>SUBGERENTE DDE CONTRATACIÓN</t>
  </si>
  <si>
    <t>SUBGERENCIA ADMINISTRATIVA</t>
  </si>
  <si>
    <t>% Avance al  31-07-2108</t>
  </si>
  <si>
    <t xml:space="preserve">PERIODICIDAD </t>
  </si>
  <si>
    <t>OBJETIVO DE LA INICIATIVA</t>
  </si>
  <si>
    <t>RESPONSABLE DE LA INICIATIVA</t>
  </si>
  <si>
    <t>Peso por Actividad</t>
  </si>
  <si>
    <t>Peso por Tarea</t>
  </si>
  <si>
    <t xml:space="preserve"> CÓDIGO PLAN ANTICORRUPCIÓN Y DE ATENCIÓN AL CIUDADANO</t>
  </si>
  <si>
    <t>CÓDIGO PLAN INSTITUCIONAL DE GESTIÓN Y DESEMPEÑO</t>
  </si>
  <si>
    <t>CÓDIGO PLAN DE MEJORAMIENTO ENTES DE CONTROL</t>
  </si>
  <si>
    <t>CÓDIGO PLANES DECRETO 612</t>
  </si>
  <si>
    <t>Tareas para desarrollar la actividad</t>
  </si>
  <si>
    <t>Responsable x Tarea</t>
  </si>
  <si>
    <t>Producto</t>
  </si>
  <si>
    <t>CÓDIGO</t>
  </si>
  <si>
    <t xml:space="preserve">PONDERACIÓN EN PLAN </t>
  </si>
  <si>
    <t>CÓDIGO PLAN DE MEJORAMIENTO INTERNO</t>
  </si>
  <si>
    <t>CÓDIGO PLAN DE ACCIÓN INSTITUCIONAL</t>
  </si>
  <si>
    <t>CÓDIGO:</t>
  </si>
  <si>
    <t>VERSIÓN:</t>
  </si>
  <si>
    <t>VIGENCIA:</t>
  </si>
  <si>
    <t>FORMATO PLAN DE ACCIÓN</t>
  </si>
  <si>
    <t>DIRECCIONAMIENTO ESTRATÉGICO</t>
  </si>
  <si>
    <t>F-DE-07</t>
  </si>
  <si>
    <t xml:space="preserve">Presupuesto Asignado </t>
  </si>
  <si>
    <t>OPTIMIZAR LA GESTIÓN INSTITUCIONAL FORTALECIENDO EL MODELO INTEGRADO DE PLANEACIÓN Y GESTIÓN AL INTERIOR DE LA ENTIDAD, PARA LOGRAR UNA ADECUADA GESTIÓN MISIONAL ACOMPAÑADA DE LAS MEJORES PRÁCTICAS EN LA ADMINISTRACIÓN PÚBLICA</t>
  </si>
  <si>
    <t>SUBGERENCIA ADMINISTRATIVA - SERVICIOS ADMINISTRATIVOS</t>
  </si>
  <si>
    <t>Servicios Administrativos</t>
  </si>
  <si>
    <t>Registro fotográfico de la señaletica instalada</t>
  </si>
  <si>
    <t>Proceso adjudicado</t>
  </si>
  <si>
    <t>Proceso ejecutado</t>
  </si>
  <si>
    <t>Gestor
Carolina López</t>
  </si>
  <si>
    <t>Solicitar apertura del proceso</t>
  </si>
  <si>
    <t>Memorando de solicitud</t>
  </si>
  <si>
    <t>Proceso publicado</t>
  </si>
  <si>
    <t>Acta final del proceso</t>
  </si>
  <si>
    <t>Actualizar la señalética para población incluyente dispuesta en el Centro de Atención al Ciudadano</t>
  </si>
  <si>
    <t>Actualizar la Resolulción 317 de 2015 Tramite Interno del Derecho de Petición.</t>
  </si>
  <si>
    <t>Resolución actualizada y publicada</t>
  </si>
  <si>
    <t>Proyecto de Resolución</t>
  </si>
  <si>
    <t>Publicación de la Resolución</t>
  </si>
  <si>
    <t>Resolución firmada y publicada</t>
  </si>
  <si>
    <t>Remisión (Correo) de Resolución para firma</t>
  </si>
  <si>
    <t>Tramitar la firma de Resolución</t>
  </si>
  <si>
    <t>Resolución publicada</t>
  </si>
  <si>
    <t>Actualizar la politica del servicio al cuidadano revisando su alineación con el plan sectorial y plan nacional de desarrollo</t>
  </si>
  <si>
    <t>Politica actualizada y publicada</t>
  </si>
  <si>
    <t>Proyecto de actualización de la politica</t>
  </si>
  <si>
    <t>Mesa de trabajo realizada</t>
  </si>
  <si>
    <t>Aprobación de la actualización ante el CIGD</t>
  </si>
  <si>
    <t>Control de asistencia</t>
  </si>
  <si>
    <t>Proyecto de politica</t>
  </si>
  <si>
    <t>Acta de aprobación CIGD</t>
  </si>
  <si>
    <t>Solicitar la eliminación de la encuesta de usabilidad del formulario de PQRDF</t>
  </si>
  <si>
    <t>Diseñar  e implementar encuesta de satisfacción frente a la atención recibida por los usuarios y usabilidad del formulario de PQRDF</t>
  </si>
  <si>
    <t>Solicitar la creación de la encuesta</t>
  </si>
  <si>
    <t>Propuesta de la encuesta</t>
  </si>
  <si>
    <t>Encuesta publicada en la pagina web</t>
  </si>
  <si>
    <t>Aprobación de la encuesta</t>
  </si>
  <si>
    <t>Correo con el No. De caso</t>
  </si>
  <si>
    <t xml:space="preserve">NOMBRE DE LA INICIATIVA PRIORIZADA: PLAN INSTITUCIONAL DE GESTIÓN Y DESEMPEÑO </t>
  </si>
  <si>
    <t>NOMBRE DEL PLAN: PLAN INSTITUCIONAL DE GESTIÓN Y DESEMPEÑO - POLÍTICA MIPG SERVICIO AL CIUDADANO</t>
  </si>
  <si>
    <t>Gestión administrativa</t>
  </si>
  <si>
    <t>Oportunidad en la atención y respuesta a las peticiones, quejas, reclamos y denuncias.</t>
  </si>
  <si>
    <t>1. Incrementar el nivel de satisfacción del cliente cumpliendo sus requerimientos.
3. Llevar a cabo proyectos con calidad y oportunidad, haciendo la gestión para mitigar los riesgos.
5. Fortalecer la cultura organizacional de la Entidad orientada al servicio.</t>
  </si>
  <si>
    <t>Planear, administrar y controlar los recursos físicos y tecnológicos para el funcionamiento de la Entidad, así como regular la gestión de los documentos desde su origen hasta su disposición final y la seguridad de la información.</t>
  </si>
  <si>
    <t>Establecer la oportunidad en la atención y respuesta a las peticiones, quejas y reclamos.</t>
  </si>
  <si>
    <t>Eficacia</t>
  </si>
  <si>
    <t>(número de respuestas a peticiones, quejas, reclamos y denuncias atendidas de manera oportuna / número total de peticiones, quejas, reclamos y denuncias con vencimiento en el periodo de análisis)*100</t>
  </si>
  <si>
    <t>número de respuestas a peticiones, quejas, reclamos y denuncias atendidas de manera oportuna</t>
  </si>
  <si>
    <t>número de respuestas atendidas dentro del plazo establecido para cada tipo de petición, durante el periodo de medición del indicador.</t>
  </si>
  <si>
    <t>número total de peticiones, quejas, reclamos y denuncias con vencimiento en el periodo de análisis.</t>
  </si>
  <si>
    <t>número total de derechos de petición, quejas y reclamos que deben ser atendidas en el periodo de medición del indicador.</t>
  </si>
  <si>
    <t>Proceso</t>
  </si>
  <si>
    <t>Alta</t>
  </si>
  <si>
    <t>Porcentaje</t>
  </si>
  <si>
    <t>0% - 100%</t>
  </si>
  <si>
    <t>No definido</t>
  </si>
  <si>
    <t>Mayor ó igual que 90,0%</t>
  </si>
  <si>
    <t>Entre 70,01% y 89,99%</t>
  </si>
  <si>
    <t>Menor ó igual que 70,0%</t>
  </si>
  <si>
    <t>Mensual</t>
  </si>
  <si>
    <t>Manual</t>
  </si>
  <si>
    <t xml:space="preserve">Base de datos del área de Servicios Administrativos </t>
  </si>
  <si>
    <t>NOMBRE DEL PLAN: PLAN INSTITUCIONAL DE GESTIÓN Y DESEMPEÑO - POLÍTICA MIPG PARTICIPACIÓN CIUDADANA EN LA GESTIÓN PÚBLICA</t>
  </si>
  <si>
    <t>SUBGERENCIA ADMINISTRATIVA - SERVICIOS ADMINISTRATIVOS Y GRUPO DE PLANEACIÓN Y GESTIÓN DE RIESGOS</t>
  </si>
  <si>
    <t xml:space="preserve">Publicar planes institucionales y mapas de riesgo con el fin de recibir comentarios de la ciudadanía </t>
  </si>
  <si>
    <t>Planeación y Gestión de Riesgos</t>
  </si>
  <si>
    <t>Registro de comentarios recibidos</t>
  </si>
  <si>
    <t>Publicar planes institucionales</t>
  </si>
  <si>
    <t>Publicar mapas de riesgo</t>
  </si>
  <si>
    <t>Diana Herrán</t>
  </si>
  <si>
    <t>Catalina Salazar</t>
  </si>
  <si>
    <t xml:space="preserve">Relación de comentarios </t>
  </si>
  <si>
    <t>Informe de espacio virtual realizado</t>
  </si>
  <si>
    <t>Publicar Informe de gestión</t>
  </si>
  <si>
    <t>Realizar espacio virtual</t>
  </si>
  <si>
    <t>Evaluar el resultado del espacio virtual</t>
  </si>
  <si>
    <t>Generar espacio virtual para la interacción de la ciudadanía referente a los informes de la gestión de ENTerritorio</t>
  </si>
  <si>
    <t>Realizar y participar en eventos del Gobierno Nacional, gremiales,
empresariales y de convocatoria general a la ciudadanía, con el fin de
divulgar la misión de ENTerritorio y el resultado de su impacto social en las
regiones</t>
  </si>
  <si>
    <t>Planeación y Gestión de Riesgos y Comunicaciones</t>
  </si>
  <si>
    <t>Publicaciones resultado de la participación en eventos</t>
  </si>
  <si>
    <t>Servicios Administrativos - Adriana Rojas</t>
  </si>
  <si>
    <t>NOMBRE DEL PLAN: PLAN INSTITUCIONAL DE GESTIÓN Y DESEMPEÑO - PLAN DE SEGURIDAD Y PRIVACIDAD DE LA INFORMACIÓN</t>
  </si>
  <si>
    <t>Trimestral</t>
  </si>
  <si>
    <t>Gestionar las Vulnerabilidades Técnicas de la Plataforma Tecnológica</t>
  </si>
  <si>
    <t>Informe anual de Gestión de vulnerabilidades</t>
  </si>
  <si>
    <t>Mitigar vulnerabilidades encontradas durante el primer semestre</t>
  </si>
  <si>
    <t>Elaborar la programación de los análisis de vulnerabilidades para el segundo semestre</t>
  </si>
  <si>
    <t>Mitigar vulnerabilidades encontradas durante el segundo semestre</t>
  </si>
  <si>
    <t>Elaborar la programación de los análisis de vulnerabilidades para el primer semestre</t>
  </si>
  <si>
    <t>Informe de Gestión de Vulnerabilidades</t>
  </si>
  <si>
    <t>Cronograma de los análisis de vulnerabilidades</t>
  </si>
  <si>
    <t>GERENCIA GENERAL - PLANEACI´+ON Y GESTIÓN DE RIESGOS</t>
  </si>
  <si>
    <t>Ejecución y seguimiento al plan de mejoramiento al SGSI</t>
  </si>
  <si>
    <t>Plan de mejoramiento al SGSI</t>
  </si>
  <si>
    <t>Soportes de ejecución de las actividades del plan.</t>
  </si>
  <si>
    <t>Mantenimiento y mejora continua del Sistema de Gestión de Seguridad de la Información - SGSI</t>
  </si>
  <si>
    <t>N/A</t>
  </si>
  <si>
    <t>Atender auditoría  de revisión del  SGSI</t>
  </si>
  <si>
    <t>Informe de auditoría de revisión al SGSI</t>
  </si>
  <si>
    <t>Elaborar plan de mejoramiento como resultado de la auditoría externa de revisión del SGSI</t>
  </si>
  <si>
    <t>Plan de mejoramiento del SGSI ejecutado</t>
  </si>
  <si>
    <t>Mantenimiento y mejora continua del Programa de Protección de datos personales</t>
  </si>
  <si>
    <t>Soportes del mantenimiento del Programa de Protección de Datos Personales</t>
  </si>
  <si>
    <t>NA</t>
  </si>
  <si>
    <t>Actualizar inventario de bases de datos personales y sus finalidades</t>
  </si>
  <si>
    <t>Inventario actualizado de las bases de datos con información personal</t>
  </si>
  <si>
    <t>Identificar encargados de tratamiento y realizar contratos de transmisión de datos personales</t>
  </si>
  <si>
    <t>Contratos de transmisión de datos firmados</t>
  </si>
  <si>
    <t>Mantenimiento y Actualización del Registro nacional de Bases de Datos (RNBD)</t>
  </si>
  <si>
    <t>Contratar la Consultoría de Ingeniería Social y Transferencia de Conocimiento en Seguridad de la Información</t>
  </si>
  <si>
    <t>Plan de implementación de las recomendaciones de la consultoría</t>
  </si>
  <si>
    <t>Elaborar y radicar estudio de necesidad de contratación</t>
  </si>
  <si>
    <t>Estudio de necesidad</t>
  </si>
  <si>
    <t>Ejecución Contrato de Consultoría en Ingeniería Social y Capacitación en Seguridad de la Información</t>
  </si>
  <si>
    <t>Acta de finalización del contrato</t>
  </si>
  <si>
    <t>Elaborar el Plan de mejoramiento a partir de las recomendaciones entregadas por la consultoría</t>
  </si>
  <si>
    <t>Control de acceso a la red implementado</t>
  </si>
  <si>
    <t>Entrega de switches de piso por parte de sonda</t>
  </si>
  <si>
    <t>Acta de recibo de los switches</t>
  </si>
  <si>
    <t xml:space="preserve">Configuración de los switches para la activación 802.1x (protocolo de autenticación a la red) </t>
  </si>
  <si>
    <t>Soporte de las configuraciones</t>
  </si>
  <si>
    <t>Creación de grupo de seguridad de usuarios en el Controlador de Dominio</t>
  </si>
  <si>
    <t>Soporte de la creación de los grupos de seguridad</t>
  </si>
  <si>
    <t>Pruebas piloto y despliegue del NAC</t>
  </si>
  <si>
    <t>Resultado de las pruebas y soporte del despliegue</t>
  </si>
  <si>
    <t>Jorge Luis Vargas Buitrago</t>
  </si>
  <si>
    <t>Julian Calvete
Jorge Luis Vargas Buitrago</t>
  </si>
  <si>
    <t>Julian Calvete
Operador Tecnológico
Jorge Luis Vargas Buitrago</t>
  </si>
  <si>
    <t>Radicados de actualizaciones en el Registro Nacional de Bases de Datos (RNBD)</t>
  </si>
  <si>
    <t>Informe de la consultoría y plan de mejoramiento de los hallazgos</t>
  </si>
  <si>
    <t>Implementación NAC (Network Access control / Control de Acceso a la Red))</t>
  </si>
  <si>
    <t>Medición de la implementación del MSPI (Modelo de Seguridad y Privacidad de la Información) en la Entidad</t>
  </si>
  <si>
    <t>Promedio de la valoración de los diferentes dominios del instrumento de medición del Modelo de Seguridad y Privacidad del MINTIC.</t>
  </si>
  <si>
    <t>Planeación y Gestión de Riesgos 
Badir Alberto Alí Badrán</t>
  </si>
  <si>
    <t>Planeación y Gestión de Riesgos 
Badir Alberto Alí Badrán
Tecnologías de la Información 
Jairo Amaya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</si>
</sst>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240A]d&quot; de &quot;mmmm&quot; de &quot;yyyy;@"/>
    <numFmt numFmtId="165" formatCode="0.0%"/>
    <numFmt numFmtId="166" formatCode="_-* #,##0.00\ _€_-;\-* #,##0.00\ _€_-;_-* &quot;-&quot;??\ _€_-;_-@_-"/>
    <numFmt numFmtId="167" formatCode="_-* #,##0\ _€_-;\-* #,##0\ _€_-;_-* &quot;-&quot;??\ _€_-;_-@_-"/>
    <numFmt numFmtId="168" formatCode="[$-C0A]d\-mmm\-yy;@"/>
    <numFmt numFmtId="169" formatCode="0.0"/>
    <numFmt numFmtId="170" formatCode="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i/>
      <u/>
      <sz val="11"/>
      <name val="Calibri Light"/>
      <family val="2"/>
      <scheme val="major"/>
    </font>
    <font>
      <i/>
      <u/>
      <sz val="11"/>
      <color theme="1"/>
      <name val="Calibri Light"/>
      <family val="2"/>
      <scheme val="major"/>
    </font>
    <font>
      <sz val="11"/>
      <color rgb="FF000000"/>
      <name val="Calibri Light"/>
      <family val="2"/>
    </font>
    <font>
      <sz val="11"/>
      <color rgb="FF000000"/>
      <name val="Calibri"/>
      <family val="2"/>
    </font>
    <font>
      <sz val="11"/>
      <color rgb="FF000000"/>
      <name val="Calibri Light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 Light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6"/>
      <name val="Arial"/>
      <family val="2"/>
    </font>
    <font>
      <b/>
      <sz val="16"/>
      <color indexed="6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20"/>
      <color indexed="81"/>
      <name val="Tahoma"/>
      <family val="2"/>
    </font>
    <font>
      <sz val="22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color indexed="81"/>
      <name val="Tahoma"/>
      <family val="2"/>
    </font>
    <font>
      <sz val="12"/>
      <name val="Century Gothic"/>
      <family val="2"/>
    </font>
    <font>
      <sz val="9"/>
      <color theme="1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63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0" fontId="15" fillId="0" borderId="0"/>
    <xf numFmtId="166" fontId="17" fillId="0" borderId="0" applyFont="0" applyFill="0" applyBorder="0" applyAlignment="0" applyProtection="0"/>
  </cellStyleXfs>
  <cellXfs count="2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9" fontId="10" fillId="0" borderId="1" xfId="0" applyNumberFormat="1" applyFont="1" applyBorder="1" applyAlignment="1">
      <alignment horizontal="center" vertical="center" wrapText="1" readingOrder="1"/>
    </xf>
    <xf numFmtId="0" fontId="1" fillId="3" borderId="4" xfId="0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readingOrder="1"/>
    </xf>
    <xf numFmtId="14" fontId="3" fillId="0" borderId="1" xfId="0" applyNumberFormat="1" applyFont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 readingOrder="1"/>
    </xf>
    <xf numFmtId="14" fontId="3" fillId="3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 readingOrder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9" fontId="13" fillId="0" borderId="1" xfId="1" applyFont="1" applyBorder="1" applyAlignment="1">
      <alignment horizontal="center" vertical="center"/>
    </xf>
    <xf numFmtId="0" fontId="13" fillId="0" borderId="1" xfId="0" applyFont="1" applyBorder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165" fontId="13" fillId="3" borderId="1" xfId="1" applyNumberFormat="1" applyFont="1" applyFill="1" applyBorder="1" applyAlignment="1">
      <alignment horizontal="center" vertical="center" wrapText="1"/>
    </xf>
    <xf numFmtId="1" fontId="13" fillId="3" borderId="1" xfId="1" applyNumberFormat="1" applyFont="1" applyFill="1" applyBorder="1" applyAlignment="1">
      <alignment horizontal="center" vertical="center" wrapText="1"/>
    </xf>
    <xf numFmtId="9" fontId="20" fillId="9" borderId="1" xfId="1" applyFont="1" applyFill="1" applyBorder="1" applyAlignment="1">
      <alignment horizontal="center" vertical="center"/>
    </xf>
    <xf numFmtId="165" fontId="14" fillId="3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/>
    <xf numFmtId="168" fontId="19" fillId="11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169" fontId="13" fillId="3" borderId="1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1" xfId="0" applyBorder="1" applyAlignment="1">
      <alignment horizontal="left" wrapText="1"/>
    </xf>
    <xf numFmtId="0" fontId="19" fillId="12" borderId="1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165" fontId="19" fillId="12" borderId="1" xfId="1" applyNumberFormat="1" applyFont="1" applyFill="1" applyBorder="1" applyAlignment="1">
      <alignment horizontal="center" vertical="center" wrapText="1"/>
    </xf>
    <xf numFmtId="1" fontId="19" fillId="12" borderId="1" xfId="1" applyNumberFormat="1" applyFont="1" applyFill="1" applyBorder="1" applyAlignment="1">
      <alignment horizontal="center" vertical="center" wrapText="1"/>
    </xf>
    <xf numFmtId="165" fontId="19" fillId="12" borderId="1" xfId="1" applyNumberFormat="1" applyFont="1" applyFill="1" applyBorder="1" applyAlignment="1">
      <alignment horizontal="center"/>
    </xf>
    <xf numFmtId="0" fontId="19" fillId="12" borderId="3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 readingOrder="1"/>
    </xf>
    <xf numFmtId="0" fontId="13" fillId="13" borderId="1" xfId="0" applyFont="1" applyFill="1" applyBorder="1"/>
    <xf numFmtId="9" fontId="13" fillId="13" borderId="1" xfId="1" applyFont="1" applyFill="1" applyBorder="1" applyAlignment="1">
      <alignment horizontal="center" vertical="center"/>
    </xf>
    <xf numFmtId="9" fontId="1" fillId="0" borderId="0" xfId="0" applyNumberFormat="1" applyFont="1" applyAlignment="1">
      <alignment wrapText="1"/>
    </xf>
    <xf numFmtId="14" fontId="16" fillId="0" borderId="1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/>
    </xf>
    <xf numFmtId="0" fontId="0" fillId="3" borderId="0" xfId="0" applyFill="1"/>
    <xf numFmtId="0" fontId="1" fillId="0" borderId="1" xfId="0" applyFont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center" wrapText="1" readingOrder="1"/>
    </xf>
    <xf numFmtId="0" fontId="18" fillId="3" borderId="10" xfId="0" applyFont="1" applyFill="1" applyBorder="1" applyAlignment="1">
      <alignment vertical="center" wrapText="1" readingOrder="1"/>
    </xf>
    <xf numFmtId="0" fontId="18" fillId="3" borderId="7" xfId="0" applyFont="1" applyFill="1" applyBorder="1" applyAlignment="1">
      <alignment vertical="center" wrapText="1" readingOrder="1"/>
    </xf>
    <xf numFmtId="9" fontId="11" fillId="0" borderId="2" xfId="0" applyNumberFormat="1" applyFont="1" applyBorder="1" applyAlignment="1">
      <alignment horizontal="center" vertical="center" wrapText="1" readingOrder="1"/>
    </xf>
    <xf numFmtId="0" fontId="1" fillId="3" borderId="7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vertical="center" wrapText="1" readingOrder="1"/>
    </xf>
    <xf numFmtId="14" fontId="3" fillId="3" borderId="2" xfId="0" applyNumberFormat="1" applyFont="1" applyFill="1" applyBorder="1" applyAlignment="1">
      <alignment horizontal="center" vertical="center"/>
    </xf>
    <xf numFmtId="14" fontId="18" fillId="3" borderId="2" xfId="0" applyNumberFormat="1" applyFont="1" applyFill="1" applyBorder="1" applyAlignment="1">
      <alignment horizontal="center" vertical="center" readingOrder="1"/>
    </xf>
    <xf numFmtId="0" fontId="1" fillId="0" borderId="1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3" borderId="10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/>
    </xf>
    <xf numFmtId="9" fontId="14" fillId="3" borderId="1" xfId="1" applyFont="1" applyFill="1" applyBorder="1" applyAlignment="1">
      <alignment horizontal="center" vertical="center" wrapText="1"/>
    </xf>
    <xf numFmtId="9" fontId="20" fillId="8" borderId="1" xfId="1" applyFont="1" applyFill="1" applyBorder="1" applyAlignment="1">
      <alignment horizontal="center" vertical="center"/>
    </xf>
    <xf numFmtId="9" fontId="13" fillId="3" borderId="1" xfId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165" fontId="13" fillId="3" borderId="0" xfId="1" applyNumberFormat="1" applyFont="1" applyFill="1" applyAlignment="1">
      <alignment horizontal="center" vertical="center" wrapText="1"/>
    </xf>
    <xf numFmtId="169" fontId="13" fillId="3" borderId="0" xfId="1" applyNumberFormat="1" applyFont="1" applyFill="1" applyAlignment="1">
      <alignment horizontal="center" vertical="center" wrapText="1"/>
    </xf>
    <xf numFmtId="9" fontId="13" fillId="3" borderId="0" xfId="1" applyFont="1" applyFill="1" applyAlignment="1">
      <alignment horizontal="center" vertical="center"/>
    </xf>
    <xf numFmtId="0" fontId="20" fillId="0" borderId="0" xfId="0" applyFont="1"/>
    <xf numFmtId="0" fontId="0" fillId="0" borderId="1" xfId="0" applyBorder="1" applyAlignment="1">
      <alignment horizontal="left" vertical="center" wrapText="1"/>
    </xf>
    <xf numFmtId="9" fontId="0" fillId="3" borderId="1" xfId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 readingOrder="1"/>
    </xf>
    <xf numFmtId="0" fontId="22" fillId="3" borderId="1" xfId="0" applyFont="1" applyFill="1" applyBorder="1" applyAlignment="1">
      <alignment horizontal="left" vertical="center" wrapText="1" readingOrder="1"/>
    </xf>
    <xf numFmtId="0" fontId="22" fillId="3" borderId="1" xfId="0" applyFont="1" applyFill="1" applyBorder="1" applyAlignment="1">
      <alignment horizontal="left" vertical="top" wrapText="1" readingOrder="1"/>
    </xf>
    <xf numFmtId="165" fontId="0" fillId="3" borderId="1" xfId="0" applyNumberForma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 vertical="center"/>
    </xf>
    <xf numFmtId="9" fontId="0" fillId="13" borderId="1" xfId="0" applyNumberFormat="1" applyFill="1" applyBorder="1" applyAlignment="1">
      <alignment horizontal="center" vertical="center"/>
    </xf>
    <xf numFmtId="9" fontId="0" fillId="13" borderId="1" xfId="1" applyFont="1" applyFill="1" applyBorder="1" applyAlignment="1">
      <alignment horizontal="center" vertical="center"/>
    </xf>
    <xf numFmtId="3" fontId="0" fillId="13" borderId="1" xfId="0" applyNumberFormat="1" applyFill="1" applyBorder="1" applyAlignment="1">
      <alignment horizontal="center" vertical="center"/>
    </xf>
    <xf numFmtId="165" fontId="0" fillId="13" borderId="1" xfId="0" applyNumberFormat="1" applyFill="1" applyBorder="1" applyAlignment="1">
      <alignment horizontal="center" vertical="center"/>
    </xf>
    <xf numFmtId="165" fontId="0" fillId="13" borderId="1" xfId="1" applyNumberFormat="1" applyFont="1" applyFill="1" applyBorder="1" applyAlignment="1">
      <alignment horizontal="center" vertical="center"/>
    </xf>
    <xf numFmtId="0" fontId="13" fillId="3" borderId="0" xfId="0" applyFont="1" applyFill="1"/>
    <xf numFmtId="9" fontId="13" fillId="3" borderId="0" xfId="0" applyNumberFormat="1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20" fillId="7" borderId="1" xfId="1" applyFont="1" applyFill="1" applyBorder="1" applyAlignment="1">
      <alignment horizontal="center" vertical="center"/>
    </xf>
    <xf numFmtId="9" fontId="20" fillId="14" borderId="1" xfId="1" applyFont="1" applyFill="1" applyBorder="1" applyAlignment="1">
      <alignment horizontal="center" vertical="center"/>
    </xf>
    <xf numFmtId="9" fontId="16" fillId="3" borderId="1" xfId="1" applyFont="1" applyFill="1" applyBorder="1" applyAlignment="1">
      <alignment horizontal="center" vertical="center"/>
    </xf>
    <xf numFmtId="9" fontId="19" fillId="12" borderId="1" xfId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vertical="center" wrapText="1"/>
    </xf>
    <xf numFmtId="165" fontId="13" fillId="10" borderId="1" xfId="1" applyNumberFormat="1" applyFont="1" applyFill="1" applyBorder="1" applyAlignment="1">
      <alignment horizontal="center" vertical="center" wrapText="1"/>
    </xf>
    <xf numFmtId="3" fontId="13" fillId="10" borderId="1" xfId="0" applyNumberFormat="1" applyFont="1" applyFill="1" applyBorder="1" applyAlignment="1">
      <alignment horizontal="center" vertical="center"/>
    </xf>
    <xf numFmtId="1" fontId="13" fillId="10" borderId="1" xfId="1" applyNumberFormat="1" applyFont="1" applyFill="1" applyBorder="1" applyAlignment="1">
      <alignment horizontal="center" vertical="center" wrapText="1"/>
    </xf>
    <xf numFmtId="9" fontId="16" fillId="10" borderId="1" xfId="1" applyFont="1" applyFill="1" applyBorder="1" applyAlignment="1">
      <alignment horizontal="center" vertical="center"/>
    </xf>
    <xf numFmtId="9" fontId="14" fillId="10" borderId="1" xfId="1" applyFont="1" applyFill="1" applyBorder="1" applyAlignment="1">
      <alignment horizontal="center" vertical="center" wrapText="1"/>
    </xf>
    <xf numFmtId="0" fontId="0" fillId="10" borderId="0" xfId="0" applyFill="1"/>
    <xf numFmtId="165" fontId="14" fillId="10" borderId="1" xfId="1" applyNumberFormat="1" applyFont="1" applyFill="1" applyBorder="1" applyAlignment="1">
      <alignment horizontal="center" vertical="center" wrapText="1"/>
    </xf>
    <xf numFmtId="0" fontId="0" fillId="15" borderId="0" xfId="0" applyFill="1"/>
    <xf numFmtId="0" fontId="13" fillId="15" borderId="1" xfId="0" applyFont="1" applyFill="1" applyBorder="1" applyAlignment="1">
      <alignment horizontal="center" vertical="center" wrapText="1"/>
    </xf>
    <xf numFmtId="9" fontId="0" fillId="15" borderId="1" xfId="1" applyFont="1" applyFill="1" applyBorder="1" applyAlignment="1">
      <alignment horizontal="center" vertical="center"/>
    </xf>
    <xf numFmtId="165" fontId="13" fillId="15" borderId="1" xfId="1" applyNumberFormat="1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9" fontId="13" fillId="15" borderId="0" xfId="1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9" fontId="19" fillId="12" borderId="1" xfId="1" applyFont="1" applyFill="1" applyBorder="1" applyAlignment="1">
      <alignment horizontal="center"/>
    </xf>
    <xf numFmtId="3" fontId="13" fillId="3" borderId="1" xfId="0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6" fillId="3" borderId="0" xfId="0" applyFont="1" applyFill="1"/>
    <xf numFmtId="17" fontId="27" fillId="16" borderId="1" xfId="0" applyNumberFormat="1" applyFont="1" applyFill="1" applyBorder="1" applyAlignment="1">
      <alignment horizontal="center" vertical="center" wrapText="1"/>
    </xf>
    <xf numFmtId="9" fontId="26" fillId="3" borderId="0" xfId="1" applyFont="1" applyFill="1"/>
    <xf numFmtId="0" fontId="23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/>
    </xf>
    <xf numFmtId="0" fontId="33" fillId="3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top" wrapText="1"/>
    </xf>
    <xf numFmtId="9" fontId="33" fillId="3" borderId="1" xfId="0" applyNumberFormat="1" applyFont="1" applyFill="1" applyBorder="1" applyAlignment="1">
      <alignment horizontal="center" vertical="center" wrapText="1"/>
    </xf>
    <xf numFmtId="0" fontId="34" fillId="3" borderId="0" xfId="0" applyFont="1" applyFill="1" applyAlignment="1">
      <alignment vertical="center"/>
    </xf>
    <xf numFmtId="0" fontId="26" fillId="3" borderId="1" xfId="0" applyFont="1" applyFill="1" applyBorder="1" applyAlignment="1">
      <alignment horizontal="center" vertical="center"/>
    </xf>
    <xf numFmtId="9" fontId="26" fillId="3" borderId="1" xfId="0" applyNumberFormat="1" applyFont="1" applyFill="1" applyBorder="1" applyAlignment="1">
      <alignment horizontal="center" vertical="center"/>
    </xf>
    <xf numFmtId="14" fontId="26" fillId="3" borderId="1" xfId="0" applyNumberFormat="1" applyFont="1" applyFill="1" applyBorder="1" applyAlignment="1">
      <alignment horizontal="center" vertical="center" wrapText="1"/>
    </xf>
    <xf numFmtId="9" fontId="25" fillId="3" borderId="1" xfId="0" applyNumberFormat="1" applyFont="1" applyFill="1" applyBorder="1" applyAlignment="1">
      <alignment horizontal="center" vertical="center" wrapText="1"/>
    </xf>
    <xf numFmtId="0" fontId="25" fillId="17" borderId="2" xfId="0" applyFont="1" applyFill="1" applyBorder="1" applyAlignment="1">
      <alignment horizontal="justify" vertical="center" wrapText="1"/>
    </xf>
    <xf numFmtId="9" fontId="25" fillId="17" borderId="2" xfId="0" applyNumberFormat="1" applyFont="1" applyFill="1" applyBorder="1" applyAlignment="1">
      <alignment horizontal="center" vertical="center" wrapText="1"/>
    </xf>
    <xf numFmtId="14" fontId="25" fillId="0" borderId="2" xfId="0" applyNumberFormat="1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justify" vertical="center" wrapText="1"/>
    </xf>
    <xf numFmtId="0" fontId="26" fillId="3" borderId="0" xfId="0" applyFont="1" applyFill="1" applyAlignment="1">
      <alignment horizontal="justify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/>
    </xf>
    <xf numFmtId="9" fontId="1" fillId="3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 wrapText="1"/>
    </xf>
    <xf numFmtId="9" fontId="1" fillId="3" borderId="3" xfId="0" applyNumberFormat="1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167" fontId="25" fillId="3" borderId="10" xfId="3" applyNumberFormat="1" applyFont="1" applyFill="1" applyBorder="1" applyAlignment="1">
      <alignment horizontal="center" vertical="center" wrapText="1"/>
    </xf>
    <xf numFmtId="167" fontId="25" fillId="3" borderId="5" xfId="3" applyNumberFormat="1" applyFont="1" applyFill="1" applyBorder="1" applyAlignment="1">
      <alignment horizontal="center" vertical="center" wrapText="1"/>
    </xf>
    <xf numFmtId="0" fontId="23" fillId="16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23" fillId="16" borderId="4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14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6" fillId="3" borderId="11" xfId="0" applyFont="1" applyFill="1" applyBorder="1" applyAlignment="1">
      <alignment horizontal="center"/>
    </xf>
    <xf numFmtId="0" fontId="26" fillId="3" borderId="8" xfId="0" applyFont="1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26" fillId="3" borderId="12" xfId="0" applyFont="1" applyFill="1" applyBorder="1" applyAlignment="1">
      <alignment horizontal="center"/>
    </xf>
    <xf numFmtId="0" fontId="26" fillId="3" borderId="9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6" fillId="3" borderId="14" xfId="0" applyFont="1" applyFill="1" applyBorder="1" applyAlignment="1">
      <alignment horizontal="center"/>
    </xf>
    <xf numFmtId="0" fontId="23" fillId="0" borderId="1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170" fontId="23" fillId="0" borderId="1" xfId="2" applyNumberFormat="1" applyFont="1" applyBorder="1" applyAlignment="1">
      <alignment horizontal="center" vertical="center"/>
    </xf>
    <xf numFmtId="14" fontId="27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3" fillId="16" borderId="10" xfId="0" applyFont="1" applyFill="1" applyBorder="1" applyAlignment="1">
      <alignment horizontal="center" vertical="center" wrapText="1"/>
    </xf>
    <xf numFmtId="0" fontId="23" fillId="16" borderId="15" xfId="0" applyFont="1" applyFill="1" applyBorder="1" applyAlignment="1">
      <alignment horizontal="center" vertical="center" wrapText="1"/>
    </xf>
    <xf numFmtId="0" fontId="23" fillId="16" borderId="5" xfId="0" applyFont="1" applyFill="1" applyBorder="1" applyAlignment="1">
      <alignment horizontal="center" vertical="center" wrapText="1"/>
    </xf>
    <xf numFmtId="164" fontId="27" fillId="0" borderId="10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7" fillId="0" borderId="5" xfId="0" applyNumberFormat="1" applyFont="1" applyBorder="1" applyAlignment="1">
      <alignment horizontal="center" vertical="center"/>
    </xf>
    <xf numFmtId="164" fontId="27" fillId="3" borderId="0" xfId="0" applyNumberFormat="1" applyFont="1" applyFill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3" fontId="25" fillId="3" borderId="2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justify" vertical="center" wrapText="1"/>
    </xf>
    <xf numFmtId="0" fontId="25" fillId="0" borderId="11" xfId="0" applyFont="1" applyBorder="1" applyAlignment="1">
      <alignment horizontal="justify" vertical="center" wrapText="1"/>
    </xf>
    <xf numFmtId="0" fontId="25" fillId="0" borderId="8" xfId="0" applyFont="1" applyBorder="1" applyAlignment="1">
      <alignment horizontal="justify" vertical="center" wrapText="1"/>
    </xf>
    <xf numFmtId="0" fontId="25" fillId="0" borderId="12" xfId="0" applyFont="1" applyBorder="1" applyAlignment="1">
      <alignment horizontal="justify" vertical="center" wrapText="1"/>
    </xf>
    <xf numFmtId="0" fontId="25" fillId="0" borderId="1" xfId="0" applyFont="1" applyBorder="1" applyAlignment="1">
      <alignment horizontal="justify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justify" vertical="center" wrapText="1"/>
    </xf>
  </cellXfs>
  <cellStyles count="4">
    <cellStyle name="Millares 2" xfId="3" xr:uid="{00000000-0005-0000-0000-000000000000}"/>
    <cellStyle name="Normal" xfId="0" builtinId="0"/>
    <cellStyle name="Normal 2" xfId="2" xr:uid="{00000000-0005-0000-0000-000002000000}"/>
    <cellStyle name="Porcentaje" xfId="1" builtinId="5"/>
  </cellStyles>
  <dxfs count="4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9933"/>
      <color rgb="FFFF3300"/>
      <color rgb="FFFF66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10" Type="http://schemas.openxmlformats.org/officeDocument/2006/relationships/chartsheet" Target="chartsheets/sheet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22-402A-B712-050B775AFD15}"/>
            </c:ext>
          </c:extLst>
        </c:ser>
        <c:ser>
          <c:idx val="5"/>
          <c:order val="1"/>
          <c:tx>
            <c:strRef>
              <c:f>'Graficos- MARZO'!$G$33</c:f>
              <c:strCache>
                <c:ptCount val="1"/>
                <c:pt idx="0">
                  <c:v>%  Avance Actual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MARZO'!$G$34:$G$36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E22-402A-B712-050B775AFD15}"/>
            </c:ext>
          </c:extLst>
        </c:ser>
        <c:ser>
          <c:idx val="6"/>
          <c:order val="2"/>
          <c:tx>
            <c:strRef>
              <c:f>'Graficos- MARZO'!$H$33</c:f>
              <c:strCache>
                <c:ptCount val="1"/>
                <c:pt idx="0">
                  <c:v>% Avance Esperado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MARZO'!$H$34:$H$36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E22-402A-B712-050B775AFD15}"/>
            </c:ext>
          </c:extLst>
        </c:ser>
        <c:ser>
          <c:idx val="7"/>
          <c:order val="3"/>
          <c:tx>
            <c:strRef>
              <c:f>'Graficos- MARZO'!$I$33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BE22-402A-B712-050B775AFD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E22-402A-B712-050B775AFD15}"/>
            </c:ext>
          </c:extLst>
        </c:ser>
        <c:ser>
          <c:idx val="4"/>
          <c:order val="4"/>
          <c:tx>
            <c:strRef>
              <c:f>'Graficos- MARZO'!$F$33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22-402A-B712-050B775AFD15}"/>
            </c:ext>
          </c:extLst>
        </c:ser>
        <c:ser>
          <c:idx val="0"/>
          <c:order val="5"/>
          <c:tx>
            <c:strRef>
              <c:f>'Graficos- MARZO'!$G$33</c:f>
              <c:strCache>
                <c:ptCount val="1"/>
                <c:pt idx="0">
                  <c:v>%  Avance Actual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  <c:extLst xmlns:c15="http://schemas.microsoft.com/office/drawing/2012/chart"/>
            </c:strRef>
          </c:cat>
          <c:val>
            <c:numRef>
              <c:f>'Graficos- MARZO'!$G$34:$G$36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BE22-402A-B712-050B775AFD15}"/>
            </c:ext>
          </c:extLst>
        </c:ser>
        <c:ser>
          <c:idx val="1"/>
          <c:order val="6"/>
          <c:tx>
            <c:strRef>
              <c:f>'Graficos- MARZO'!$H$33</c:f>
              <c:strCache>
                <c:ptCount val="1"/>
                <c:pt idx="0">
                  <c:v>% Avance Esperado Temporal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  <c:extLst xmlns:c15="http://schemas.microsoft.com/office/drawing/2012/chart"/>
            </c:strRef>
          </c:cat>
          <c:val>
            <c:numRef>
              <c:f>'Graficos- MARZO'!$H$34:$H$36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B-BE22-402A-B712-050B775AFD15}"/>
            </c:ext>
          </c:extLst>
        </c:ser>
        <c:ser>
          <c:idx val="2"/>
          <c:order val="7"/>
          <c:tx>
            <c:strRef>
              <c:f>'Graficos- MARZO'!$I$33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BE22-402A-B712-050B775AFD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22-402A-B712-050B775AF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/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ABRIL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ABRIL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D-494B-9085-18A8BBE7F3D0}"/>
            </c:ext>
          </c:extLst>
        </c:ser>
        <c:ser>
          <c:idx val="0"/>
          <c:order val="1"/>
          <c:tx>
            <c:strRef>
              <c:f>'Graficos- ABRIL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ABRIL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D-494B-9085-18A8BBE7F3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ABRIL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B-4EC7-98C4-A00524EEC8D6}"/>
            </c:ext>
          </c:extLst>
        </c:ser>
        <c:ser>
          <c:idx val="6"/>
          <c:order val="1"/>
          <c:tx>
            <c:strRef>
              <c:f>'Graficos- ABRIL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ABRIL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B-4EC7-98C4-A00524EEC8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ABRIL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ABRIL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D-4C1E-BB14-1102A9113D84}"/>
            </c:ext>
          </c:extLst>
        </c:ser>
        <c:ser>
          <c:idx val="6"/>
          <c:order val="6"/>
          <c:tx>
            <c:strRef>
              <c:f>'Graficos- ABRIL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ABRIL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3D-4C1E-BB14-1102A9113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ABRIL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ABRIL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23D-4C1E-BB14-1102A9113D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23D-4C1E-BB14-1102A9113D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23D-4C1E-BB14-1102A9113D8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23D-4C1E-BB14-1102A9113D8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23D-4C1E-BB14-1102A9113D84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Mayo'!$F$34:$F$36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5-4EEE-BA79-844C74A925EF}"/>
            </c:ext>
          </c:extLst>
        </c:ser>
        <c:ser>
          <c:idx val="2"/>
          <c:order val="7"/>
          <c:tx>
            <c:strRef>
              <c:f>'Graficos- Mayo'!$I$33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1A55-4EEE-BA79-844C74A925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Mayo'!$I$34:$I$36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A55-4EEE-BA79-844C74A925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Mayo'!$G$33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Mayo'!$G$34:$G$36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A55-4EEE-BA79-844C74A925EF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A55-4EEE-BA79-844C74A925EF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4-1A55-4EEE-BA79-844C74A925E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A55-4EEE-BA79-844C74A925E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A55-4EEE-BA79-844C74A925EF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A55-4EEE-BA79-844C74A925EF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A55-4EEE-BA79-844C74A925EF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</a:rPr>
              <a:t> A MAYO 31 DE 2018</a:t>
            </a:r>
            <a:endParaRPr lang="es-CO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9.468749716442694E-2"/>
          <c:y val="2.2622949943605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Mayo'!$C$15</c:f>
              <c:strCache>
                <c:ptCount val="1"/>
                <c:pt idx="0">
                  <c:v>30-may.-18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8CB-45A7-B832-D3F2E85583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8CB-45A7-B832-D3F2E85583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Mayo'!$C$16:$C$17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CB-45A7-B832-D3F2E8558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Mayo 31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Mayo'!$F$27:$F$28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6-439D-BE9E-2421CE712CDC}"/>
            </c:ext>
          </c:extLst>
        </c:ser>
        <c:ser>
          <c:idx val="6"/>
          <c:order val="1"/>
          <c:tx>
            <c:strRef>
              <c:f>'Graficos- Mayo'!$I$26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Mayo'!$I$27:$I$28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E6-439D-BE9E-2421CE712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Mayo'!$I$47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Mayo'!$I$48:$I$49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D-4A36-861E-AB481AC30180}"/>
            </c:ext>
          </c:extLst>
        </c:ser>
        <c:ser>
          <c:idx val="0"/>
          <c:order val="1"/>
          <c:tx>
            <c:strRef>
              <c:f>'Graficos- Mayo'!$F$47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Mayo'!$F$48:$F$49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5D-4A36-861E-AB481AC301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Mayo'!$F$60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5-48A6-9E03-E56DF5C346C0}"/>
            </c:ext>
          </c:extLst>
        </c:ser>
        <c:ser>
          <c:idx val="6"/>
          <c:order val="1"/>
          <c:tx>
            <c:strRef>
              <c:f>'Graficos- Mayo'!$I$59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Mayo'!$I$60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95-48A6-9E03-E56DF5C346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Mayo'!$F$70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Mayo'!$F$71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013-8EFD-F3840BE88C82}"/>
            </c:ext>
          </c:extLst>
        </c:ser>
        <c:ser>
          <c:idx val="6"/>
          <c:order val="6"/>
          <c:tx>
            <c:strRef>
              <c:f>'Graficos- Mayo'!$I$70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Mayo'!$I$71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05-4013-8EFD-F3840BE88C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Mayo'!$C$70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Mayo'!$C$71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E05-4013-8EFD-F3840BE88C8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05-4013-8EFD-F3840BE88C8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05-4013-8EFD-F3840BE88C8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E05-4013-8EFD-F3840BE88C8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05-4013-8EFD-F3840BE88C82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Junio 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Junio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8-40C3-8076-D8BC35EF3D33}"/>
            </c:ext>
          </c:extLst>
        </c:ser>
        <c:ser>
          <c:idx val="2"/>
          <c:order val="7"/>
          <c:tx>
            <c:strRef>
              <c:f>'Graficos- Junio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6038-40C3-8076-D8BC35EF3D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Junio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38-40C3-8076-D8BC35EF3D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Junio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Junio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038-40C3-8076-D8BC35EF3D33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038-40C3-8076-D8BC35EF3D33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6038-40C3-8076-D8BC35EF3D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038-40C3-8076-D8BC35EF3D3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038-40C3-8076-D8BC35EF3D33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038-40C3-8076-D8BC35EF3D33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038-40C3-8076-D8BC35EF3D33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31-Marzo</a:t>
            </a:r>
            <a:r>
              <a:rPr lang="es-CO" baseline="0"/>
              <a:t> </a:t>
            </a:r>
            <a:r>
              <a:rPr lang="es-CO"/>
              <a:t>-18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'Graficos- MARZO'!$C$15</c:f>
              <c:strCache>
                <c:ptCount val="1"/>
                <c:pt idx="0">
                  <c:v>31-mar.-18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A19-43EA-945B-0AB009031A3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A19-43EA-945B-0AB009031A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MARZO'!$C$16:$C$17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9-47D0-9087-E38284A2A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JUNIO 30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044938161822752"/>
          <c:y val="2.0737704114972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Junio '!$C$15</c:f>
              <c:strCache>
                <c:ptCount val="1"/>
                <c:pt idx="0">
                  <c:v>30-jun.-18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69F-405F-A56D-105EAD4EB79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69F-405F-A56D-105EAD4EB7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Junio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9F-405F-A56D-105EAD4EB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Junio 30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Junio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9-482F-8884-1019902AF67E}"/>
            </c:ext>
          </c:extLst>
        </c:ser>
        <c:ser>
          <c:idx val="6"/>
          <c:order val="1"/>
          <c:tx>
            <c:strRef>
              <c:f>'Graficos- Junio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Junio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9-482F-8884-1019902AF6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Junio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Junio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Junio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0-412F-B2EC-7BE6B558E26C}"/>
            </c:ext>
          </c:extLst>
        </c:ser>
        <c:ser>
          <c:idx val="0"/>
          <c:order val="1"/>
          <c:tx>
            <c:strRef>
              <c:f>'Graficos- Junio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Junio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12F-B2EC-7BE6B558E2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Junio 30de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Junio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1-4C47-BF74-24A3F3B62923}"/>
            </c:ext>
          </c:extLst>
        </c:ser>
        <c:ser>
          <c:idx val="6"/>
          <c:order val="1"/>
          <c:tx>
            <c:strRef>
              <c:f>'Graficos- Junio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Junio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1-4C47-BF74-24A3F3B629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 Junio30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Junio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Junio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1-47D7-B958-79611681B206}"/>
            </c:ext>
          </c:extLst>
        </c:ser>
        <c:ser>
          <c:idx val="6"/>
          <c:order val="6"/>
          <c:tx>
            <c:strRef>
              <c:f>'Graficos- Junio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Junio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1-47D7-B958-79611681B2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Junio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Junio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101-47D7-B958-79611681B20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101-47D7-B958-79611681B20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101-47D7-B958-79611681B2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101-47D7-B958-79611681B20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101-47D7-B958-79611681B206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Julio 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Julio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5-41B8-AA74-7E7BFAA26092}"/>
            </c:ext>
          </c:extLst>
        </c:ser>
        <c:ser>
          <c:idx val="2"/>
          <c:order val="7"/>
          <c:tx>
            <c:strRef>
              <c:f>'Graficos- Julio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D645-41B8-AA74-7E7BFAA260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Julio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1B8-AA74-7E7BFAA260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Julio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Julio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645-41B8-AA74-7E7BFAA26092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645-41B8-AA74-7E7BFAA26092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D645-41B8-AA74-7E7BFAA2609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645-41B8-AA74-7E7BFAA2609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645-41B8-AA74-7E7BFAA26092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645-41B8-AA74-7E7BFAA26092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645-41B8-AA74-7E7BFAA26092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JULIO 31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Julio '!$C$15</c:f>
              <c:strCache>
                <c:ptCount val="1"/>
                <c:pt idx="0">
                  <c:v>31-jul.-18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1DE-4705-8733-FCCCD6265C7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1DE-4705-8733-FCCCD6265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Julio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DE-4705-8733-FCCCD6265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Julio 31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Julio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F-4099-95D8-701EE83DDF63}"/>
            </c:ext>
          </c:extLst>
        </c:ser>
        <c:ser>
          <c:idx val="6"/>
          <c:order val="1"/>
          <c:tx>
            <c:strRef>
              <c:f>'Graficos- Julio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Julio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F-4099-95D8-701EE83DDF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Julio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Julio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Julio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3-4821-A958-A166E56EF1DC}"/>
            </c:ext>
          </c:extLst>
        </c:ser>
        <c:ser>
          <c:idx val="0"/>
          <c:order val="1"/>
          <c:tx>
            <c:strRef>
              <c:f>'Graficos- Julio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Julio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3-4821-A958-A166E56EF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Julio 31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Julio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A-4CB0-BA99-DBF3FEA2E405}"/>
            </c:ext>
          </c:extLst>
        </c:ser>
        <c:ser>
          <c:idx val="6"/>
          <c:order val="1"/>
          <c:tx>
            <c:strRef>
              <c:f>'Graficos- Julio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Julio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A-4CB0-BA99-DBF3FEA2E4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Marzo 31 de 2018</a:t>
            </a:r>
          </a:p>
        </c:rich>
      </c:tx>
      <c:layout>
        <c:manualLayout>
          <c:xMode val="edge"/>
          <c:yMode val="edge"/>
          <c:x val="0.287944444444444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MARZO'!$F$27:$F$28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E-4B7C-A123-7BC7600D5886}"/>
            </c:ext>
          </c:extLst>
        </c:ser>
        <c:ser>
          <c:idx val="6"/>
          <c:order val="1"/>
          <c:tx>
            <c:strRef>
              <c:f>'Graficos- MARZO'!$I$26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MARZO'!$I$27:$I$28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E-4B7C-A123-7BC7600D58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 Julio 31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Julio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Julio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E-4755-AC38-9A04A88EFA02}"/>
            </c:ext>
          </c:extLst>
        </c:ser>
        <c:ser>
          <c:idx val="6"/>
          <c:order val="6"/>
          <c:tx>
            <c:strRef>
              <c:f>'Graficos- Julio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Julio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E-4755-AC38-9A04A88EFA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Julio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Julio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9BE-4755-AC38-9A04A88EFA0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9BE-4755-AC38-9A04A88EFA0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9BE-4755-AC38-9A04A88EFA0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9BE-4755-AC38-9A04A88EFA0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9BE-4755-AC38-9A04A88EFA02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Agosto 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236676741846815E-2"/>
          <c:y val="0.19522884584001687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Agosto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D-4DB6-A82B-121BD45B6E06}"/>
            </c:ext>
          </c:extLst>
        </c:ser>
        <c:ser>
          <c:idx val="7"/>
          <c:order val="3"/>
          <c:tx>
            <c:strRef>
              <c:f>'Graficos- Agosto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Agosto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B34D-4DB6-A82B-121BD45B6E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Agosto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Agosto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34D-4DB6-A82B-121BD45B6E06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34D-4DB6-A82B-121BD45B6E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34D-4DB6-A82B-121BD45B6E06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34D-4DB6-A82B-121BD45B6E06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34D-4DB6-A82B-121BD45B6E06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34D-4DB6-A82B-121BD45B6E06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00096864063433"/>
          <c:y val="0.94460593299607143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AGOSTO 31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Agosto '!$C$15</c:f>
              <c:strCache>
                <c:ptCount val="1"/>
                <c:pt idx="0">
                  <c:v>31-ago.-18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1FA-4925-BD81-099D916C669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1FA-4925-BD81-099D916C6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Agosto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FA-4925-BD81-099D916C6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Agosto 31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Agosto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8-477F-8E09-C677E445D3E1}"/>
            </c:ext>
          </c:extLst>
        </c:ser>
        <c:ser>
          <c:idx val="6"/>
          <c:order val="1"/>
          <c:tx>
            <c:strRef>
              <c:f>'Graficos- Agosto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Agosto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8-477F-8E09-C677E445D3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Agosto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Agosto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Agosto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4-4586-A6B9-01FF12BA5FD9}"/>
            </c:ext>
          </c:extLst>
        </c:ser>
        <c:ser>
          <c:idx val="0"/>
          <c:order val="1"/>
          <c:tx>
            <c:strRef>
              <c:f>'Graficos- Agosto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Agosto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44-4586-A6B9-01FF12BA5F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Agosto 31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Agosto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5-44C4-BD8F-351D5DAF9782}"/>
            </c:ext>
          </c:extLst>
        </c:ser>
        <c:ser>
          <c:idx val="6"/>
          <c:order val="1"/>
          <c:tx>
            <c:strRef>
              <c:f>'Graficos- Agosto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Agosto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5-44C4-BD8F-351D5DAF97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Septiembre 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236676741846815E-2"/>
          <c:y val="0.19522884584001687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Septiembre'!$F$32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Septiembre'!$B$33:$B$35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Septiembre'!$F$33:$F$35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4-4C6C-BBFE-F6357E58CD4F}"/>
            </c:ext>
          </c:extLst>
        </c:ser>
        <c:ser>
          <c:idx val="7"/>
          <c:order val="3"/>
          <c:tx>
            <c:strRef>
              <c:f>'Graficos- Septiembre'!$I$32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Septiembre'!$B$33:$B$35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Septiembre'!$I$33:$I$35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B54-4C6C-BBFE-F6357E58CD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Septiembre'!$G$32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Septiembre'!$G$33:$G$35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B54-4C6C-BBFE-F6357E58CD4F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Septiembre'!$H$32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Septiembre'!$H$33:$H$35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B54-4C6C-BBFE-F6357E58CD4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Septiembre'!$F$32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Septiembre'!$F$33:$F$35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B54-4C6C-BBFE-F6357E58CD4F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Septiembre'!$G$32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Septiembre'!$G$33:$G$35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B54-4C6C-BBFE-F6357E58CD4F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Septiembre'!$H$32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Septiembre'!$H$33:$H$35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B54-4C6C-BBFE-F6357E58CD4F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Septiembre'!$I$32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Septiembre'!$I$33:$I$35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B54-4C6C-BBFE-F6357E58CD4F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00096864063433"/>
          <c:y val="0.94460593299607143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SEPTIEMBRE 30 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Septiembre'!$C$14</c:f>
              <c:strCache>
                <c:ptCount val="1"/>
                <c:pt idx="0">
                  <c:v>30-sep.-18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CD8-4BE5-885F-97E8C0256F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CD8-4BE5-885F-97E8C0256F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Septiembre'!$B$15:$B$16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Septiembre'!$C$15:$C$16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D8-4BE5-885F-97E8C0256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Septiembre 30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Septiembre'!$F$25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Septiembre'!$B$26:$B$27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Septiembre'!$F$26:$F$27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4-4297-A431-C07FCBEB7FE9}"/>
            </c:ext>
          </c:extLst>
        </c:ser>
        <c:ser>
          <c:idx val="6"/>
          <c:order val="1"/>
          <c:tx>
            <c:strRef>
              <c:f>'Graficos- Septiembre'!$I$25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Septiembre'!$B$26:$B$27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Septiembre'!$I$26:$I$27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4-4297-A431-C07FCBEB7F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Septiembre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Septiembre'!$I$46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Septiembre'!$B$47:$B$48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Septiembre'!$I$47:$I$48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A-460B-A510-21958DB9D93F}"/>
            </c:ext>
          </c:extLst>
        </c:ser>
        <c:ser>
          <c:idx val="0"/>
          <c:order val="1"/>
          <c:tx>
            <c:strRef>
              <c:f>'Graficos- Septiembre'!$F$46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Septiembre'!$F$47:$F$48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A-460B-A510-21958DB9D9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MARZO'!$I$47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MARZO'!$I$48:$I$49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DF-46C5-9B86-44A83210A56D}"/>
            </c:ext>
          </c:extLst>
        </c:ser>
        <c:ser>
          <c:idx val="0"/>
          <c:order val="1"/>
          <c:tx>
            <c:strRef>
              <c:f>'Graficos- MARZO'!$F$47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MARZO'!$F$48:$F$49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BDF-46C5-9B86-44A83210A5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Plan Institucional de gestión y Desempeño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Septiembre 30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Septiembre'!$G$69</c:f>
              <c:strCache>
                <c:ptCount val="1"/>
                <c:pt idx="0">
                  <c:v>%  Avance Actual</c:v>
                </c:pt>
              </c:strCache>
            </c:strRef>
          </c:tx>
          <c:spPr>
            <a:solidFill>
              <a:srgbClr val="FF66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Septiembre'!$B$70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Septiembre'!$G$70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0-4652-9AED-1BE8A964849B}"/>
            </c:ext>
          </c:extLst>
        </c:ser>
        <c:ser>
          <c:idx val="0"/>
          <c:order val="1"/>
          <c:tx>
            <c:strRef>
              <c:f>'Graficos- Septiembre'!$I$69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Septiembre'!$B$70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Septiembre'!$I$70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3-49DF-B422-7558A43984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6426128"/>
        <c:axId val="636422520"/>
      </c:barChart>
      <c:catAx>
        <c:axId val="636426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6422520"/>
        <c:crosses val="autoZero"/>
        <c:auto val="1"/>
        <c:lblAlgn val="ctr"/>
        <c:lblOffset val="100"/>
        <c:noMultiLvlLbl val="0"/>
      </c:catAx>
      <c:valAx>
        <c:axId val="636422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64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MARZO'!$F$60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F9-417A-808E-88AEA1258567}"/>
            </c:ext>
          </c:extLst>
        </c:ser>
        <c:ser>
          <c:idx val="6"/>
          <c:order val="1"/>
          <c:tx>
            <c:strRef>
              <c:f>'Graficos- MARZO'!$I$59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MARZO'!$I$60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F9-417A-808E-88AEA12585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Febrero 28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MARZO'!$F$70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MARZO'!$B$71</c:f>
              <c:strCache>
                <c:ptCount val="1"/>
                <c:pt idx="0">
                  <c:v>PLAN ISNTITUCIONAL DE DESARROLLO ADMINISTRATIVO</c:v>
                </c:pt>
              </c:strCache>
            </c:strRef>
          </c:cat>
          <c:val>
            <c:numRef>
              <c:f>'Graficos- MARZO'!$F$71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B6-4E7E-A812-3D864AD77118}"/>
            </c:ext>
          </c:extLst>
        </c:ser>
        <c:ser>
          <c:idx val="6"/>
          <c:order val="6"/>
          <c:tx>
            <c:strRef>
              <c:f>'Graficos- MARZO'!$I$70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MARZO'!$B$71</c:f>
              <c:strCache>
                <c:ptCount val="1"/>
                <c:pt idx="0">
                  <c:v>PLAN ISNTITUCIONAL DE DESARROLLO ADMINISTRATIVO</c:v>
                </c:pt>
              </c:strCache>
            </c:strRef>
          </c:cat>
          <c:val>
            <c:numRef>
              <c:f>'Graficos- MARZO'!$I$71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B6-4E7E-A812-3D864AD771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MARZO'!$C$70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MARZO'!$C$71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8B6-4E7E-A812-3D864AD7711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8B6-4E7E-A812-3D864AD7711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8B6-4E7E-A812-3D864AD7711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8B6-4E7E-A812-3D864AD7711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8B6-4E7E-A812-3D864AD77118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ABRIL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0-428B-A18A-BAFD58BC89CD}"/>
            </c:ext>
          </c:extLst>
        </c:ser>
        <c:ser>
          <c:idx val="2"/>
          <c:order val="7"/>
          <c:tx>
            <c:strRef>
              <c:f>'Graficos- ABRIL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E70-428B-A18A-BAFD58BC89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ABRIL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70-428B-A18A-BAFD58BC89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ABRIL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ABRIL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4E70-428B-A18A-BAFD58BC89CD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E70-428B-A18A-BAFD58BC89CD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4E70-428B-A18A-BAFD58BC89C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E70-428B-A18A-BAFD58BC89C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E70-428B-A18A-BAFD58BC89CD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E70-428B-A18A-BAFD58BC89CD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E70-428B-A18A-BAFD58BC89CD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</a:rPr>
              <a:t> A ABRIL 30 DE 2018</a:t>
            </a:r>
            <a:endParaRPr lang="es-CO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'Graficos- ABRIL '!$C$15</c:f>
              <c:strCache>
                <c:ptCount val="1"/>
                <c:pt idx="0">
                  <c:v>30-abr.-18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796-4D08-A10A-0F15E6453CD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796-4D08-A10A-0F15E6453C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ABRIL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96-4D08-A10A-0F15E6453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Abril 30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ABRIL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1-4B01-ABC6-BB733A84A4DD}"/>
            </c:ext>
          </c:extLst>
        </c:ser>
        <c:ser>
          <c:idx val="6"/>
          <c:order val="1"/>
          <c:tx>
            <c:strRef>
              <c:f>'Graficos- ABRIL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ABRIL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1-4B01-ABC6-BB733A84A4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220872</xdr:rowOff>
    </xdr:from>
    <xdr:to>
      <xdr:col>16</xdr:col>
      <xdr:colOff>607392</xdr:colOff>
      <xdr:row>41</xdr:row>
      <xdr:rowOff>207065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36720</xdr:colOff>
      <xdr:row>1</xdr:row>
      <xdr:rowOff>41413</xdr:rowOff>
    </xdr:from>
    <xdr:to>
      <xdr:col>15</xdr:col>
      <xdr:colOff>648804</xdr:colOff>
      <xdr:row>13</xdr:row>
      <xdr:rowOff>41413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246E19-D96C-4817-806E-F49EBCBC8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CE8CBF1-1F84-4060-A71E-B9369C7BD9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2352ECE-2616-466A-A0FE-FDA234A5DA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42D90F-0057-4C9E-BA17-D45F3EDBE1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90EA8109-1328-4A85-B6C4-BA4999774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14376"/>
          <a:ext cx="4219600" cy="928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AB8FE957-F086-47B5-A608-AE78662AE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5491187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507183-4AD7-4045-85AA-5E63D4A9E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36720</xdr:colOff>
      <xdr:row>1</xdr:row>
      <xdr:rowOff>41413</xdr:rowOff>
    </xdr:from>
    <xdr:to>
      <xdr:col>15</xdr:col>
      <xdr:colOff>648804</xdr:colOff>
      <xdr:row>13</xdr:row>
      <xdr:rowOff>41413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DA6BF04-4F86-4896-8934-D6BDAFBCD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1D69E7B-8042-4252-B2F3-01BD0E7A0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0752595-3F2B-4D17-BBC0-3148642E1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C4865FA-C7C7-45B9-9899-704AF3642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F3EB20A-D72A-4553-8311-003ED59B9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21FFE9-121A-482D-BC45-4B943489A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41413</xdr:rowOff>
    </xdr:from>
    <xdr:to>
      <xdr:col>15</xdr:col>
      <xdr:colOff>496956</xdr:colOff>
      <xdr:row>13</xdr:row>
      <xdr:rowOff>41413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9082F2-2F63-45DA-A794-EBD3F5F0C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3ACF6D-C8CB-4E88-ADF5-1F91737E1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CC60E2D-47C1-4039-994B-D33394C40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15F375E-043C-4603-B0B0-402CFCD8C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80A11D4-E2D7-4CDD-87A0-D0D0AB5E5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D4B819-F536-4B8D-B3DB-FD906B9B3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138043</xdr:rowOff>
    </xdr:from>
    <xdr:to>
      <xdr:col>15</xdr:col>
      <xdr:colOff>496956</xdr:colOff>
      <xdr:row>13</xdr:row>
      <xdr:rowOff>138043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8BDC53D-8909-4C6A-B347-122B8D1E4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695460E-2CD5-46B8-9404-EB5A19FBB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1CD2F7B-9F50-42EF-B0BB-C83EDF928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895B59D-00DA-4978-90CB-A18D5DB64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623A3C9-C660-4421-AC98-BE4550656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B033FC-B600-4CDA-9D9E-70CA3CD07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138043</xdr:rowOff>
    </xdr:from>
    <xdr:to>
      <xdr:col>15</xdr:col>
      <xdr:colOff>496956</xdr:colOff>
      <xdr:row>13</xdr:row>
      <xdr:rowOff>138043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FB74ED-2F9E-4AB8-809B-DD9DF9B01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DC2CBD-D841-44DF-8EE4-05C9ED738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9887014-D12F-4A01-84CC-A92F37323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84EA353-C46A-49E8-A86C-5FCEA6437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127FB40-27FD-44F0-B36E-A546ACBC0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262283</xdr:colOff>
      <xdr:row>28</xdr:row>
      <xdr:rowOff>331307</xdr:rowOff>
    </xdr:from>
    <xdr:to>
      <xdr:col>16</xdr:col>
      <xdr:colOff>607392</xdr:colOff>
      <xdr:row>42</xdr:row>
      <xdr:rowOff>96631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B65489-09CE-471F-951E-CA3ACC7D3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699327</xdr:colOff>
      <xdr:row>1</xdr:row>
      <xdr:rowOff>110434</xdr:rowOff>
    </xdr:from>
    <xdr:to>
      <xdr:col>17</xdr:col>
      <xdr:colOff>220869</xdr:colOff>
      <xdr:row>13</xdr:row>
      <xdr:rowOff>110434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79B3F9-9A55-45EA-97BD-B4D6BD811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2BA0E4C-64EA-4403-9CA6-95DBB3987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D98C94-1AEE-442E-83B6-8C5201A05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C7E1E60-746F-47B8-BEA2-D2FF90DB2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262283</xdr:colOff>
      <xdr:row>27</xdr:row>
      <xdr:rowOff>331307</xdr:rowOff>
    </xdr:from>
    <xdr:to>
      <xdr:col>16</xdr:col>
      <xdr:colOff>607392</xdr:colOff>
      <xdr:row>41</xdr:row>
      <xdr:rowOff>96631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923E52-4554-4CCF-9760-5572443DE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699327</xdr:colOff>
      <xdr:row>1</xdr:row>
      <xdr:rowOff>110434</xdr:rowOff>
    </xdr:from>
    <xdr:to>
      <xdr:col>17</xdr:col>
      <xdr:colOff>220869</xdr:colOff>
      <xdr:row>12</xdr:row>
      <xdr:rowOff>110434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406EB5-3F96-416C-A7D7-E663030F0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17</xdr:row>
      <xdr:rowOff>174487</xdr:rowOff>
    </xdr:from>
    <xdr:to>
      <xdr:col>15</xdr:col>
      <xdr:colOff>588066</xdr:colOff>
      <xdr:row>27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AB31F6E-7F53-4811-84B1-EBB4F7680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41</xdr:row>
      <xdr:rowOff>215900</xdr:rowOff>
    </xdr:from>
    <xdr:to>
      <xdr:col>15</xdr:col>
      <xdr:colOff>629479</xdr:colOff>
      <xdr:row>54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740353-2670-4B39-8672-AA94932AE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55</xdr:row>
      <xdr:rowOff>36443</xdr:rowOff>
    </xdr:from>
    <xdr:to>
      <xdr:col>15</xdr:col>
      <xdr:colOff>704024</xdr:colOff>
      <xdr:row>66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5E3F244-9FAB-4E0A-B597-E4E67B723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A49974-9BC6-40BC-9B36-CF85EB0018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4B493EE8-FAFC-4D0D-A118-458D51FC4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5491187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gonzalez\Documents\YAZMIN\2014\PND%202015-2018\PLAN%20PLURIANUAL\RECIBIDOS\Copia%20de%20MATRIZ%20PLAN%20PLURIANUAL%20DE%20INVERSIONES%20-%20%20PND_2015_2018%20DSEP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"/>
      <sheetName val="Proyectos"/>
      <sheetName val="Entidad"/>
      <sheetName val="BPIN"/>
      <sheetName val="Varios"/>
      <sheetName val="Departamento"/>
      <sheetName val="DATOS"/>
      <sheetName val="EJECUCION POR PRODUCTO 2014"/>
      <sheetName val="MGMP 2015-2018"/>
      <sheetName val="Programas por sector"/>
      <sheetName val="Programas"/>
      <sheetName val="Hoja7"/>
      <sheetName val="Hoja1"/>
    </sheetNames>
    <sheetDataSet>
      <sheetData sheetId="0">
        <row r="2">
          <cell r="A2" t="str">
            <v>AGROPECUARIO</v>
          </cell>
        </row>
      </sheetData>
      <sheetData sheetId="1"/>
      <sheetData sheetId="2"/>
      <sheetData sheetId="3"/>
      <sheetData sheetId="4">
        <row r="4">
          <cell r="A4" t="str">
            <v>PGN_Inversión</v>
          </cell>
          <cell r="H4" t="str">
            <v>INFRAESTRUCTURA Y COMPETITIVIDAD ESTRATÉGICAS</v>
          </cell>
        </row>
        <row r="5">
          <cell r="H5" t="str">
            <v>MOVILIDAD SOCIAL</v>
          </cell>
        </row>
        <row r="6">
          <cell r="H6" t="str">
            <v>TRANSFORMACION DEL CAMPO Y CRECIMIENTO VERDE</v>
          </cell>
        </row>
        <row r="7">
          <cell r="H7" t="str">
            <v>CONSOLIDACION DEL ESTADO SOCIAL DE DERECHO</v>
          </cell>
        </row>
        <row r="8">
          <cell r="H8" t="str">
            <v>BUENO GOBIERNO</v>
          </cell>
        </row>
      </sheetData>
      <sheetData sheetId="5">
        <row r="4">
          <cell r="A4" t="str">
            <v>Antioquia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view="pageBreakPreview" zoomScale="60" zoomScaleNormal="60" workbookViewId="0">
      <selection activeCell="A5" sqref="A5:A9"/>
    </sheetView>
  </sheetViews>
  <sheetFormatPr baseColWidth="10" defaultColWidth="11.42578125" defaultRowHeight="15" x14ac:dyDescent="0.25"/>
  <cols>
    <col min="1" max="1" width="22.28515625" style="3" customWidth="1"/>
    <col min="2" max="2" width="19.140625" style="3" customWidth="1"/>
    <col min="3" max="3" width="16.7109375" style="3" customWidth="1"/>
    <col min="4" max="5" width="21.42578125" style="3" customWidth="1"/>
    <col min="6" max="6" width="18.42578125" style="3" customWidth="1"/>
    <col min="7" max="7" width="14" style="3" customWidth="1"/>
    <col min="8" max="8" width="42.28515625" style="3" customWidth="1"/>
    <col min="9" max="9" width="11.28515625" style="3" customWidth="1"/>
    <col min="10" max="10" width="15.140625" style="3" hidden="1" customWidth="1"/>
    <col min="11" max="11" width="29.85546875" style="3" customWidth="1"/>
    <col min="12" max="12" width="26.7109375" style="3" hidden="1" customWidth="1"/>
    <col min="13" max="13" width="17" style="3" customWidth="1"/>
    <col min="14" max="14" width="31.42578125" style="3" customWidth="1"/>
    <col min="15" max="15" width="21.7109375" style="3" customWidth="1"/>
    <col min="16" max="16" width="19.5703125" style="3" customWidth="1"/>
    <col min="17" max="16384" width="11.42578125" style="3"/>
  </cols>
  <sheetData>
    <row r="1" spans="1:16" ht="33" customHeight="1" x14ac:dyDescent="0.25">
      <c r="A1" s="163" t="s">
        <v>40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16" ht="18.75" x14ac:dyDescent="0.25">
      <c r="A2" s="162" t="s">
        <v>184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6" ht="48" customHeight="1" x14ac:dyDescent="0.25">
      <c r="A3" s="164" t="s">
        <v>37</v>
      </c>
      <c r="B3" s="164"/>
      <c r="C3" s="164"/>
      <c r="D3" s="164"/>
      <c r="E3" s="164"/>
      <c r="F3" s="164"/>
      <c r="G3" s="164"/>
      <c r="H3" s="164"/>
      <c r="I3" s="164"/>
      <c r="J3" s="7"/>
      <c r="K3" s="164" t="s">
        <v>38</v>
      </c>
      <c r="L3" s="164"/>
      <c r="M3" s="164" t="s">
        <v>39</v>
      </c>
      <c r="N3" s="164"/>
      <c r="O3" s="164"/>
      <c r="P3" s="164"/>
    </row>
    <row r="4" spans="1:16" ht="63" customHeight="1" x14ac:dyDescent="0.25">
      <c r="A4" s="1" t="s">
        <v>33</v>
      </c>
      <c r="B4" s="1" t="s">
        <v>32</v>
      </c>
      <c r="C4" s="1" t="s">
        <v>34</v>
      </c>
      <c r="D4" s="1" t="s">
        <v>31</v>
      </c>
      <c r="E4" s="1" t="s">
        <v>67</v>
      </c>
      <c r="F4" s="1" t="s">
        <v>6</v>
      </c>
      <c r="G4" s="1" t="s">
        <v>14</v>
      </c>
      <c r="H4" s="8" t="s">
        <v>7</v>
      </c>
      <c r="I4" s="8" t="s">
        <v>14</v>
      </c>
      <c r="J4" s="1" t="s">
        <v>8</v>
      </c>
      <c r="K4" s="1" t="s">
        <v>0</v>
      </c>
      <c r="L4" s="1" t="s">
        <v>41</v>
      </c>
      <c r="M4" s="1" t="s">
        <v>16</v>
      </c>
      <c r="N4" s="1" t="s">
        <v>1</v>
      </c>
      <c r="O4" s="1" t="s">
        <v>10</v>
      </c>
      <c r="P4" s="1" t="s">
        <v>9</v>
      </c>
    </row>
    <row r="5" spans="1:16" ht="96.75" customHeight="1" x14ac:dyDescent="0.25">
      <c r="A5" s="188" t="s">
        <v>13</v>
      </c>
      <c r="B5" s="188" t="s">
        <v>11</v>
      </c>
      <c r="C5" s="179" t="s">
        <v>12</v>
      </c>
      <c r="D5" s="179" t="s">
        <v>3</v>
      </c>
      <c r="E5" s="179" t="s">
        <v>68</v>
      </c>
      <c r="F5" s="179" t="s">
        <v>118</v>
      </c>
      <c r="G5" s="185" t="s">
        <v>138</v>
      </c>
      <c r="H5" s="9" t="s">
        <v>94</v>
      </c>
      <c r="I5" s="12">
        <v>0.15</v>
      </c>
      <c r="J5" s="10"/>
      <c r="K5" s="2" t="s">
        <v>95</v>
      </c>
      <c r="L5" s="2" t="s">
        <v>42</v>
      </c>
      <c r="M5" s="179" t="s">
        <v>2</v>
      </c>
      <c r="N5" s="2" t="s">
        <v>96</v>
      </c>
      <c r="O5" s="21" t="s">
        <v>97</v>
      </c>
      <c r="P5" s="21">
        <v>42855</v>
      </c>
    </row>
    <row r="6" spans="1:16" ht="102.75" customHeight="1" x14ac:dyDescent="0.25">
      <c r="A6" s="189"/>
      <c r="B6" s="189"/>
      <c r="C6" s="180"/>
      <c r="D6" s="180"/>
      <c r="E6" s="180"/>
      <c r="F6" s="180"/>
      <c r="G6" s="186"/>
      <c r="H6" s="9" t="s">
        <v>139</v>
      </c>
      <c r="I6" s="12">
        <v>0.2</v>
      </c>
      <c r="J6" s="11"/>
      <c r="K6" s="6" t="s">
        <v>98</v>
      </c>
      <c r="L6" s="6" t="s">
        <v>43</v>
      </c>
      <c r="M6" s="180"/>
      <c r="N6" s="2" t="s">
        <v>96</v>
      </c>
      <c r="O6" s="21">
        <v>42856</v>
      </c>
      <c r="P6" s="21">
        <v>42886</v>
      </c>
    </row>
    <row r="7" spans="1:16" ht="96" customHeight="1" x14ac:dyDescent="0.25">
      <c r="A7" s="189"/>
      <c r="B7" s="189"/>
      <c r="C7" s="180"/>
      <c r="D7" s="180"/>
      <c r="E7" s="180"/>
      <c r="F7" s="180"/>
      <c r="G7" s="186"/>
      <c r="H7" s="9" t="s">
        <v>99</v>
      </c>
      <c r="I7" s="12">
        <v>0.2</v>
      </c>
      <c r="J7" s="11"/>
      <c r="K7" s="6" t="s">
        <v>100</v>
      </c>
      <c r="L7" s="6" t="s">
        <v>44</v>
      </c>
      <c r="M7" s="180"/>
      <c r="N7" s="2" t="s">
        <v>96</v>
      </c>
      <c r="O7" s="21">
        <v>42856</v>
      </c>
      <c r="P7" s="22">
        <v>42916</v>
      </c>
    </row>
    <row r="8" spans="1:16" ht="96" customHeight="1" x14ac:dyDescent="0.25">
      <c r="A8" s="189"/>
      <c r="B8" s="189"/>
      <c r="C8" s="180"/>
      <c r="D8" s="180"/>
      <c r="E8" s="180"/>
      <c r="F8" s="180"/>
      <c r="G8" s="186"/>
      <c r="H8" s="9" t="s">
        <v>119</v>
      </c>
      <c r="I8" s="12">
        <v>0.2</v>
      </c>
      <c r="J8" s="11"/>
      <c r="K8" s="71" t="s">
        <v>121</v>
      </c>
      <c r="L8" s="6"/>
      <c r="M8" s="180"/>
      <c r="N8" s="2" t="s">
        <v>96</v>
      </c>
      <c r="O8" s="21">
        <v>42917</v>
      </c>
      <c r="P8" s="22">
        <v>42947</v>
      </c>
    </row>
    <row r="9" spans="1:16" ht="103.5" customHeight="1" x14ac:dyDescent="0.25">
      <c r="A9" s="190"/>
      <c r="B9" s="190"/>
      <c r="C9" s="181"/>
      <c r="D9" s="181"/>
      <c r="E9" s="181"/>
      <c r="F9" s="181"/>
      <c r="G9" s="187"/>
      <c r="H9" s="9" t="s">
        <v>120</v>
      </c>
      <c r="I9" s="12">
        <v>0.25</v>
      </c>
      <c r="J9" s="11"/>
      <c r="K9" s="69" t="s">
        <v>122</v>
      </c>
      <c r="L9" s="6" t="s">
        <v>45</v>
      </c>
      <c r="M9" s="181"/>
      <c r="N9" s="2" t="s">
        <v>96</v>
      </c>
      <c r="O9" s="21">
        <v>42948</v>
      </c>
      <c r="P9" s="22">
        <v>43100</v>
      </c>
    </row>
    <row r="10" spans="1:16" ht="77.25" customHeight="1" x14ac:dyDescent="0.25">
      <c r="A10" s="182" t="s">
        <v>35</v>
      </c>
      <c r="B10" s="182" t="s">
        <v>11</v>
      </c>
      <c r="C10" s="183" t="s">
        <v>123</v>
      </c>
      <c r="D10" s="183" t="s">
        <v>3</v>
      </c>
      <c r="E10" s="174" t="s">
        <v>68</v>
      </c>
      <c r="F10" s="182" t="s">
        <v>124</v>
      </c>
      <c r="G10" s="184">
        <v>0.14299999999999999</v>
      </c>
      <c r="H10" s="13" t="s">
        <v>128</v>
      </c>
      <c r="I10" s="14">
        <v>0.15</v>
      </c>
      <c r="J10" s="5"/>
      <c r="K10" s="5" t="s">
        <v>125</v>
      </c>
      <c r="L10" s="5" t="s">
        <v>46</v>
      </c>
      <c r="M10" s="165" t="s">
        <v>2</v>
      </c>
      <c r="N10" s="5" t="s">
        <v>126</v>
      </c>
      <c r="O10" s="23">
        <v>42767</v>
      </c>
      <c r="P10" s="23">
        <v>42855</v>
      </c>
    </row>
    <row r="11" spans="1:16" ht="93.75" customHeight="1" x14ac:dyDescent="0.25">
      <c r="A11" s="182"/>
      <c r="B11" s="182"/>
      <c r="C11" s="183"/>
      <c r="D11" s="183"/>
      <c r="E11" s="175"/>
      <c r="F11" s="182"/>
      <c r="G11" s="184"/>
      <c r="H11" s="5" t="s">
        <v>127</v>
      </c>
      <c r="I11" s="4">
        <v>0.15</v>
      </c>
      <c r="J11" s="15"/>
      <c r="K11" s="5" t="s">
        <v>131</v>
      </c>
      <c r="L11" s="5" t="s">
        <v>43</v>
      </c>
      <c r="M11" s="167"/>
      <c r="N11" s="5" t="s">
        <v>129</v>
      </c>
      <c r="O11" s="23">
        <v>42795</v>
      </c>
      <c r="P11" s="24">
        <v>42855</v>
      </c>
    </row>
    <row r="12" spans="1:16" ht="93.75" customHeight="1" x14ac:dyDescent="0.25">
      <c r="A12" s="182"/>
      <c r="B12" s="182"/>
      <c r="C12" s="183"/>
      <c r="D12" s="183"/>
      <c r="E12" s="175"/>
      <c r="F12" s="182"/>
      <c r="G12" s="184"/>
      <c r="H12" s="16" t="s">
        <v>130</v>
      </c>
      <c r="I12" s="4">
        <v>0.2</v>
      </c>
      <c r="J12" s="15"/>
      <c r="K12" s="5" t="s">
        <v>108</v>
      </c>
      <c r="L12" s="5"/>
      <c r="M12" s="167"/>
      <c r="N12" s="5" t="s">
        <v>129</v>
      </c>
      <c r="O12" s="23" t="s">
        <v>134</v>
      </c>
      <c r="P12" s="24">
        <v>43090</v>
      </c>
    </row>
    <row r="13" spans="1:16" ht="93.75" customHeight="1" x14ac:dyDescent="0.25">
      <c r="A13" s="182"/>
      <c r="B13" s="182"/>
      <c r="C13" s="183"/>
      <c r="D13" s="183"/>
      <c r="E13" s="175"/>
      <c r="F13" s="182"/>
      <c r="G13" s="184"/>
      <c r="H13" s="16" t="s">
        <v>132</v>
      </c>
      <c r="I13" s="4">
        <v>0.15</v>
      </c>
      <c r="J13" s="15"/>
      <c r="K13" s="16" t="s">
        <v>133</v>
      </c>
      <c r="L13" s="5"/>
      <c r="M13" s="167"/>
      <c r="N13" s="5" t="s">
        <v>129</v>
      </c>
      <c r="O13" s="23">
        <v>42767</v>
      </c>
      <c r="P13" s="24">
        <v>42855</v>
      </c>
    </row>
    <row r="14" spans="1:16" ht="93.75" customHeight="1" x14ac:dyDescent="0.25">
      <c r="A14" s="182"/>
      <c r="B14" s="182"/>
      <c r="C14" s="183"/>
      <c r="D14" s="183"/>
      <c r="E14" s="175"/>
      <c r="F14" s="182"/>
      <c r="G14" s="184"/>
      <c r="H14" s="16" t="s">
        <v>135</v>
      </c>
      <c r="I14" s="4">
        <v>0.2</v>
      </c>
      <c r="J14" s="15"/>
      <c r="K14" s="16" t="s">
        <v>136</v>
      </c>
      <c r="L14" s="5"/>
      <c r="M14" s="167"/>
      <c r="N14" s="5" t="s">
        <v>129</v>
      </c>
      <c r="O14" s="23">
        <v>42856</v>
      </c>
      <c r="P14" s="24">
        <v>42916</v>
      </c>
    </row>
    <row r="15" spans="1:16" ht="84" customHeight="1" x14ac:dyDescent="0.25">
      <c r="A15" s="182"/>
      <c r="B15" s="182"/>
      <c r="C15" s="183"/>
      <c r="D15" s="183"/>
      <c r="E15" s="176"/>
      <c r="F15" s="182"/>
      <c r="G15" s="184"/>
      <c r="H15" s="16" t="s">
        <v>137</v>
      </c>
      <c r="I15" s="4">
        <v>0.15</v>
      </c>
      <c r="J15" s="15"/>
      <c r="K15" s="16" t="s">
        <v>49</v>
      </c>
      <c r="L15" s="5" t="s">
        <v>47</v>
      </c>
      <c r="M15" s="166"/>
      <c r="N15" s="16" t="s">
        <v>2</v>
      </c>
      <c r="O15" s="24">
        <v>42461</v>
      </c>
      <c r="P15" s="24">
        <v>42734</v>
      </c>
    </row>
    <row r="16" spans="1:16" ht="105" customHeight="1" x14ac:dyDescent="0.25">
      <c r="A16" s="165" t="s">
        <v>35</v>
      </c>
      <c r="B16" s="165" t="s">
        <v>11</v>
      </c>
      <c r="C16" s="174" t="s">
        <v>12</v>
      </c>
      <c r="D16" s="174" t="s">
        <v>3</v>
      </c>
      <c r="E16" s="174" t="s">
        <v>69</v>
      </c>
      <c r="F16" s="165" t="s">
        <v>140</v>
      </c>
      <c r="G16" s="177">
        <v>0.14299999999999999</v>
      </c>
      <c r="H16" s="68" t="s">
        <v>141</v>
      </c>
      <c r="I16" s="25">
        <v>0.3</v>
      </c>
      <c r="J16" s="17"/>
      <c r="K16" s="68" t="s">
        <v>107</v>
      </c>
      <c r="L16" s="67" t="s">
        <v>48</v>
      </c>
      <c r="M16" s="165" t="s">
        <v>142</v>
      </c>
      <c r="N16" s="68" t="s">
        <v>143</v>
      </c>
      <c r="O16" s="26">
        <v>42767</v>
      </c>
      <c r="P16" s="26">
        <v>42794</v>
      </c>
    </row>
    <row r="17" spans="1:16" ht="72.75" customHeight="1" x14ac:dyDescent="0.25">
      <c r="A17" s="166"/>
      <c r="B17" s="166"/>
      <c r="C17" s="176"/>
      <c r="D17" s="176"/>
      <c r="E17" s="175"/>
      <c r="F17" s="166"/>
      <c r="G17" s="178"/>
      <c r="H17" s="68" t="s">
        <v>146</v>
      </c>
      <c r="I17" s="25">
        <v>0.7</v>
      </c>
      <c r="J17" s="17"/>
      <c r="K17" s="68" t="s">
        <v>145</v>
      </c>
      <c r="L17" s="67" t="s">
        <v>48</v>
      </c>
      <c r="M17" s="166"/>
      <c r="N17" s="68" t="s">
        <v>144</v>
      </c>
      <c r="O17" s="26">
        <v>42795</v>
      </c>
      <c r="P17" s="23">
        <v>43100</v>
      </c>
    </row>
    <row r="18" spans="1:16" ht="72.75" customHeight="1" x14ac:dyDescent="0.25">
      <c r="A18" s="16"/>
      <c r="B18" s="16"/>
      <c r="C18" s="64"/>
      <c r="D18" s="72"/>
      <c r="E18" s="64"/>
      <c r="F18" s="74"/>
      <c r="G18" s="191">
        <v>0.14299999999999999</v>
      </c>
      <c r="H18" s="76" t="s">
        <v>101</v>
      </c>
      <c r="I18" s="25">
        <v>0.15</v>
      </c>
      <c r="J18" s="17"/>
      <c r="K18" s="68" t="s">
        <v>150</v>
      </c>
      <c r="L18" s="67"/>
      <c r="M18" s="66"/>
      <c r="N18" s="68" t="s">
        <v>155</v>
      </c>
      <c r="O18" s="26">
        <v>42767</v>
      </c>
      <c r="P18" s="23">
        <v>42794</v>
      </c>
    </row>
    <row r="19" spans="1:16" ht="134.25" customHeight="1" x14ac:dyDescent="0.25">
      <c r="A19" s="63" t="s">
        <v>147</v>
      </c>
      <c r="B19" s="63" t="s">
        <v>148</v>
      </c>
      <c r="C19" s="65" t="s">
        <v>149</v>
      </c>
      <c r="D19" s="73" t="s">
        <v>3</v>
      </c>
      <c r="E19" s="175" t="s">
        <v>69</v>
      </c>
      <c r="F19" s="75"/>
      <c r="G19" s="192"/>
      <c r="H19" s="76" t="s">
        <v>102</v>
      </c>
      <c r="I19" s="25">
        <v>0.2</v>
      </c>
      <c r="J19" s="17"/>
      <c r="K19" s="68" t="s">
        <v>151</v>
      </c>
      <c r="L19" s="67"/>
      <c r="M19" s="167" t="s">
        <v>4</v>
      </c>
      <c r="N19" s="68" t="s">
        <v>155</v>
      </c>
      <c r="O19" s="26">
        <v>42795</v>
      </c>
      <c r="P19" s="23">
        <v>42825</v>
      </c>
    </row>
    <row r="20" spans="1:16" ht="72.75" customHeight="1" x14ac:dyDescent="0.25">
      <c r="A20" s="63"/>
      <c r="B20" s="63"/>
      <c r="C20" s="65"/>
      <c r="D20" s="73"/>
      <c r="E20" s="175"/>
      <c r="F20" s="75"/>
      <c r="G20" s="192"/>
      <c r="H20" s="77" t="s">
        <v>103</v>
      </c>
      <c r="I20" s="25">
        <v>0.15</v>
      </c>
      <c r="J20" s="17"/>
      <c r="K20" s="68" t="s">
        <v>152</v>
      </c>
      <c r="L20" s="67"/>
      <c r="M20" s="167"/>
      <c r="N20" s="68" t="s">
        <v>155</v>
      </c>
      <c r="O20" s="26">
        <v>42795</v>
      </c>
      <c r="P20" s="23">
        <v>42825</v>
      </c>
    </row>
    <row r="21" spans="1:16" ht="72.75" customHeight="1" x14ac:dyDescent="0.25">
      <c r="A21" s="63"/>
      <c r="B21" s="63"/>
      <c r="C21" s="65"/>
      <c r="D21" s="73"/>
      <c r="E21" s="65"/>
      <c r="F21" s="75"/>
      <c r="G21" s="192"/>
      <c r="H21" s="77" t="s">
        <v>104</v>
      </c>
      <c r="I21" s="25">
        <v>0.3</v>
      </c>
      <c r="J21" s="17"/>
      <c r="K21" s="68" t="s">
        <v>153</v>
      </c>
      <c r="L21" s="67"/>
      <c r="M21" s="167"/>
      <c r="N21" s="68" t="s">
        <v>156</v>
      </c>
      <c r="O21" s="26">
        <v>42826</v>
      </c>
      <c r="P21" s="23">
        <v>42855</v>
      </c>
    </row>
    <row r="22" spans="1:16" ht="72.75" customHeight="1" x14ac:dyDescent="0.25">
      <c r="A22" s="63"/>
      <c r="B22" s="63"/>
      <c r="C22" s="65"/>
      <c r="D22" s="73"/>
      <c r="E22" s="65"/>
      <c r="F22" s="75"/>
      <c r="G22" s="193"/>
      <c r="H22" s="78" t="s">
        <v>105</v>
      </c>
      <c r="I22" s="79">
        <v>0.2</v>
      </c>
      <c r="J22" s="80"/>
      <c r="K22" s="81" t="s">
        <v>154</v>
      </c>
      <c r="L22" s="74"/>
      <c r="M22" s="166"/>
      <c r="N22" s="81" t="s">
        <v>155</v>
      </c>
      <c r="O22" s="82">
        <v>42856</v>
      </c>
      <c r="P22" s="83">
        <v>42947</v>
      </c>
    </row>
    <row r="23" spans="1:16" s="84" customFormat="1" ht="72.75" customHeight="1" x14ac:dyDescent="0.25">
      <c r="A23" s="165" t="s">
        <v>157</v>
      </c>
      <c r="B23" s="165" t="s">
        <v>148</v>
      </c>
      <c r="C23" s="174" t="s">
        <v>123</v>
      </c>
      <c r="D23" s="174" t="s">
        <v>15</v>
      </c>
      <c r="E23" s="174" t="s">
        <v>69</v>
      </c>
      <c r="F23" s="165" t="s">
        <v>158</v>
      </c>
      <c r="G23" s="191">
        <v>0.14299999999999999</v>
      </c>
      <c r="H23" s="86" t="s">
        <v>109</v>
      </c>
      <c r="I23" s="79">
        <v>0.2</v>
      </c>
      <c r="J23" s="17"/>
      <c r="K23" s="68" t="s">
        <v>159</v>
      </c>
      <c r="L23" s="67"/>
      <c r="M23" s="165" t="s">
        <v>4</v>
      </c>
      <c r="N23" s="68" t="s">
        <v>163</v>
      </c>
      <c r="O23" s="26">
        <v>42767</v>
      </c>
      <c r="P23" s="23">
        <v>42825</v>
      </c>
    </row>
    <row r="24" spans="1:16" ht="72.75" customHeight="1" x14ac:dyDescent="0.25">
      <c r="A24" s="167"/>
      <c r="B24" s="167"/>
      <c r="C24" s="175"/>
      <c r="D24" s="175"/>
      <c r="E24" s="175"/>
      <c r="F24" s="167"/>
      <c r="G24" s="192"/>
      <c r="H24" s="86" t="s">
        <v>110</v>
      </c>
      <c r="I24" s="79">
        <v>0.25</v>
      </c>
      <c r="J24" s="17"/>
      <c r="K24" s="68" t="s">
        <v>160</v>
      </c>
      <c r="L24" s="67"/>
      <c r="M24" s="167"/>
      <c r="N24" s="68" t="s">
        <v>163</v>
      </c>
      <c r="O24" s="26">
        <v>42826</v>
      </c>
      <c r="P24" s="23">
        <v>42916</v>
      </c>
    </row>
    <row r="25" spans="1:16" ht="72.75" customHeight="1" x14ac:dyDescent="0.25">
      <c r="A25" s="167"/>
      <c r="B25" s="167"/>
      <c r="C25" s="175"/>
      <c r="D25" s="175"/>
      <c r="E25" s="175"/>
      <c r="F25" s="167"/>
      <c r="G25" s="192"/>
      <c r="H25" s="86" t="s">
        <v>116</v>
      </c>
      <c r="I25" s="79">
        <v>0.25</v>
      </c>
      <c r="J25" s="17"/>
      <c r="K25" s="68" t="s">
        <v>161</v>
      </c>
      <c r="L25" s="67"/>
      <c r="M25" s="167"/>
      <c r="N25" s="68" t="s">
        <v>163</v>
      </c>
      <c r="O25" s="26">
        <v>42856</v>
      </c>
      <c r="P25" s="23">
        <v>42947</v>
      </c>
    </row>
    <row r="26" spans="1:16" ht="72.75" customHeight="1" x14ac:dyDescent="0.25">
      <c r="A26" s="166"/>
      <c r="B26" s="166"/>
      <c r="C26" s="176"/>
      <c r="D26" s="176"/>
      <c r="E26" s="176"/>
      <c r="F26" s="166"/>
      <c r="G26" s="193"/>
      <c r="H26" s="87" t="s">
        <v>117</v>
      </c>
      <c r="I26" s="79">
        <v>0.3</v>
      </c>
      <c r="J26" s="80"/>
      <c r="K26" s="81" t="s">
        <v>162</v>
      </c>
      <c r="L26" s="74"/>
      <c r="M26" s="166"/>
      <c r="N26" s="81" t="s">
        <v>163</v>
      </c>
      <c r="O26" s="82">
        <v>42948</v>
      </c>
      <c r="P26" s="83">
        <v>43100</v>
      </c>
    </row>
    <row r="27" spans="1:16" s="84" customFormat="1" ht="72.75" customHeight="1" x14ac:dyDescent="0.25">
      <c r="A27" s="165" t="s">
        <v>164</v>
      </c>
      <c r="B27" s="165" t="s">
        <v>165</v>
      </c>
      <c r="C27" s="174" t="s">
        <v>166</v>
      </c>
      <c r="D27" s="174" t="s">
        <v>167</v>
      </c>
      <c r="E27" s="174" t="s">
        <v>68</v>
      </c>
      <c r="F27" s="165" t="s">
        <v>168</v>
      </c>
      <c r="G27" s="171">
        <v>0.14299999999999999</v>
      </c>
      <c r="H27" s="86" t="s">
        <v>111</v>
      </c>
      <c r="I27" s="79">
        <v>0.3</v>
      </c>
      <c r="J27" s="17"/>
      <c r="K27" s="68" t="s">
        <v>169</v>
      </c>
      <c r="L27" s="67"/>
      <c r="M27" s="165" t="s">
        <v>172</v>
      </c>
      <c r="N27" s="68" t="s">
        <v>173</v>
      </c>
      <c r="O27" s="26" t="s">
        <v>174</v>
      </c>
      <c r="P27" s="23">
        <v>42962</v>
      </c>
    </row>
    <row r="28" spans="1:16" ht="72.75" customHeight="1" x14ac:dyDescent="0.25">
      <c r="A28" s="167"/>
      <c r="B28" s="167"/>
      <c r="C28" s="175"/>
      <c r="D28" s="175"/>
      <c r="E28" s="175"/>
      <c r="F28" s="167"/>
      <c r="G28" s="172"/>
      <c r="H28" s="86" t="s">
        <v>112</v>
      </c>
      <c r="I28" s="79">
        <v>0.15</v>
      </c>
      <c r="J28" s="17"/>
      <c r="K28" s="68" t="s">
        <v>170</v>
      </c>
      <c r="L28" s="67"/>
      <c r="M28" s="167"/>
      <c r="N28" s="68" t="s">
        <v>173</v>
      </c>
      <c r="O28" s="26">
        <v>371649</v>
      </c>
      <c r="P28" s="23" t="s">
        <v>175</v>
      </c>
    </row>
    <row r="29" spans="1:16" ht="72.75" customHeight="1" x14ac:dyDescent="0.25">
      <c r="A29" s="167"/>
      <c r="B29" s="167"/>
      <c r="C29" s="175"/>
      <c r="D29" s="175"/>
      <c r="E29" s="175"/>
      <c r="F29" s="167"/>
      <c r="G29" s="172"/>
      <c r="H29" s="86" t="s">
        <v>113</v>
      </c>
      <c r="I29" s="79">
        <v>0.3</v>
      </c>
      <c r="J29" s="17"/>
      <c r="K29" s="68" t="s">
        <v>114</v>
      </c>
      <c r="L29" s="67"/>
      <c r="M29" s="167"/>
      <c r="N29" s="68" t="s">
        <v>173</v>
      </c>
      <c r="O29" s="23" t="s">
        <v>175</v>
      </c>
      <c r="P29" s="23">
        <v>43100</v>
      </c>
    </row>
    <row r="30" spans="1:16" s="85" customFormat="1" ht="72.75" customHeight="1" x14ac:dyDescent="0.25">
      <c r="A30" s="166"/>
      <c r="B30" s="166"/>
      <c r="C30" s="176"/>
      <c r="D30" s="176"/>
      <c r="E30" s="176"/>
      <c r="F30" s="166"/>
      <c r="G30" s="173"/>
      <c r="H30" s="86" t="s">
        <v>115</v>
      </c>
      <c r="I30" s="25">
        <v>0.25</v>
      </c>
      <c r="J30" s="17"/>
      <c r="K30" s="68" t="s">
        <v>171</v>
      </c>
      <c r="L30" s="67"/>
      <c r="M30" s="166"/>
      <c r="N30" s="68" t="s">
        <v>173</v>
      </c>
      <c r="O30" s="26">
        <v>42767</v>
      </c>
      <c r="P30" s="23">
        <v>42916</v>
      </c>
    </row>
    <row r="31" spans="1:16" ht="225" customHeight="1" x14ac:dyDescent="0.25">
      <c r="A31" s="165" t="s">
        <v>176</v>
      </c>
      <c r="B31" s="165" t="s">
        <v>30</v>
      </c>
      <c r="C31" s="165" t="s">
        <v>36</v>
      </c>
      <c r="D31" s="5" t="s">
        <v>29</v>
      </c>
      <c r="E31" s="5" t="s">
        <v>70</v>
      </c>
      <c r="F31" s="165" t="s">
        <v>17</v>
      </c>
      <c r="G31" s="171">
        <v>0.14299999999999999</v>
      </c>
      <c r="H31" s="13" t="s">
        <v>18</v>
      </c>
      <c r="I31" s="14">
        <v>0.25</v>
      </c>
      <c r="J31" s="15"/>
      <c r="K31" s="5" t="s">
        <v>23</v>
      </c>
      <c r="L31" s="5" t="s">
        <v>44</v>
      </c>
      <c r="M31" s="168" t="s">
        <v>22</v>
      </c>
      <c r="N31" s="20" t="s">
        <v>63</v>
      </c>
      <c r="O31" s="62">
        <v>42767</v>
      </c>
      <c r="P31" s="62">
        <v>43100</v>
      </c>
    </row>
    <row r="32" spans="1:16" ht="120" customHeight="1" x14ac:dyDescent="0.25">
      <c r="A32" s="167"/>
      <c r="B32" s="167"/>
      <c r="C32" s="167"/>
      <c r="D32" s="5" t="s">
        <v>28</v>
      </c>
      <c r="E32" s="5" t="s">
        <v>71</v>
      </c>
      <c r="F32" s="167"/>
      <c r="G32" s="172"/>
      <c r="H32" s="5" t="s">
        <v>20</v>
      </c>
      <c r="I32" s="4">
        <v>0.25</v>
      </c>
      <c r="J32" s="15"/>
      <c r="K32" s="5" t="s">
        <v>26</v>
      </c>
      <c r="L32" s="5" t="s">
        <v>44</v>
      </c>
      <c r="M32" s="169"/>
      <c r="N32" s="20" t="s">
        <v>64</v>
      </c>
      <c r="O32" s="62">
        <v>42767</v>
      </c>
      <c r="P32" s="62">
        <v>43100</v>
      </c>
    </row>
    <row r="33" spans="1:16" ht="118.5" customHeight="1" x14ac:dyDescent="0.25">
      <c r="A33" s="167"/>
      <c r="B33" s="167"/>
      <c r="C33" s="167"/>
      <c r="D33" s="5" t="s">
        <v>5</v>
      </c>
      <c r="E33" s="5" t="s">
        <v>68</v>
      </c>
      <c r="F33" s="167"/>
      <c r="G33" s="172"/>
      <c r="H33" s="5" t="s">
        <v>19</v>
      </c>
      <c r="I33" s="4">
        <v>0.25</v>
      </c>
      <c r="J33" s="15"/>
      <c r="K33" s="5" t="s">
        <v>25</v>
      </c>
      <c r="L33" s="5" t="s">
        <v>44</v>
      </c>
      <c r="M33" s="169"/>
      <c r="N33" s="20" t="s">
        <v>65</v>
      </c>
      <c r="O33" s="62">
        <v>42767</v>
      </c>
      <c r="P33" s="62">
        <v>43100</v>
      </c>
    </row>
    <row r="34" spans="1:16" ht="142.5" customHeight="1" x14ac:dyDescent="0.25">
      <c r="A34" s="166"/>
      <c r="B34" s="166"/>
      <c r="C34" s="166"/>
      <c r="D34" s="5" t="s">
        <v>27</v>
      </c>
      <c r="E34" s="5" t="s">
        <v>70</v>
      </c>
      <c r="F34" s="166"/>
      <c r="G34" s="173"/>
      <c r="H34" s="5" t="s">
        <v>21</v>
      </c>
      <c r="I34" s="4">
        <v>0.25</v>
      </c>
      <c r="J34" s="15"/>
      <c r="K34" s="5" t="s">
        <v>24</v>
      </c>
      <c r="L34" s="5" t="s">
        <v>44</v>
      </c>
      <c r="M34" s="170"/>
      <c r="N34" s="20" t="s">
        <v>66</v>
      </c>
      <c r="O34" s="62">
        <v>42767</v>
      </c>
      <c r="P34" s="62">
        <v>43100</v>
      </c>
    </row>
    <row r="35" spans="1:16" x14ac:dyDescent="0.25">
      <c r="G35" s="61"/>
    </row>
    <row r="36" spans="1:16" x14ac:dyDescent="0.25">
      <c r="O36" s="28">
        <f>MIN(O5:O34)</f>
        <v>42461</v>
      </c>
    </row>
  </sheetData>
  <mergeCells count="54">
    <mergeCell ref="A27:A30"/>
    <mergeCell ref="B27:B30"/>
    <mergeCell ref="C27:C30"/>
    <mergeCell ref="D27:D30"/>
    <mergeCell ref="E27:E30"/>
    <mergeCell ref="G23:G26"/>
    <mergeCell ref="M23:M26"/>
    <mergeCell ref="E19:E20"/>
    <mergeCell ref="G18:G22"/>
    <mergeCell ref="F27:F30"/>
    <mergeCell ref="G27:G30"/>
    <mergeCell ref="M27:M30"/>
    <mergeCell ref="B23:B26"/>
    <mergeCell ref="C23:C26"/>
    <mergeCell ref="D23:D26"/>
    <mergeCell ref="E23:E26"/>
    <mergeCell ref="F23:F26"/>
    <mergeCell ref="M5:M9"/>
    <mergeCell ref="M10:M15"/>
    <mergeCell ref="A10:A15"/>
    <mergeCell ref="B10:B15"/>
    <mergeCell ref="C10:C15"/>
    <mergeCell ref="D10:D15"/>
    <mergeCell ref="F10:F15"/>
    <mergeCell ref="G10:G15"/>
    <mergeCell ref="G5:G9"/>
    <mergeCell ref="A5:A9"/>
    <mergeCell ref="B5:B9"/>
    <mergeCell ref="C5:C9"/>
    <mergeCell ref="D5:D9"/>
    <mergeCell ref="F5:F9"/>
    <mergeCell ref="E5:E9"/>
    <mergeCell ref="E10:E15"/>
    <mergeCell ref="M16:M17"/>
    <mergeCell ref="A31:A34"/>
    <mergeCell ref="B31:B34"/>
    <mergeCell ref="M31:M34"/>
    <mergeCell ref="C31:C34"/>
    <mergeCell ref="F31:F34"/>
    <mergeCell ref="G31:G34"/>
    <mergeCell ref="F16:F17"/>
    <mergeCell ref="E16:E17"/>
    <mergeCell ref="A16:A17"/>
    <mergeCell ref="B16:B17"/>
    <mergeCell ref="C16:C17"/>
    <mergeCell ref="D16:D17"/>
    <mergeCell ref="G16:G17"/>
    <mergeCell ref="M19:M22"/>
    <mergeCell ref="A23:A26"/>
    <mergeCell ref="A2:P2"/>
    <mergeCell ref="A1:P1"/>
    <mergeCell ref="A3:I3"/>
    <mergeCell ref="K3:L3"/>
    <mergeCell ref="M3:P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E6B3F-8B60-4EDB-8386-1CF05604282C}">
  <sheetPr>
    <pageSetUpPr fitToPage="1"/>
  </sheetPr>
  <dimension ref="A1:S34"/>
  <sheetViews>
    <sheetView topLeftCell="A7" zoomScale="50" zoomScaleNormal="50" workbookViewId="0">
      <selection activeCell="E19" sqref="E19:E20"/>
    </sheetView>
  </sheetViews>
  <sheetFormatPr baseColWidth="10" defaultColWidth="11.42578125" defaultRowHeight="20.25" x14ac:dyDescent="0.3"/>
  <cols>
    <col min="1" max="1" width="22.5703125" style="140" customWidth="1"/>
    <col min="2" max="2" width="24.140625" style="140" customWidth="1"/>
    <col min="3" max="3" width="28.42578125" style="140" customWidth="1"/>
    <col min="4" max="4" width="20.5703125" style="140" bestFit="1" customWidth="1"/>
    <col min="5" max="5" width="37" style="140" customWidth="1"/>
    <col min="6" max="6" width="29.5703125" style="140" customWidth="1"/>
    <col min="7" max="7" width="29.85546875" style="140" customWidth="1"/>
    <col min="8" max="8" width="41" style="140" customWidth="1"/>
    <col min="9" max="9" width="26.28515625" style="140" customWidth="1"/>
    <col min="10" max="10" width="35.42578125" style="140" customWidth="1"/>
    <col min="11" max="11" width="27.5703125" style="140" customWidth="1"/>
    <col min="12" max="12" width="28.28515625" style="140" customWidth="1"/>
    <col min="13" max="13" width="35" style="140" customWidth="1"/>
    <col min="14" max="14" width="47.140625" style="140" customWidth="1"/>
    <col min="15" max="15" width="39" style="140" customWidth="1"/>
    <col min="16" max="16" width="37.140625" style="140" customWidth="1"/>
    <col min="17" max="17" width="39.7109375" style="140" customWidth="1"/>
    <col min="18" max="18" width="27.7109375" style="140" customWidth="1"/>
    <col min="19" max="19" width="33" style="140" customWidth="1"/>
    <col min="20" max="16384" width="11.42578125" style="140"/>
  </cols>
  <sheetData>
    <row r="1" spans="1:19" ht="36.75" customHeight="1" x14ac:dyDescent="0.3"/>
    <row r="2" spans="1:19" ht="36.75" customHeight="1" x14ac:dyDescent="0.3">
      <c r="A2" s="224"/>
      <c r="B2" s="225"/>
      <c r="C2" s="225"/>
      <c r="D2" s="226"/>
      <c r="E2" s="233" t="s">
        <v>241</v>
      </c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139" t="s">
        <v>238</v>
      </c>
      <c r="R2" s="234" t="s">
        <v>243</v>
      </c>
      <c r="S2" s="234"/>
    </row>
    <row r="3" spans="1:19" ht="36.75" customHeight="1" x14ac:dyDescent="0.3">
      <c r="A3" s="227"/>
      <c r="B3" s="228"/>
      <c r="C3" s="228"/>
      <c r="D3" s="229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139" t="s">
        <v>239</v>
      </c>
      <c r="R3" s="235">
        <v>2</v>
      </c>
      <c r="S3" s="235"/>
    </row>
    <row r="4" spans="1:19" ht="36.75" customHeight="1" x14ac:dyDescent="0.3">
      <c r="A4" s="230"/>
      <c r="B4" s="231"/>
      <c r="C4" s="231"/>
      <c r="D4" s="232"/>
      <c r="E4" s="233" t="s">
        <v>242</v>
      </c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139" t="s">
        <v>240</v>
      </c>
      <c r="R4" s="236">
        <v>44173</v>
      </c>
      <c r="S4" s="237"/>
    </row>
    <row r="5" spans="1:19" ht="36.75" customHeight="1" x14ac:dyDescent="0.3"/>
    <row r="6" spans="1:19" ht="59.25" customHeight="1" x14ac:dyDescent="0.3">
      <c r="A6" s="238" t="s">
        <v>50</v>
      </c>
      <c r="B6" s="239"/>
      <c r="C6" s="240"/>
      <c r="D6" s="241">
        <v>44168</v>
      </c>
      <c r="E6" s="242"/>
      <c r="F6" s="242"/>
      <c r="G6" s="242"/>
      <c r="H6" s="242"/>
      <c r="I6" s="243"/>
      <c r="J6" s="244"/>
      <c r="K6" s="244"/>
      <c r="L6" s="244"/>
      <c r="M6" s="244"/>
      <c r="N6" s="209" t="s">
        <v>51</v>
      </c>
      <c r="O6" s="209"/>
      <c r="P6" s="245"/>
      <c r="Q6" s="245"/>
      <c r="R6" s="245"/>
      <c r="S6" s="245"/>
    </row>
    <row r="7" spans="1:19" ht="18" customHeight="1" x14ac:dyDescent="0.3">
      <c r="A7" s="217" t="s">
        <v>304</v>
      </c>
      <c r="B7" s="218"/>
      <c r="C7" s="218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8"/>
      <c r="O7" s="218"/>
      <c r="P7" s="218"/>
      <c r="Q7" s="218"/>
      <c r="R7" s="218"/>
      <c r="S7" s="220"/>
    </row>
    <row r="8" spans="1:19" ht="48.75" customHeight="1" x14ac:dyDescent="0.3">
      <c r="A8" s="221"/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3"/>
    </row>
    <row r="9" spans="1:19" ht="54.75" customHeight="1" x14ac:dyDescent="0.3">
      <c r="A9" s="209" t="s">
        <v>280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 t="s">
        <v>235</v>
      </c>
      <c r="R9" s="209"/>
      <c r="S9" s="209"/>
    </row>
    <row r="10" spans="1:19" ht="31.5" customHeight="1" x14ac:dyDescent="0.3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</row>
    <row r="11" spans="1:19" ht="62.25" customHeight="1" x14ac:dyDescent="0.3">
      <c r="A11" s="216" t="s">
        <v>223</v>
      </c>
      <c r="B11" s="216"/>
      <c r="C11" s="211" t="s">
        <v>245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3"/>
    </row>
    <row r="12" spans="1:19" ht="72" customHeight="1" x14ac:dyDescent="0.3">
      <c r="A12" s="209" t="s">
        <v>224</v>
      </c>
      <c r="B12" s="209"/>
      <c r="C12" s="211" t="s">
        <v>305</v>
      </c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3"/>
    </row>
    <row r="13" spans="1:19" ht="31.5" customHeight="1" x14ac:dyDescent="0.3">
      <c r="A13" s="214" t="s">
        <v>52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</row>
    <row r="14" spans="1:19" ht="12.75" customHeight="1" x14ac:dyDescent="0.3">
      <c r="A14" s="214"/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</row>
    <row r="15" spans="1:19" ht="90" customHeight="1" x14ac:dyDescent="0.3">
      <c r="A15" s="209" t="s">
        <v>53</v>
      </c>
      <c r="B15" s="209"/>
      <c r="C15" s="209" t="s">
        <v>54</v>
      </c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138" t="s">
        <v>55</v>
      </c>
      <c r="P15" s="141" t="s">
        <v>56</v>
      </c>
      <c r="Q15" s="138" t="s">
        <v>57</v>
      </c>
      <c r="R15" s="209" t="s">
        <v>222</v>
      </c>
      <c r="S15" s="209"/>
    </row>
    <row r="16" spans="1:19" ht="81.75" customHeight="1" x14ac:dyDescent="0.3">
      <c r="A16" s="205"/>
      <c r="B16" s="205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152" t="s">
        <v>295</v>
      </c>
      <c r="P16" s="154">
        <v>44197</v>
      </c>
      <c r="Q16" s="153">
        <v>0.9</v>
      </c>
      <c r="R16" s="207" t="s">
        <v>301</v>
      </c>
      <c r="S16" s="208"/>
    </row>
    <row r="17" spans="1:19" x14ac:dyDescent="0.3">
      <c r="L17" s="142"/>
    </row>
    <row r="18" spans="1:19" ht="78" customHeight="1" x14ac:dyDescent="0.3">
      <c r="A18" s="138" t="s">
        <v>234</v>
      </c>
      <c r="B18" s="209" t="s">
        <v>58</v>
      </c>
      <c r="C18" s="209"/>
      <c r="D18" s="138" t="s">
        <v>225</v>
      </c>
      <c r="E18" s="138" t="s">
        <v>60</v>
      </c>
      <c r="F18" s="138" t="s">
        <v>233</v>
      </c>
      <c r="G18" s="138" t="s">
        <v>244</v>
      </c>
      <c r="H18" s="138" t="s">
        <v>231</v>
      </c>
      <c r="I18" s="138" t="s">
        <v>226</v>
      </c>
      <c r="J18" s="138" t="s">
        <v>232</v>
      </c>
      <c r="K18" s="138" t="s">
        <v>61</v>
      </c>
      <c r="L18" s="138" t="s">
        <v>62</v>
      </c>
      <c r="M18" s="138" t="s">
        <v>233</v>
      </c>
      <c r="N18" s="138" t="s">
        <v>227</v>
      </c>
      <c r="O18" s="138" t="s">
        <v>228</v>
      </c>
      <c r="P18" s="138" t="s">
        <v>236</v>
      </c>
      <c r="Q18" s="138" t="s">
        <v>229</v>
      </c>
      <c r="R18" s="138" t="s">
        <v>230</v>
      </c>
      <c r="S18" s="138" t="s">
        <v>237</v>
      </c>
    </row>
    <row r="19" spans="1:19" ht="42.75" customHeight="1" x14ac:dyDescent="0.3">
      <c r="A19" s="210">
        <v>1</v>
      </c>
      <c r="B19" s="202" t="s">
        <v>306</v>
      </c>
      <c r="C19" s="202"/>
      <c r="D19" s="198"/>
      <c r="E19" s="203" t="s">
        <v>307</v>
      </c>
      <c r="F19" s="203" t="s">
        <v>308</v>
      </c>
      <c r="G19" s="198"/>
      <c r="H19" s="144" t="s">
        <v>309</v>
      </c>
      <c r="I19" s="144"/>
      <c r="J19" s="144" t="s">
        <v>311</v>
      </c>
      <c r="K19" s="145">
        <v>44501</v>
      </c>
      <c r="L19" s="145">
        <v>44195</v>
      </c>
      <c r="M19" s="144" t="s">
        <v>313</v>
      </c>
      <c r="N19" s="143"/>
      <c r="O19" s="143"/>
      <c r="P19" s="143"/>
      <c r="Q19" s="143"/>
      <c r="R19" s="143"/>
      <c r="S19" s="143"/>
    </row>
    <row r="20" spans="1:19" ht="42.75" customHeight="1" x14ac:dyDescent="0.3">
      <c r="A20" s="210"/>
      <c r="B20" s="202"/>
      <c r="C20" s="202"/>
      <c r="D20" s="199"/>
      <c r="E20" s="204"/>
      <c r="F20" s="204"/>
      <c r="G20" s="199"/>
      <c r="H20" s="144" t="s">
        <v>310</v>
      </c>
      <c r="I20" s="144"/>
      <c r="J20" s="144" t="s">
        <v>312</v>
      </c>
      <c r="K20" s="145">
        <v>44501</v>
      </c>
      <c r="L20" s="145">
        <v>44195</v>
      </c>
      <c r="M20" s="144" t="s">
        <v>313</v>
      </c>
      <c r="N20" s="143"/>
      <c r="O20" s="143"/>
      <c r="P20" s="143"/>
      <c r="Q20" s="143"/>
      <c r="R20" s="143"/>
      <c r="S20" s="143"/>
    </row>
    <row r="21" spans="1:19" ht="42.75" customHeight="1" x14ac:dyDescent="0.3">
      <c r="A21" s="201">
        <v>2</v>
      </c>
      <c r="B21" s="202" t="s">
        <v>318</v>
      </c>
      <c r="C21" s="202"/>
      <c r="D21" s="198"/>
      <c r="E21" s="203" t="s">
        <v>307</v>
      </c>
      <c r="F21" s="203" t="s">
        <v>314</v>
      </c>
      <c r="G21" s="198"/>
      <c r="H21" s="144" t="s">
        <v>315</v>
      </c>
      <c r="I21" s="144"/>
      <c r="J21" s="144"/>
      <c r="K21" s="145"/>
      <c r="L21" s="145"/>
      <c r="M21" s="144"/>
      <c r="N21" s="143"/>
      <c r="O21" s="143"/>
      <c r="P21" s="143"/>
      <c r="Q21" s="143"/>
      <c r="R21" s="143"/>
      <c r="S21" s="143"/>
    </row>
    <row r="22" spans="1:19" ht="42.75" customHeight="1" x14ac:dyDescent="0.3">
      <c r="A22" s="201"/>
      <c r="B22" s="202"/>
      <c r="C22" s="202"/>
      <c r="D22" s="199"/>
      <c r="E22" s="204"/>
      <c r="F22" s="204"/>
      <c r="G22" s="199"/>
      <c r="H22" s="144" t="s">
        <v>316</v>
      </c>
      <c r="I22" s="144"/>
      <c r="J22" s="144"/>
      <c r="K22" s="145"/>
      <c r="L22" s="145"/>
      <c r="M22" s="144"/>
      <c r="N22" s="143"/>
      <c r="O22" s="143"/>
      <c r="P22" s="143"/>
      <c r="Q22" s="143"/>
      <c r="R22" s="143"/>
      <c r="S22" s="143"/>
    </row>
    <row r="23" spans="1:19" ht="42.75" customHeight="1" x14ac:dyDescent="0.3">
      <c r="A23" s="201"/>
      <c r="B23" s="202"/>
      <c r="C23" s="202"/>
      <c r="D23" s="199"/>
      <c r="E23" s="204"/>
      <c r="F23" s="204"/>
      <c r="G23" s="199"/>
      <c r="H23" s="144" t="s">
        <v>317</v>
      </c>
      <c r="I23" s="144"/>
      <c r="J23" s="144"/>
      <c r="K23" s="145"/>
      <c r="L23" s="145"/>
      <c r="M23" s="144"/>
      <c r="N23" s="143"/>
      <c r="O23" s="143"/>
      <c r="P23" s="143"/>
      <c r="Q23" s="143"/>
      <c r="R23" s="143"/>
      <c r="S23" s="143"/>
    </row>
    <row r="24" spans="1:19" x14ac:dyDescent="0.3">
      <c r="A24" s="201">
        <v>3</v>
      </c>
      <c r="B24" s="202" t="s">
        <v>319</v>
      </c>
      <c r="C24" s="202"/>
      <c r="D24" s="198"/>
      <c r="E24" s="203" t="s">
        <v>320</v>
      </c>
      <c r="F24" s="203" t="s">
        <v>321</v>
      </c>
      <c r="G24" s="198"/>
      <c r="H24" s="144"/>
      <c r="I24" s="144"/>
      <c r="J24" s="144"/>
      <c r="K24" s="145"/>
      <c r="L24" s="145"/>
      <c r="M24" s="144"/>
      <c r="N24" s="143"/>
      <c r="O24" s="143"/>
      <c r="P24" s="143"/>
      <c r="Q24" s="143"/>
      <c r="R24" s="143"/>
      <c r="S24" s="143"/>
    </row>
    <row r="25" spans="1:19" ht="144.75" customHeight="1" x14ac:dyDescent="0.3">
      <c r="A25" s="201"/>
      <c r="B25" s="202"/>
      <c r="C25" s="202"/>
      <c r="D25" s="199"/>
      <c r="E25" s="204"/>
      <c r="F25" s="204"/>
      <c r="G25" s="199"/>
      <c r="H25" s="144"/>
      <c r="I25" s="144"/>
      <c r="J25" s="144"/>
      <c r="K25" s="145"/>
      <c r="L25" s="145"/>
      <c r="M25" s="144"/>
      <c r="N25" s="143"/>
      <c r="O25" s="143"/>
      <c r="P25" s="143"/>
      <c r="Q25" s="143"/>
      <c r="R25" s="143"/>
      <c r="S25" s="143"/>
    </row>
    <row r="26" spans="1:19" x14ac:dyDescent="0.3">
      <c r="A26" s="201"/>
      <c r="B26" s="202"/>
      <c r="C26" s="202"/>
      <c r="D26" s="199"/>
      <c r="E26" s="204"/>
      <c r="F26" s="204"/>
      <c r="G26" s="199"/>
      <c r="H26" s="144"/>
      <c r="I26" s="144"/>
      <c r="J26" s="144"/>
      <c r="K26" s="145"/>
      <c r="L26" s="145"/>
      <c r="M26" s="144"/>
      <c r="N26" s="143"/>
      <c r="O26" s="143"/>
      <c r="P26" s="143"/>
      <c r="Q26" s="143"/>
      <c r="R26" s="143"/>
      <c r="S26" s="143"/>
    </row>
    <row r="27" spans="1:19" x14ac:dyDescent="0.3">
      <c r="A27" s="201">
        <v>4</v>
      </c>
      <c r="B27" s="202"/>
      <c r="C27" s="202"/>
      <c r="D27" s="198"/>
      <c r="E27" s="203"/>
      <c r="F27" s="203"/>
      <c r="G27" s="198"/>
      <c r="H27" s="146"/>
      <c r="I27" s="143"/>
      <c r="J27" s="144"/>
      <c r="K27" s="145"/>
      <c r="L27" s="145"/>
      <c r="M27" s="144"/>
      <c r="N27" s="143"/>
      <c r="O27" s="143"/>
      <c r="P27" s="143"/>
      <c r="Q27" s="143"/>
      <c r="R27" s="143"/>
      <c r="S27" s="143"/>
    </row>
    <row r="28" spans="1:19" x14ac:dyDescent="0.3">
      <c r="A28" s="201"/>
      <c r="B28" s="202"/>
      <c r="C28" s="202"/>
      <c r="D28" s="199"/>
      <c r="E28" s="204"/>
      <c r="F28" s="204"/>
      <c r="G28" s="199"/>
      <c r="H28" s="144"/>
      <c r="I28" s="143"/>
      <c r="J28" s="144"/>
      <c r="K28" s="145"/>
      <c r="L28" s="145"/>
      <c r="M28" s="144"/>
      <c r="N28" s="143"/>
      <c r="O28" s="143"/>
      <c r="P28" s="143"/>
      <c r="Q28" s="143"/>
      <c r="R28" s="143"/>
      <c r="S28" s="143"/>
    </row>
    <row r="29" spans="1:19" x14ac:dyDescent="0.3">
      <c r="A29" s="201"/>
      <c r="B29" s="202"/>
      <c r="C29" s="202"/>
      <c r="D29" s="199"/>
      <c r="E29" s="204"/>
      <c r="F29" s="204"/>
      <c r="G29" s="199"/>
      <c r="H29" s="144"/>
      <c r="I29" s="143"/>
      <c r="J29" s="144"/>
      <c r="K29" s="145"/>
      <c r="L29" s="145"/>
      <c r="M29" s="144"/>
      <c r="N29" s="143"/>
      <c r="O29" s="143"/>
      <c r="P29" s="143"/>
      <c r="Q29" s="143"/>
      <c r="R29" s="143"/>
      <c r="S29" s="143"/>
    </row>
    <row r="30" spans="1:19" x14ac:dyDescent="0.3">
      <c r="A30" s="201">
        <v>5</v>
      </c>
      <c r="B30" s="201"/>
      <c r="C30" s="201"/>
      <c r="D30" s="198"/>
      <c r="E30" s="198"/>
      <c r="F30" s="198"/>
      <c r="G30" s="198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</row>
    <row r="31" spans="1:19" x14ac:dyDescent="0.3">
      <c r="A31" s="201"/>
      <c r="B31" s="201"/>
      <c r="C31" s="201"/>
      <c r="D31" s="199"/>
      <c r="E31" s="199"/>
      <c r="F31" s="199"/>
      <c r="G31" s="199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</row>
    <row r="32" spans="1:19" x14ac:dyDescent="0.3">
      <c r="A32" s="201"/>
      <c r="B32" s="201"/>
      <c r="C32" s="201"/>
      <c r="D32" s="199"/>
      <c r="E32" s="199"/>
      <c r="F32" s="199"/>
      <c r="G32" s="199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</row>
    <row r="33" spans="1:19" x14ac:dyDescent="0.3">
      <c r="A33" s="201"/>
      <c r="B33" s="201"/>
      <c r="C33" s="201"/>
      <c r="D33" s="199"/>
      <c r="E33" s="199"/>
      <c r="F33" s="199"/>
      <c r="G33" s="199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</row>
    <row r="34" spans="1:19" x14ac:dyDescent="0.3">
      <c r="A34" s="201"/>
      <c r="B34" s="201"/>
      <c r="C34" s="201"/>
      <c r="D34" s="200"/>
      <c r="E34" s="200"/>
      <c r="F34" s="200"/>
      <c r="G34" s="200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</row>
  </sheetData>
  <mergeCells count="58"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  <mergeCell ref="A9:P9"/>
    <mergeCell ref="Q9:S9"/>
    <mergeCell ref="A10:P10"/>
    <mergeCell ref="Q10:S10"/>
    <mergeCell ref="A11:B11"/>
    <mergeCell ref="C11:S11"/>
    <mergeCell ref="A12:B12"/>
    <mergeCell ref="C12:S12"/>
    <mergeCell ref="A13:S14"/>
    <mergeCell ref="A15:B15"/>
    <mergeCell ref="C15:N15"/>
    <mergeCell ref="R15:S15"/>
    <mergeCell ref="A16:B16"/>
    <mergeCell ref="C16:N16"/>
    <mergeCell ref="R16:S16"/>
    <mergeCell ref="B18:C18"/>
    <mergeCell ref="A19:A20"/>
    <mergeCell ref="B19:C20"/>
    <mergeCell ref="D19:D20"/>
    <mergeCell ref="E19:E20"/>
    <mergeCell ref="F19:F20"/>
    <mergeCell ref="G19:G20"/>
    <mergeCell ref="G24:G26"/>
    <mergeCell ref="A21:A23"/>
    <mergeCell ref="B21:C23"/>
    <mergeCell ref="D21:D23"/>
    <mergeCell ref="E21:E23"/>
    <mergeCell ref="F21:F23"/>
    <mergeCell ref="G21:G23"/>
    <mergeCell ref="A24:A26"/>
    <mergeCell ref="B24:C26"/>
    <mergeCell ref="D24:D26"/>
    <mergeCell ref="E24:E26"/>
    <mergeCell ref="F24:F26"/>
    <mergeCell ref="G30:G34"/>
    <mergeCell ref="A27:A29"/>
    <mergeCell ref="B27:C29"/>
    <mergeCell ref="D27:D29"/>
    <mergeCell ref="E27:E29"/>
    <mergeCell ref="F27:F29"/>
    <mergeCell ref="G27:G29"/>
    <mergeCell ref="A30:A34"/>
    <mergeCell ref="B30:C34"/>
    <mergeCell ref="D30:D34"/>
    <mergeCell ref="E30:E34"/>
    <mergeCell ref="F30:F34"/>
  </mergeCells>
  <pageMargins left="0.7" right="0.7" top="0.75" bottom="0.75" header="0.3" footer="0.3"/>
  <pageSetup paperSize="9" scale="40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5"/>
  <sheetViews>
    <sheetView zoomScale="50" zoomScaleNormal="50" workbookViewId="0">
      <selection sqref="A1:XFD1048576"/>
    </sheetView>
  </sheetViews>
  <sheetFormatPr baseColWidth="10" defaultColWidth="11.42578125" defaultRowHeight="20.25" x14ac:dyDescent="0.3"/>
  <cols>
    <col min="1" max="1" width="22.5703125" style="140" customWidth="1"/>
    <col min="2" max="2" width="24.140625" style="140" customWidth="1"/>
    <col min="3" max="3" width="28.42578125" style="140" customWidth="1"/>
    <col min="4" max="4" width="20.5703125" style="140" bestFit="1" customWidth="1"/>
    <col min="5" max="5" width="37" style="140" customWidth="1"/>
    <col min="6" max="6" width="29.5703125" style="140" customWidth="1"/>
    <col min="7" max="7" width="29.85546875" style="140" customWidth="1"/>
    <col min="8" max="8" width="41" style="140" customWidth="1"/>
    <col min="9" max="9" width="26.28515625" style="140" customWidth="1"/>
    <col min="10" max="10" width="35.42578125" style="140" customWidth="1"/>
    <col min="11" max="11" width="27.5703125" style="140" customWidth="1"/>
    <col min="12" max="12" width="28.28515625" style="140" customWidth="1"/>
    <col min="13" max="13" width="35" style="140" customWidth="1"/>
    <col min="14" max="14" width="47.140625" style="140" customWidth="1"/>
    <col min="15" max="15" width="39" style="140" customWidth="1"/>
    <col min="16" max="16" width="37.140625" style="140" customWidth="1"/>
    <col min="17" max="17" width="39.7109375" style="140" customWidth="1"/>
    <col min="18" max="18" width="27.7109375" style="140" customWidth="1"/>
    <col min="19" max="19" width="33" style="140" customWidth="1"/>
    <col min="20" max="16384" width="11.42578125" style="140"/>
  </cols>
  <sheetData>
    <row r="1" spans="1:19" ht="36.75" customHeight="1" x14ac:dyDescent="0.3"/>
    <row r="2" spans="1:19" ht="36.75" customHeight="1" x14ac:dyDescent="0.3">
      <c r="A2" s="224"/>
      <c r="B2" s="225"/>
      <c r="C2" s="225"/>
      <c r="D2" s="226"/>
      <c r="E2" s="233" t="s">
        <v>241</v>
      </c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139" t="s">
        <v>238</v>
      </c>
      <c r="R2" s="234" t="s">
        <v>243</v>
      </c>
      <c r="S2" s="234"/>
    </row>
    <row r="3" spans="1:19" ht="36.75" customHeight="1" x14ac:dyDescent="0.3">
      <c r="A3" s="227"/>
      <c r="B3" s="228"/>
      <c r="C3" s="228"/>
      <c r="D3" s="229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139" t="s">
        <v>239</v>
      </c>
      <c r="R3" s="235">
        <v>2</v>
      </c>
      <c r="S3" s="235"/>
    </row>
    <row r="4" spans="1:19" ht="36.75" customHeight="1" x14ac:dyDescent="0.3">
      <c r="A4" s="230"/>
      <c r="B4" s="231"/>
      <c r="C4" s="231"/>
      <c r="D4" s="232"/>
      <c r="E4" s="233" t="s">
        <v>242</v>
      </c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139" t="s">
        <v>240</v>
      </c>
      <c r="R4" s="236">
        <v>44173</v>
      </c>
      <c r="S4" s="237"/>
    </row>
    <row r="5" spans="1:19" ht="36.75" customHeight="1" x14ac:dyDescent="0.3"/>
    <row r="6" spans="1:19" ht="59.25" customHeight="1" x14ac:dyDescent="0.3">
      <c r="A6" s="238" t="s">
        <v>50</v>
      </c>
      <c r="B6" s="239"/>
      <c r="C6" s="240"/>
      <c r="D6" s="241">
        <v>44168</v>
      </c>
      <c r="E6" s="242"/>
      <c r="F6" s="242"/>
      <c r="G6" s="242"/>
      <c r="H6" s="242"/>
      <c r="I6" s="243"/>
      <c r="J6" s="244"/>
      <c r="K6" s="244"/>
      <c r="L6" s="244"/>
      <c r="M6" s="244"/>
      <c r="N6" s="209" t="s">
        <v>51</v>
      </c>
      <c r="O6" s="209"/>
      <c r="P6" s="245"/>
      <c r="Q6" s="245"/>
      <c r="R6" s="245"/>
      <c r="S6" s="245"/>
    </row>
    <row r="7" spans="1:19" ht="18" customHeight="1" x14ac:dyDescent="0.3">
      <c r="A7" s="217" t="s">
        <v>281</v>
      </c>
      <c r="B7" s="218"/>
      <c r="C7" s="218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8"/>
      <c r="O7" s="218"/>
      <c r="P7" s="218"/>
      <c r="Q7" s="218"/>
      <c r="R7" s="218"/>
      <c r="S7" s="220"/>
    </row>
    <row r="8" spans="1:19" ht="48.75" customHeight="1" x14ac:dyDescent="0.3">
      <c r="A8" s="221"/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3"/>
    </row>
    <row r="9" spans="1:19" ht="54.75" customHeight="1" x14ac:dyDescent="0.3">
      <c r="A9" s="209" t="s">
        <v>280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 t="s">
        <v>235</v>
      </c>
      <c r="R9" s="209"/>
      <c r="S9" s="209"/>
    </row>
    <row r="10" spans="1:19" ht="31.5" customHeight="1" x14ac:dyDescent="0.3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</row>
    <row r="11" spans="1:19" ht="62.25" customHeight="1" x14ac:dyDescent="0.3">
      <c r="A11" s="216" t="s">
        <v>223</v>
      </c>
      <c r="B11" s="216"/>
      <c r="C11" s="211" t="s">
        <v>245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3"/>
    </row>
    <row r="12" spans="1:19" ht="72" customHeight="1" x14ac:dyDescent="0.3">
      <c r="A12" s="209" t="s">
        <v>224</v>
      </c>
      <c r="B12" s="209"/>
      <c r="C12" s="211" t="s">
        <v>246</v>
      </c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3"/>
    </row>
    <row r="13" spans="1:19" ht="31.5" customHeight="1" x14ac:dyDescent="0.3">
      <c r="A13" s="214" t="s">
        <v>52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</row>
    <row r="14" spans="1:19" ht="12.75" customHeight="1" x14ac:dyDescent="0.3">
      <c r="A14" s="214"/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</row>
    <row r="15" spans="1:19" ht="90" customHeight="1" x14ac:dyDescent="0.3">
      <c r="A15" s="209" t="s">
        <v>53</v>
      </c>
      <c r="B15" s="209"/>
      <c r="C15" s="209" t="s">
        <v>54</v>
      </c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138" t="s">
        <v>55</v>
      </c>
      <c r="P15" s="141" t="s">
        <v>56</v>
      </c>
      <c r="Q15" s="138" t="s">
        <v>57</v>
      </c>
      <c r="R15" s="209" t="s">
        <v>222</v>
      </c>
      <c r="S15" s="209"/>
    </row>
    <row r="16" spans="1:19" ht="81.75" customHeight="1" x14ac:dyDescent="0.3">
      <c r="A16" s="205" t="s">
        <v>283</v>
      </c>
      <c r="B16" s="205"/>
      <c r="C16" s="206" t="s">
        <v>288</v>
      </c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152" t="s">
        <v>295</v>
      </c>
      <c r="P16" s="154">
        <v>44197</v>
      </c>
      <c r="Q16" s="153">
        <v>0.9</v>
      </c>
      <c r="R16" s="207" t="s">
        <v>301</v>
      </c>
      <c r="S16" s="208"/>
    </row>
    <row r="17" spans="1:19" x14ac:dyDescent="0.3">
      <c r="L17" s="142"/>
    </row>
    <row r="18" spans="1:19" ht="78" customHeight="1" x14ac:dyDescent="0.3">
      <c r="A18" s="138" t="s">
        <v>234</v>
      </c>
      <c r="B18" s="209" t="s">
        <v>58</v>
      </c>
      <c r="C18" s="209"/>
      <c r="D18" s="138" t="s">
        <v>225</v>
      </c>
      <c r="E18" s="138" t="s">
        <v>60</v>
      </c>
      <c r="F18" s="138" t="s">
        <v>233</v>
      </c>
      <c r="G18" s="138" t="s">
        <v>244</v>
      </c>
      <c r="H18" s="138" t="s">
        <v>231</v>
      </c>
      <c r="I18" s="138" t="s">
        <v>226</v>
      </c>
      <c r="J18" s="138" t="s">
        <v>232</v>
      </c>
      <c r="K18" s="138" t="s">
        <v>61</v>
      </c>
      <c r="L18" s="138" t="s">
        <v>62</v>
      </c>
      <c r="M18" s="138" t="s">
        <v>233</v>
      </c>
      <c r="N18" s="138" t="s">
        <v>227</v>
      </c>
      <c r="O18" s="138" t="s">
        <v>228</v>
      </c>
      <c r="P18" s="138" t="s">
        <v>236</v>
      </c>
      <c r="Q18" s="138" t="s">
        <v>229</v>
      </c>
      <c r="R18" s="138" t="s">
        <v>230</v>
      </c>
      <c r="S18" s="138" t="s">
        <v>237</v>
      </c>
    </row>
    <row r="19" spans="1:19" ht="42.75" customHeight="1" x14ac:dyDescent="0.3">
      <c r="A19" s="210">
        <v>1</v>
      </c>
      <c r="B19" s="202" t="s">
        <v>256</v>
      </c>
      <c r="C19" s="202"/>
      <c r="D19" s="198"/>
      <c r="E19" s="203" t="s">
        <v>322</v>
      </c>
      <c r="F19" s="203" t="s">
        <v>248</v>
      </c>
      <c r="G19" s="198"/>
      <c r="H19" s="144" t="s">
        <v>252</v>
      </c>
      <c r="I19" s="144"/>
      <c r="J19" s="144" t="s">
        <v>251</v>
      </c>
      <c r="K19" s="145">
        <v>44256</v>
      </c>
      <c r="L19" s="145">
        <v>44285</v>
      </c>
      <c r="M19" s="144" t="s">
        <v>253</v>
      </c>
      <c r="N19" s="143"/>
      <c r="O19" s="143"/>
      <c r="P19" s="143"/>
      <c r="Q19" s="143"/>
      <c r="R19" s="143"/>
      <c r="S19" s="143"/>
    </row>
    <row r="20" spans="1:19" ht="42.75" customHeight="1" x14ac:dyDescent="0.3">
      <c r="A20" s="210"/>
      <c r="B20" s="202"/>
      <c r="C20" s="202"/>
      <c r="D20" s="199"/>
      <c r="E20" s="204"/>
      <c r="F20" s="204"/>
      <c r="G20" s="199"/>
      <c r="H20" s="144" t="s">
        <v>249</v>
      </c>
      <c r="I20" s="144"/>
      <c r="J20" s="144" t="s">
        <v>251</v>
      </c>
      <c r="K20" s="145">
        <v>44287</v>
      </c>
      <c r="L20" s="145">
        <v>44346</v>
      </c>
      <c r="M20" s="144" t="s">
        <v>254</v>
      </c>
      <c r="N20" s="143"/>
      <c r="O20" s="143"/>
      <c r="P20" s="143"/>
      <c r="Q20" s="143"/>
      <c r="R20" s="143"/>
      <c r="S20" s="143"/>
    </row>
    <row r="21" spans="1:19" ht="42.75" customHeight="1" x14ac:dyDescent="0.3">
      <c r="A21" s="210"/>
      <c r="B21" s="202"/>
      <c r="C21" s="202"/>
      <c r="D21" s="199"/>
      <c r="E21" s="204"/>
      <c r="F21" s="204"/>
      <c r="G21" s="199"/>
      <c r="H21" s="144" t="s">
        <v>250</v>
      </c>
      <c r="I21" s="144"/>
      <c r="J21" s="144" t="s">
        <v>251</v>
      </c>
      <c r="K21" s="145">
        <v>44348</v>
      </c>
      <c r="L21" s="145">
        <v>44377</v>
      </c>
      <c r="M21" s="144" t="s">
        <v>255</v>
      </c>
      <c r="N21" s="143"/>
      <c r="O21" s="143"/>
      <c r="P21" s="143"/>
      <c r="Q21" s="143"/>
      <c r="R21" s="143"/>
      <c r="S21" s="143"/>
    </row>
    <row r="22" spans="1:19" ht="42.75" customHeight="1" x14ac:dyDescent="0.3">
      <c r="A22" s="201">
        <v>2</v>
      </c>
      <c r="B22" s="202" t="s">
        <v>257</v>
      </c>
      <c r="C22" s="202"/>
      <c r="D22" s="198"/>
      <c r="E22" s="203" t="s">
        <v>322</v>
      </c>
      <c r="F22" s="203" t="s">
        <v>258</v>
      </c>
      <c r="G22" s="198"/>
      <c r="H22" s="144" t="s">
        <v>259</v>
      </c>
      <c r="I22" s="144"/>
      <c r="J22" s="144" t="s">
        <v>251</v>
      </c>
      <c r="K22" s="145">
        <v>44211</v>
      </c>
      <c r="L22" s="145">
        <v>43860</v>
      </c>
      <c r="M22" s="144" t="s">
        <v>262</v>
      </c>
      <c r="N22" s="143"/>
      <c r="O22" s="143"/>
      <c r="P22" s="143"/>
      <c r="Q22" s="143"/>
      <c r="R22" s="143"/>
      <c r="S22" s="143"/>
    </row>
    <row r="23" spans="1:19" ht="42.75" customHeight="1" x14ac:dyDescent="0.3">
      <c r="A23" s="201"/>
      <c r="B23" s="202"/>
      <c r="C23" s="202"/>
      <c r="D23" s="199"/>
      <c r="E23" s="204"/>
      <c r="F23" s="204"/>
      <c r="G23" s="199"/>
      <c r="H23" s="144" t="s">
        <v>263</v>
      </c>
      <c r="I23" s="144"/>
      <c r="J23" s="144" t="s">
        <v>251</v>
      </c>
      <c r="K23" s="145">
        <v>44228</v>
      </c>
      <c r="L23" s="145">
        <v>44253</v>
      </c>
      <c r="M23" s="144" t="s">
        <v>261</v>
      </c>
      <c r="N23" s="143"/>
      <c r="O23" s="143"/>
      <c r="P23" s="143"/>
      <c r="Q23" s="143"/>
      <c r="R23" s="143"/>
      <c r="S23" s="143"/>
    </row>
    <row r="24" spans="1:19" ht="42.75" customHeight="1" x14ac:dyDescent="0.3">
      <c r="A24" s="201"/>
      <c r="B24" s="202"/>
      <c r="C24" s="202"/>
      <c r="D24" s="199"/>
      <c r="E24" s="204"/>
      <c r="F24" s="204"/>
      <c r="G24" s="199"/>
      <c r="H24" s="144" t="s">
        <v>260</v>
      </c>
      <c r="I24" s="144"/>
      <c r="J24" s="144" t="s">
        <v>251</v>
      </c>
      <c r="K24" s="145">
        <v>44256</v>
      </c>
      <c r="L24" s="145">
        <v>43920</v>
      </c>
      <c r="M24" s="144" t="s">
        <v>264</v>
      </c>
      <c r="N24" s="143"/>
      <c r="O24" s="143"/>
      <c r="P24" s="143"/>
      <c r="Q24" s="143"/>
      <c r="R24" s="143"/>
      <c r="S24" s="143"/>
    </row>
    <row r="25" spans="1:19" ht="40.5" x14ac:dyDescent="0.3">
      <c r="A25" s="201">
        <v>3</v>
      </c>
      <c r="B25" s="202" t="s">
        <v>265</v>
      </c>
      <c r="C25" s="202"/>
      <c r="D25" s="198"/>
      <c r="E25" s="203" t="s">
        <v>322</v>
      </c>
      <c r="F25" s="203" t="s">
        <v>266</v>
      </c>
      <c r="G25" s="198"/>
      <c r="H25" s="144" t="s">
        <v>268</v>
      </c>
      <c r="I25" s="144"/>
      <c r="J25" s="144" t="s">
        <v>251</v>
      </c>
      <c r="K25" s="145">
        <v>44211</v>
      </c>
      <c r="L25" s="145">
        <v>44226</v>
      </c>
      <c r="M25" s="144" t="s">
        <v>270</v>
      </c>
      <c r="N25" s="143"/>
      <c r="O25" s="143"/>
      <c r="P25" s="143"/>
      <c r="Q25" s="143"/>
      <c r="R25" s="143"/>
      <c r="S25" s="143"/>
    </row>
    <row r="26" spans="1:19" ht="40.5" x14ac:dyDescent="0.3">
      <c r="A26" s="201"/>
      <c r="B26" s="202"/>
      <c r="C26" s="202"/>
      <c r="D26" s="199"/>
      <c r="E26" s="204"/>
      <c r="F26" s="204"/>
      <c r="G26" s="199"/>
      <c r="H26" s="144" t="s">
        <v>267</v>
      </c>
      <c r="I26" s="144"/>
      <c r="J26" s="144" t="s">
        <v>251</v>
      </c>
      <c r="K26" s="145">
        <v>44228</v>
      </c>
      <c r="L26" s="145">
        <v>44253</v>
      </c>
      <c r="M26" s="144" t="s">
        <v>271</v>
      </c>
      <c r="N26" s="143"/>
      <c r="O26" s="143"/>
      <c r="P26" s="143"/>
      <c r="Q26" s="143"/>
      <c r="R26" s="143"/>
      <c r="S26" s="143"/>
    </row>
    <row r="27" spans="1:19" ht="40.5" x14ac:dyDescent="0.3">
      <c r="A27" s="201"/>
      <c r="B27" s="202"/>
      <c r="C27" s="202"/>
      <c r="D27" s="199"/>
      <c r="E27" s="204"/>
      <c r="F27" s="204"/>
      <c r="G27" s="199"/>
      <c r="H27" s="144" t="s">
        <v>269</v>
      </c>
      <c r="I27" s="144"/>
      <c r="J27" s="144" t="s">
        <v>251</v>
      </c>
      <c r="K27" s="145">
        <v>44256</v>
      </c>
      <c r="L27" s="145">
        <v>44285</v>
      </c>
      <c r="M27" s="144" t="s">
        <v>272</v>
      </c>
      <c r="N27" s="143"/>
      <c r="O27" s="143"/>
      <c r="P27" s="143"/>
      <c r="Q27" s="143"/>
      <c r="R27" s="143"/>
      <c r="S27" s="143"/>
    </row>
    <row r="28" spans="1:19" ht="40.5" x14ac:dyDescent="0.3">
      <c r="A28" s="201">
        <v>4</v>
      </c>
      <c r="B28" s="202" t="s">
        <v>274</v>
      </c>
      <c r="C28" s="202"/>
      <c r="D28" s="198"/>
      <c r="E28" s="203" t="s">
        <v>322</v>
      </c>
      <c r="F28" s="203" t="s">
        <v>277</v>
      </c>
      <c r="G28" s="198"/>
      <c r="H28" s="146" t="s">
        <v>276</v>
      </c>
      <c r="I28" s="143"/>
      <c r="J28" s="144" t="s">
        <v>251</v>
      </c>
      <c r="K28" s="145">
        <v>44287</v>
      </c>
      <c r="L28" s="145">
        <v>44301</v>
      </c>
      <c r="M28" s="144" t="s">
        <v>278</v>
      </c>
      <c r="N28" s="143"/>
      <c r="O28" s="143"/>
      <c r="P28" s="143"/>
      <c r="Q28" s="143"/>
      <c r="R28" s="143"/>
      <c r="S28" s="143"/>
    </row>
    <row r="29" spans="1:19" ht="40.5" x14ac:dyDescent="0.3">
      <c r="A29" s="201"/>
      <c r="B29" s="202"/>
      <c r="C29" s="202"/>
      <c r="D29" s="199"/>
      <c r="E29" s="204"/>
      <c r="F29" s="204"/>
      <c r="G29" s="199"/>
      <c r="H29" s="144" t="s">
        <v>275</v>
      </c>
      <c r="I29" s="143"/>
      <c r="J29" s="144" t="s">
        <v>251</v>
      </c>
      <c r="K29" s="145">
        <v>44302</v>
      </c>
      <c r="L29" s="145">
        <v>44316</v>
      </c>
      <c r="M29" s="144" t="s">
        <v>279</v>
      </c>
      <c r="N29" s="143"/>
      <c r="O29" s="143"/>
      <c r="P29" s="143"/>
      <c r="Q29" s="143"/>
      <c r="R29" s="143"/>
      <c r="S29" s="143"/>
    </row>
    <row r="30" spans="1:19" ht="60.75" x14ac:dyDescent="0.3">
      <c r="A30" s="201"/>
      <c r="B30" s="202"/>
      <c r="C30" s="202"/>
      <c r="D30" s="199"/>
      <c r="E30" s="204"/>
      <c r="F30" s="204"/>
      <c r="G30" s="199"/>
      <c r="H30" s="144" t="s">
        <v>273</v>
      </c>
      <c r="I30" s="143"/>
      <c r="J30" s="144" t="s">
        <v>251</v>
      </c>
      <c r="K30" s="145">
        <v>44317</v>
      </c>
      <c r="L30" s="145">
        <v>44331</v>
      </c>
      <c r="M30" s="144" t="s">
        <v>279</v>
      </c>
      <c r="N30" s="143"/>
      <c r="O30" s="143"/>
      <c r="P30" s="143"/>
      <c r="Q30" s="143"/>
      <c r="R30" s="143"/>
      <c r="S30" s="143"/>
    </row>
    <row r="31" spans="1:19" x14ac:dyDescent="0.3">
      <c r="A31" s="201">
        <v>5</v>
      </c>
      <c r="B31" s="201"/>
      <c r="C31" s="201"/>
      <c r="D31" s="198"/>
      <c r="E31" s="198"/>
      <c r="F31" s="198"/>
      <c r="G31" s="198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</row>
    <row r="32" spans="1:19" x14ac:dyDescent="0.3">
      <c r="A32" s="201"/>
      <c r="B32" s="201"/>
      <c r="C32" s="201"/>
      <c r="D32" s="199"/>
      <c r="E32" s="199"/>
      <c r="F32" s="199"/>
      <c r="G32" s="199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</row>
    <row r="33" spans="1:19" x14ac:dyDescent="0.3">
      <c r="A33" s="201"/>
      <c r="B33" s="201"/>
      <c r="C33" s="201"/>
      <c r="D33" s="199"/>
      <c r="E33" s="199"/>
      <c r="F33" s="199"/>
      <c r="G33" s="199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</row>
    <row r="34" spans="1:19" x14ac:dyDescent="0.3">
      <c r="A34" s="201"/>
      <c r="B34" s="201"/>
      <c r="C34" s="201"/>
      <c r="D34" s="199"/>
      <c r="E34" s="199"/>
      <c r="F34" s="199"/>
      <c r="G34" s="199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</row>
    <row r="35" spans="1:19" x14ac:dyDescent="0.3">
      <c r="A35" s="201"/>
      <c r="B35" s="201"/>
      <c r="C35" s="201"/>
      <c r="D35" s="200"/>
      <c r="E35" s="200"/>
      <c r="F35" s="200"/>
      <c r="G35" s="200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</row>
  </sheetData>
  <mergeCells count="58">
    <mergeCell ref="G28:G30"/>
    <mergeCell ref="G31:G35"/>
    <mergeCell ref="G19:G21"/>
    <mergeCell ref="G22:G24"/>
    <mergeCell ref="G25:G27"/>
    <mergeCell ref="E31:E35"/>
    <mergeCell ref="F19:F21"/>
    <mergeCell ref="F22:F24"/>
    <mergeCell ref="F25:F27"/>
    <mergeCell ref="F28:F30"/>
    <mergeCell ref="F31:F35"/>
    <mergeCell ref="E19:E21"/>
    <mergeCell ref="E22:E24"/>
    <mergeCell ref="A19:A21"/>
    <mergeCell ref="B19:C21"/>
    <mergeCell ref="D19:D21"/>
    <mergeCell ref="E25:E27"/>
    <mergeCell ref="E28:E30"/>
    <mergeCell ref="A22:A24"/>
    <mergeCell ref="B22:C24"/>
    <mergeCell ref="D22:D24"/>
    <mergeCell ref="R15:S15"/>
    <mergeCell ref="C15:N15"/>
    <mergeCell ref="C16:N16"/>
    <mergeCell ref="A13:S14"/>
    <mergeCell ref="A15:B15"/>
    <mergeCell ref="A16:B16"/>
    <mergeCell ref="R2:S2"/>
    <mergeCell ref="R3:S3"/>
    <mergeCell ref="R4:S4"/>
    <mergeCell ref="A2:D4"/>
    <mergeCell ref="E2:P3"/>
    <mergeCell ref="E4:P4"/>
    <mergeCell ref="A31:A35"/>
    <mergeCell ref="B31:C35"/>
    <mergeCell ref="D31:D35"/>
    <mergeCell ref="A25:A27"/>
    <mergeCell ref="B25:C27"/>
    <mergeCell ref="D25:D27"/>
    <mergeCell ref="A28:A30"/>
    <mergeCell ref="B28:C30"/>
    <mergeCell ref="D28:D30"/>
    <mergeCell ref="B18:C18"/>
    <mergeCell ref="A11:B11"/>
    <mergeCell ref="A12:B12"/>
    <mergeCell ref="J6:M6"/>
    <mergeCell ref="A7:S8"/>
    <mergeCell ref="N6:O6"/>
    <mergeCell ref="P6:S6"/>
    <mergeCell ref="Q10:S10"/>
    <mergeCell ref="A9:P9"/>
    <mergeCell ref="A10:P10"/>
    <mergeCell ref="A6:C6"/>
    <mergeCell ref="D6:I6"/>
    <mergeCell ref="Q9:S9"/>
    <mergeCell ref="C11:S11"/>
    <mergeCell ref="C12:S12"/>
    <mergeCell ref="R16:S16"/>
  </mergeCells>
  <pageMargins left="0.7" right="0.7" top="0.75" bottom="0.75" header="0.3" footer="0.3"/>
  <pageSetup paperSize="9" scale="40" fitToHeight="0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82FE3-CB0A-4C80-99E1-5F8CCA74A2A4}">
  <dimension ref="A1:S35"/>
  <sheetViews>
    <sheetView tabSelected="1" topLeftCell="A13" zoomScale="50" zoomScaleNormal="50" workbookViewId="0">
      <selection activeCell="B19" sqref="B19:C21"/>
    </sheetView>
  </sheetViews>
  <sheetFormatPr baseColWidth="10" defaultColWidth="11.42578125" defaultRowHeight="20.25" x14ac:dyDescent="0.3"/>
  <cols>
    <col min="1" max="1" width="22.5703125" style="140" customWidth="1"/>
    <col min="2" max="2" width="24.140625" style="140" customWidth="1"/>
    <col min="3" max="3" width="28.42578125" style="140" customWidth="1"/>
    <col min="4" max="4" width="20.5703125" style="140" bestFit="1" customWidth="1"/>
    <col min="5" max="5" width="37" style="140" customWidth="1"/>
    <col min="6" max="6" width="29.5703125" style="140" customWidth="1"/>
    <col min="7" max="7" width="29.85546875" style="140" customWidth="1"/>
    <col min="8" max="8" width="41" style="140" customWidth="1"/>
    <col min="9" max="9" width="26.28515625" style="140" customWidth="1"/>
    <col min="10" max="10" width="35.42578125" style="140" customWidth="1"/>
    <col min="11" max="11" width="27.5703125" style="140" customWidth="1"/>
    <col min="12" max="12" width="28.28515625" style="140" customWidth="1"/>
    <col min="13" max="13" width="35" style="140" customWidth="1"/>
    <col min="14" max="14" width="47.140625" style="140" customWidth="1"/>
    <col min="15" max="15" width="39" style="140" customWidth="1"/>
    <col min="16" max="16" width="37.140625" style="140" customWidth="1"/>
    <col min="17" max="17" width="39.7109375" style="140" customWidth="1"/>
    <col min="18" max="18" width="27.7109375" style="140" customWidth="1"/>
    <col min="19" max="19" width="33" style="140" customWidth="1"/>
    <col min="20" max="16384" width="11.42578125" style="140"/>
  </cols>
  <sheetData>
    <row r="1" spans="1:19" ht="36.75" customHeight="1" x14ac:dyDescent="0.3"/>
    <row r="2" spans="1:19" ht="36.75" customHeight="1" x14ac:dyDescent="0.3">
      <c r="A2" s="224"/>
      <c r="B2" s="225"/>
      <c r="C2" s="225"/>
      <c r="D2" s="226"/>
      <c r="E2" s="233" t="s">
        <v>241</v>
      </c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139" t="s">
        <v>238</v>
      </c>
      <c r="R2" s="234" t="s">
        <v>243</v>
      </c>
      <c r="S2" s="234"/>
    </row>
    <row r="3" spans="1:19" ht="36.75" customHeight="1" x14ac:dyDescent="0.3">
      <c r="A3" s="227"/>
      <c r="B3" s="228"/>
      <c r="C3" s="228"/>
      <c r="D3" s="229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139" t="s">
        <v>239</v>
      </c>
      <c r="R3" s="235">
        <v>2</v>
      </c>
      <c r="S3" s="235"/>
    </row>
    <row r="4" spans="1:19" ht="36.75" customHeight="1" x14ac:dyDescent="0.3">
      <c r="A4" s="230"/>
      <c r="B4" s="231"/>
      <c r="C4" s="231"/>
      <c r="D4" s="232"/>
      <c r="E4" s="233" t="s">
        <v>242</v>
      </c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139" t="s">
        <v>240</v>
      </c>
      <c r="R4" s="236">
        <v>44173</v>
      </c>
      <c r="S4" s="237"/>
    </row>
    <row r="5" spans="1:19" ht="36.75" customHeight="1" x14ac:dyDescent="0.3"/>
    <row r="6" spans="1:19" ht="59.25" customHeight="1" x14ac:dyDescent="0.3">
      <c r="A6" s="238" t="s">
        <v>50</v>
      </c>
      <c r="B6" s="239"/>
      <c r="C6" s="240"/>
      <c r="D6" s="241">
        <v>45273</v>
      </c>
      <c r="E6" s="242"/>
      <c r="F6" s="242"/>
      <c r="G6" s="242"/>
      <c r="H6" s="242"/>
      <c r="I6" s="243"/>
      <c r="J6" s="244"/>
      <c r="K6" s="244"/>
      <c r="L6" s="244"/>
      <c r="M6" s="244"/>
      <c r="N6" s="209" t="s">
        <v>51</v>
      </c>
      <c r="O6" s="209"/>
      <c r="P6" s="245"/>
      <c r="Q6" s="245"/>
      <c r="R6" s="245"/>
      <c r="S6" s="245"/>
    </row>
    <row r="7" spans="1:19" ht="18" customHeight="1" x14ac:dyDescent="0.3">
      <c r="A7" s="217" t="s">
        <v>323</v>
      </c>
      <c r="B7" s="218"/>
      <c r="C7" s="218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8"/>
      <c r="O7" s="218"/>
      <c r="P7" s="218"/>
      <c r="Q7" s="218"/>
      <c r="R7" s="218"/>
      <c r="S7" s="220"/>
    </row>
    <row r="8" spans="1:19" ht="48.75" customHeight="1" x14ac:dyDescent="0.3">
      <c r="A8" s="221"/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3"/>
    </row>
    <row r="9" spans="1:19" ht="54.75" customHeight="1" x14ac:dyDescent="0.3">
      <c r="A9" s="209" t="s">
        <v>280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 t="s">
        <v>235</v>
      </c>
      <c r="R9" s="209"/>
      <c r="S9" s="209"/>
    </row>
    <row r="10" spans="1:19" ht="31.5" customHeight="1" x14ac:dyDescent="0.3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</row>
    <row r="11" spans="1:19" ht="62.25" customHeight="1" x14ac:dyDescent="0.3">
      <c r="A11" s="216" t="s">
        <v>223</v>
      </c>
      <c r="B11" s="216"/>
      <c r="C11" s="211" t="s">
        <v>245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3"/>
    </row>
    <row r="12" spans="1:19" ht="72" customHeight="1" x14ac:dyDescent="0.3">
      <c r="A12" s="209" t="s">
        <v>224</v>
      </c>
      <c r="B12" s="209"/>
      <c r="C12" s="211" t="s">
        <v>333</v>
      </c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3"/>
    </row>
    <row r="13" spans="1:19" ht="31.5" customHeight="1" x14ac:dyDescent="0.3">
      <c r="A13" s="214" t="s">
        <v>52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</row>
    <row r="14" spans="1:19" ht="12.75" customHeight="1" x14ac:dyDescent="0.3">
      <c r="A14" s="214"/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</row>
    <row r="15" spans="1:19" ht="90" customHeight="1" x14ac:dyDescent="0.3">
      <c r="A15" s="209" t="s">
        <v>53</v>
      </c>
      <c r="B15" s="209"/>
      <c r="C15" s="209" t="s">
        <v>54</v>
      </c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138" t="s">
        <v>55</v>
      </c>
      <c r="P15" s="141" t="s">
        <v>56</v>
      </c>
      <c r="Q15" s="138" t="s">
        <v>57</v>
      </c>
      <c r="R15" s="209" t="s">
        <v>222</v>
      </c>
      <c r="S15" s="209"/>
    </row>
    <row r="16" spans="1:19" ht="81.75" customHeight="1" x14ac:dyDescent="0.3">
      <c r="A16" s="205" t="s">
        <v>373</v>
      </c>
      <c r="B16" s="205"/>
      <c r="C16" s="206" t="s">
        <v>374</v>
      </c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152" t="s">
        <v>295</v>
      </c>
      <c r="P16" s="154">
        <v>44927</v>
      </c>
      <c r="Q16" s="153">
        <v>0.95</v>
      </c>
      <c r="R16" s="207" t="s">
        <v>324</v>
      </c>
      <c r="S16" s="208"/>
    </row>
    <row r="17" spans="1:19" x14ac:dyDescent="0.3">
      <c r="L17" s="142"/>
    </row>
    <row r="18" spans="1:19" ht="78" customHeight="1" x14ac:dyDescent="0.3">
      <c r="A18" s="138" t="s">
        <v>234</v>
      </c>
      <c r="B18" s="209" t="s">
        <v>58</v>
      </c>
      <c r="C18" s="209"/>
      <c r="D18" s="138" t="s">
        <v>225</v>
      </c>
      <c r="E18" s="138" t="s">
        <v>60</v>
      </c>
      <c r="F18" s="138" t="s">
        <v>233</v>
      </c>
      <c r="G18" s="138" t="s">
        <v>244</v>
      </c>
      <c r="H18" s="138" t="s">
        <v>231</v>
      </c>
      <c r="I18" s="138" t="s">
        <v>226</v>
      </c>
      <c r="J18" s="138" t="s">
        <v>232</v>
      </c>
      <c r="K18" s="138" t="s">
        <v>61</v>
      </c>
      <c r="L18" s="138" t="s">
        <v>62</v>
      </c>
      <c r="M18" s="138" t="s">
        <v>233</v>
      </c>
      <c r="N18" s="138" t="s">
        <v>227</v>
      </c>
      <c r="O18" s="138" t="s">
        <v>228</v>
      </c>
      <c r="P18" s="138" t="s">
        <v>236</v>
      </c>
      <c r="Q18" s="138" t="s">
        <v>229</v>
      </c>
      <c r="R18" s="138" t="s">
        <v>230</v>
      </c>
      <c r="S18" s="138" t="s">
        <v>237</v>
      </c>
    </row>
    <row r="19" spans="1:19" ht="61.5" customHeight="1" x14ac:dyDescent="0.3">
      <c r="A19" s="198">
        <v>1</v>
      </c>
      <c r="B19" s="247" t="s">
        <v>337</v>
      </c>
      <c r="C19" s="248"/>
      <c r="D19" s="198"/>
      <c r="E19" s="203" t="s">
        <v>375</v>
      </c>
      <c r="F19" s="203" t="s">
        <v>342</v>
      </c>
      <c r="G19" s="246" t="s">
        <v>338</v>
      </c>
      <c r="H19" s="160" t="s">
        <v>339</v>
      </c>
      <c r="I19" s="155">
        <v>0.3</v>
      </c>
      <c r="J19" s="144" t="s">
        <v>367</v>
      </c>
      <c r="K19" s="159">
        <v>44946</v>
      </c>
      <c r="L19" s="159">
        <v>44985</v>
      </c>
      <c r="M19" s="160" t="s">
        <v>340</v>
      </c>
      <c r="N19" s="143"/>
      <c r="O19" s="143"/>
      <c r="P19" s="143"/>
      <c r="Q19" s="143"/>
      <c r="R19" s="143"/>
      <c r="S19" s="143"/>
    </row>
    <row r="20" spans="1:19" ht="89.25" customHeight="1" x14ac:dyDescent="0.3">
      <c r="A20" s="199"/>
      <c r="B20" s="249"/>
      <c r="C20" s="250"/>
      <c r="D20" s="199"/>
      <c r="E20" s="204"/>
      <c r="F20" s="204"/>
      <c r="G20" s="204"/>
      <c r="H20" s="156" t="s">
        <v>341</v>
      </c>
      <c r="I20" s="157">
        <v>0.35</v>
      </c>
      <c r="J20" s="144" t="s">
        <v>367</v>
      </c>
      <c r="K20" s="158">
        <v>45000</v>
      </c>
      <c r="L20" s="158">
        <v>45015</v>
      </c>
      <c r="M20" s="160" t="s">
        <v>335</v>
      </c>
      <c r="N20" s="143"/>
      <c r="O20" s="143"/>
      <c r="P20" s="143"/>
      <c r="Q20" s="143"/>
      <c r="R20" s="143"/>
      <c r="S20" s="143"/>
    </row>
    <row r="21" spans="1:19" ht="60.75" x14ac:dyDescent="0.3">
      <c r="A21" s="199"/>
      <c r="B21" s="249"/>
      <c r="C21" s="250"/>
      <c r="D21" s="199"/>
      <c r="E21" s="204"/>
      <c r="F21" s="204"/>
      <c r="G21" s="204"/>
      <c r="H21" s="160" t="s">
        <v>334</v>
      </c>
      <c r="I21" s="155">
        <v>0.35</v>
      </c>
      <c r="J21" s="144" t="s">
        <v>367</v>
      </c>
      <c r="K21" s="159">
        <v>45017</v>
      </c>
      <c r="L21" s="159">
        <v>45280</v>
      </c>
      <c r="M21" s="160" t="s">
        <v>336</v>
      </c>
      <c r="N21" s="143"/>
      <c r="O21" s="143"/>
      <c r="P21" s="143"/>
      <c r="Q21" s="143"/>
      <c r="R21" s="143"/>
      <c r="S21" s="143"/>
    </row>
    <row r="22" spans="1:19" ht="86.45" customHeight="1" x14ac:dyDescent="0.3">
      <c r="A22" s="201">
        <v>2</v>
      </c>
      <c r="B22" s="251" t="s">
        <v>343</v>
      </c>
      <c r="C22" s="251"/>
      <c r="D22" s="198"/>
      <c r="E22" s="203" t="s">
        <v>375</v>
      </c>
      <c r="F22" s="203" t="s">
        <v>344</v>
      </c>
      <c r="G22" s="203" t="s">
        <v>345</v>
      </c>
      <c r="H22" s="161" t="s">
        <v>346</v>
      </c>
      <c r="I22" s="155">
        <v>0.35</v>
      </c>
      <c r="J22" s="144" t="s">
        <v>367</v>
      </c>
      <c r="K22" s="145">
        <v>44941</v>
      </c>
      <c r="L22" s="145">
        <v>45092</v>
      </c>
      <c r="M22" s="160" t="s">
        <v>347</v>
      </c>
      <c r="N22" s="143"/>
      <c r="O22" s="143"/>
      <c r="P22" s="143"/>
      <c r="Q22" s="143"/>
      <c r="R22" s="143"/>
      <c r="S22" s="143"/>
    </row>
    <row r="23" spans="1:19" ht="99" customHeight="1" x14ac:dyDescent="0.3">
      <c r="A23" s="201"/>
      <c r="B23" s="251"/>
      <c r="C23" s="251"/>
      <c r="D23" s="199"/>
      <c r="E23" s="204"/>
      <c r="F23" s="204"/>
      <c r="G23" s="204"/>
      <c r="H23" s="160" t="s">
        <v>348</v>
      </c>
      <c r="I23" s="155">
        <v>0.35</v>
      </c>
      <c r="J23" s="144" t="s">
        <v>367</v>
      </c>
      <c r="K23" s="145">
        <v>44378</v>
      </c>
      <c r="L23" s="145">
        <v>45260</v>
      </c>
      <c r="M23" s="160" t="s">
        <v>349</v>
      </c>
      <c r="N23" s="143"/>
      <c r="O23" s="143"/>
      <c r="P23" s="143"/>
      <c r="Q23" s="143"/>
      <c r="R23" s="143"/>
      <c r="S23" s="143"/>
    </row>
    <row r="24" spans="1:19" ht="99.75" customHeight="1" x14ac:dyDescent="0.3">
      <c r="A24" s="201"/>
      <c r="B24" s="251"/>
      <c r="C24" s="251"/>
      <c r="D24" s="199"/>
      <c r="E24" s="204"/>
      <c r="F24" s="204"/>
      <c r="G24" s="204"/>
      <c r="H24" s="160" t="s">
        <v>350</v>
      </c>
      <c r="I24" s="155">
        <v>0.3</v>
      </c>
      <c r="J24" s="144" t="s">
        <v>367</v>
      </c>
      <c r="K24" s="145">
        <v>44972</v>
      </c>
      <c r="L24" s="145">
        <v>45280</v>
      </c>
      <c r="M24" s="160" t="s">
        <v>370</v>
      </c>
      <c r="N24" s="143"/>
      <c r="O24" s="143"/>
      <c r="P24" s="143"/>
      <c r="Q24" s="143"/>
      <c r="R24" s="143"/>
      <c r="S24" s="143"/>
    </row>
    <row r="25" spans="1:19" ht="112.5" customHeight="1" x14ac:dyDescent="0.3">
      <c r="A25" s="201">
        <v>3</v>
      </c>
      <c r="B25" s="253" t="s">
        <v>325</v>
      </c>
      <c r="C25" s="253"/>
      <c r="D25" s="198"/>
      <c r="E25" s="203" t="s">
        <v>375</v>
      </c>
      <c r="F25" s="203" t="s">
        <v>326</v>
      </c>
      <c r="G25" s="203" t="s">
        <v>338</v>
      </c>
      <c r="H25" s="160" t="s">
        <v>330</v>
      </c>
      <c r="I25" s="155">
        <v>0.15</v>
      </c>
      <c r="J25" s="144" t="s">
        <v>367</v>
      </c>
      <c r="K25" s="145">
        <v>44941</v>
      </c>
      <c r="L25" s="145">
        <v>44972</v>
      </c>
      <c r="M25" s="160" t="s">
        <v>332</v>
      </c>
      <c r="N25" s="143"/>
      <c r="O25" s="143"/>
      <c r="P25" s="143"/>
      <c r="Q25" s="143"/>
      <c r="R25" s="143"/>
      <c r="S25" s="143"/>
    </row>
    <row r="26" spans="1:19" ht="71.25" customHeight="1" x14ac:dyDescent="0.3">
      <c r="A26" s="201"/>
      <c r="B26" s="253"/>
      <c r="C26" s="253"/>
      <c r="D26" s="199"/>
      <c r="E26" s="204"/>
      <c r="F26" s="204"/>
      <c r="G26" s="204"/>
      <c r="H26" s="160" t="s">
        <v>327</v>
      </c>
      <c r="I26" s="155">
        <v>0.35</v>
      </c>
      <c r="J26" s="144" t="s">
        <v>367</v>
      </c>
      <c r="K26" s="145">
        <v>44986</v>
      </c>
      <c r="L26" s="145">
        <v>45092</v>
      </c>
      <c r="M26" s="160" t="s">
        <v>331</v>
      </c>
      <c r="N26" s="143"/>
      <c r="O26" s="143"/>
      <c r="P26" s="143"/>
      <c r="Q26" s="143"/>
      <c r="R26" s="143"/>
      <c r="S26" s="143"/>
    </row>
    <row r="27" spans="1:19" ht="102.75" customHeight="1" x14ac:dyDescent="0.3">
      <c r="A27" s="201"/>
      <c r="B27" s="253"/>
      <c r="C27" s="253"/>
      <c r="D27" s="199"/>
      <c r="E27" s="204"/>
      <c r="F27" s="204"/>
      <c r="G27" s="204"/>
      <c r="H27" s="160" t="s">
        <v>328</v>
      </c>
      <c r="I27" s="155">
        <v>0.15</v>
      </c>
      <c r="J27" s="144" t="s">
        <v>367</v>
      </c>
      <c r="K27" s="145">
        <v>45107</v>
      </c>
      <c r="L27" s="145">
        <v>45137</v>
      </c>
      <c r="M27" s="160" t="s">
        <v>332</v>
      </c>
      <c r="N27" s="143"/>
      <c r="O27" s="143"/>
      <c r="P27" s="143"/>
      <c r="Q27" s="143"/>
      <c r="R27" s="143"/>
      <c r="S27" s="143"/>
    </row>
    <row r="28" spans="1:19" ht="98.25" customHeight="1" x14ac:dyDescent="0.3">
      <c r="A28" s="201"/>
      <c r="B28" s="253"/>
      <c r="C28" s="253"/>
      <c r="D28" s="199"/>
      <c r="E28" s="204"/>
      <c r="F28" s="204"/>
      <c r="G28" s="204"/>
      <c r="H28" s="160" t="s">
        <v>329</v>
      </c>
      <c r="I28" s="155">
        <v>0.35</v>
      </c>
      <c r="J28" s="144" t="s">
        <v>367</v>
      </c>
      <c r="K28" s="145">
        <v>45170</v>
      </c>
      <c r="L28" s="145">
        <v>45280</v>
      </c>
      <c r="M28" s="160" t="s">
        <v>331</v>
      </c>
      <c r="N28" s="143"/>
      <c r="O28" s="143"/>
      <c r="P28" s="143"/>
      <c r="Q28" s="143"/>
      <c r="R28" s="143"/>
      <c r="S28" s="143"/>
    </row>
    <row r="29" spans="1:19" ht="125.25" customHeight="1" x14ac:dyDescent="0.3">
      <c r="A29" s="201">
        <v>4</v>
      </c>
      <c r="B29" s="251" t="s">
        <v>351</v>
      </c>
      <c r="C29" s="251"/>
      <c r="D29" s="198"/>
      <c r="E29" s="203" t="s">
        <v>375</v>
      </c>
      <c r="F29" s="203" t="s">
        <v>371</v>
      </c>
      <c r="G29" s="246">
        <v>50000000</v>
      </c>
      <c r="H29" s="160" t="s">
        <v>353</v>
      </c>
      <c r="I29" s="155">
        <v>0.2</v>
      </c>
      <c r="J29" s="144" t="s">
        <v>367</v>
      </c>
      <c r="K29" s="145">
        <v>45017</v>
      </c>
      <c r="L29" s="145">
        <v>45076</v>
      </c>
      <c r="M29" s="160" t="s">
        <v>354</v>
      </c>
      <c r="N29" s="143"/>
      <c r="O29" s="143"/>
      <c r="P29" s="143"/>
      <c r="Q29" s="143"/>
      <c r="R29" s="143"/>
      <c r="S29" s="143"/>
    </row>
    <row r="30" spans="1:19" ht="109.5" customHeight="1" x14ac:dyDescent="0.3">
      <c r="A30" s="201"/>
      <c r="B30" s="251"/>
      <c r="C30" s="251"/>
      <c r="D30" s="199"/>
      <c r="E30" s="204"/>
      <c r="F30" s="204"/>
      <c r="G30" s="204"/>
      <c r="H30" s="160" t="s">
        <v>355</v>
      </c>
      <c r="I30" s="155">
        <v>0.4</v>
      </c>
      <c r="J30" s="144" t="s">
        <v>367</v>
      </c>
      <c r="K30" s="145">
        <v>45108</v>
      </c>
      <c r="L30" s="145">
        <v>45199</v>
      </c>
      <c r="M30" s="160" t="s">
        <v>356</v>
      </c>
      <c r="N30" s="143"/>
      <c r="O30" s="143"/>
      <c r="P30" s="143"/>
      <c r="Q30" s="143"/>
      <c r="R30" s="143"/>
      <c r="S30" s="143"/>
    </row>
    <row r="31" spans="1:19" ht="114.75" customHeight="1" x14ac:dyDescent="0.3">
      <c r="A31" s="201"/>
      <c r="B31" s="251"/>
      <c r="C31" s="251"/>
      <c r="D31" s="200"/>
      <c r="E31" s="252"/>
      <c r="F31" s="252"/>
      <c r="G31" s="252"/>
      <c r="H31" s="160" t="s">
        <v>357</v>
      </c>
      <c r="I31" s="155">
        <v>0.4</v>
      </c>
      <c r="J31" s="144" t="s">
        <v>367</v>
      </c>
      <c r="K31" s="145">
        <v>45200</v>
      </c>
      <c r="L31" s="145">
        <v>45260</v>
      </c>
      <c r="M31" s="160" t="s">
        <v>352</v>
      </c>
      <c r="N31" s="143"/>
      <c r="O31" s="143"/>
      <c r="P31" s="143"/>
      <c r="Q31" s="143"/>
      <c r="R31" s="143"/>
      <c r="S31" s="143"/>
    </row>
    <row r="32" spans="1:19" ht="154.15" customHeight="1" x14ac:dyDescent="0.3">
      <c r="A32" s="201">
        <v>5</v>
      </c>
      <c r="B32" s="253" t="s">
        <v>372</v>
      </c>
      <c r="C32" s="253"/>
      <c r="D32" s="198"/>
      <c r="E32" s="203" t="s">
        <v>376</v>
      </c>
      <c r="F32" s="203" t="s">
        <v>358</v>
      </c>
      <c r="G32" s="203" t="s">
        <v>338</v>
      </c>
      <c r="H32" s="160" t="s">
        <v>359</v>
      </c>
      <c r="I32" s="155">
        <v>0.15</v>
      </c>
      <c r="J32" s="144" t="s">
        <v>369</v>
      </c>
      <c r="K32" s="145">
        <v>44941</v>
      </c>
      <c r="L32" s="145">
        <v>45000</v>
      </c>
      <c r="M32" s="160" t="s">
        <v>360</v>
      </c>
      <c r="N32" s="143"/>
      <c r="O32" s="143"/>
      <c r="P32" s="143"/>
      <c r="Q32" s="143"/>
      <c r="R32" s="143"/>
      <c r="S32" s="143"/>
    </row>
    <row r="33" spans="1:19" ht="112.9" customHeight="1" x14ac:dyDescent="0.3">
      <c r="A33" s="201"/>
      <c r="B33" s="253"/>
      <c r="C33" s="253"/>
      <c r="D33" s="199"/>
      <c r="E33" s="204"/>
      <c r="F33" s="204"/>
      <c r="G33" s="204"/>
      <c r="H33" s="160" t="s">
        <v>361</v>
      </c>
      <c r="I33" s="155">
        <v>0.15</v>
      </c>
      <c r="J33" s="144" t="s">
        <v>368</v>
      </c>
      <c r="K33" s="145">
        <v>45017</v>
      </c>
      <c r="L33" s="145">
        <v>45046</v>
      </c>
      <c r="M33" s="160" t="s">
        <v>362</v>
      </c>
      <c r="N33" s="143"/>
      <c r="O33" s="143"/>
      <c r="P33" s="143"/>
      <c r="Q33" s="143"/>
      <c r="R33" s="143"/>
      <c r="S33" s="143"/>
    </row>
    <row r="34" spans="1:19" ht="147" customHeight="1" x14ac:dyDescent="0.3">
      <c r="A34" s="201"/>
      <c r="B34" s="253"/>
      <c r="C34" s="253"/>
      <c r="D34" s="199"/>
      <c r="E34" s="204"/>
      <c r="F34" s="204"/>
      <c r="G34" s="204"/>
      <c r="H34" s="160" t="s">
        <v>363</v>
      </c>
      <c r="I34" s="155">
        <v>0.35</v>
      </c>
      <c r="J34" s="144" t="s">
        <v>369</v>
      </c>
      <c r="K34" s="145">
        <v>45047</v>
      </c>
      <c r="L34" s="145">
        <v>45137</v>
      </c>
      <c r="M34" s="160" t="s">
        <v>364</v>
      </c>
      <c r="N34" s="143"/>
      <c r="O34" s="143"/>
      <c r="P34" s="143"/>
      <c r="Q34" s="143"/>
      <c r="R34" s="143"/>
      <c r="S34" s="143"/>
    </row>
    <row r="35" spans="1:19" ht="135.75" customHeight="1" x14ac:dyDescent="0.3">
      <c r="A35" s="201"/>
      <c r="B35" s="253"/>
      <c r="C35" s="253"/>
      <c r="D35" s="200"/>
      <c r="E35" s="252"/>
      <c r="F35" s="252"/>
      <c r="G35" s="252"/>
      <c r="H35" s="160" t="s">
        <v>365</v>
      </c>
      <c r="I35" s="155">
        <v>0.35</v>
      </c>
      <c r="J35" s="144" t="s">
        <v>369</v>
      </c>
      <c r="K35" s="145">
        <v>45139</v>
      </c>
      <c r="L35" s="145">
        <v>45229</v>
      </c>
      <c r="M35" s="160" t="s">
        <v>366</v>
      </c>
      <c r="N35" s="143"/>
      <c r="O35" s="143"/>
      <c r="P35" s="143"/>
      <c r="Q35" s="143"/>
      <c r="R35" s="143"/>
      <c r="S35" s="143"/>
    </row>
  </sheetData>
  <mergeCells count="58">
    <mergeCell ref="G32:G35"/>
    <mergeCell ref="A32:A35"/>
    <mergeCell ref="B32:C35"/>
    <mergeCell ref="D32:D35"/>
    <mergeCell ref="E32:E35"/>
    <mergeCell ref="F32:F35"/>
    <mergeCell ref="G29:G31"/>
    <mergeCell ref="A25:A28"/>
    <mergeCell ref="B25:C28"/>
    <mergeCell ref="D25:D28"/>
    <mergeCell ref="E25:E28"/>
    <mergeCell ref="F25:F28"/>
    <mergeCell ref="G25:G28"/>
    <mergeCell ref="A29:A31"/>
    <mergeCell ref="B29:C31"/>
    <mergeCell ref="D29:D31"/>
    <mergeCell ref="E29:E31"/>
    <mergeCell ref="F29:F31"/>
    <mergeCell ref="A22:A24"/>
    <mergeCell ref="B22:C24"/>
    <mergeCell ref="D22:D24"/>
    <mergeCell ref="E22:E24"/>
    <mergeCell ref="F22:F24"/>
    <mergeCell ref="G22:G24"/>
    <mergeCell ref="B19:C21"/>
    <mergeCell ref="D19:D21"/>
    <mergeCell ref="E19:E21"/>
    <mergeCell ref="F19:F21"/>
    <mergeCell ref="A16:B16"/>
    <mergeCell ref="C16:N16"/>
    <mergeCell ref="G19:G21"/>
    <mergeCell ref="A19:A21"/>
    <mergeCell ref="R16:S16"/>
    <mergeCell ref="B18:C18"/>
    <mergeCell ref="A12:B12"/>
    <mergeCell ref="C12:S12"/>
    <mergeCell ref="A13:S14"/>
    <mergeCell ref="A15:B15"/>
    <mergeCell ref="C15:N15"/>
    <mergeCell ref="R15:S15"/>
    <mergeCell ref="A9:P9"/>
    <mergeCell ref="Q9:S9"/>
    <mergeCell ref="A10:P10"/>
    <mergeCell ref="Q10:S10"/>
    <mergeCell ref="A11:B11"/>
    <mergeCell ref="C11:S11"/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</mergeCells>
  <pageMargins left="0.7" right="0.7" top="0.75" bottom="0.75" header="0.3" footer="0.3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01CA9-D324-4B9E-919E-71B1B2579DFC}">
  <dimension ref="A5:AG5"/>
  <sheetViews>
    <sheetView topLeftCell="U1" workbookViewId="0">
      <selection activeCell="AD12" sqref="AD12"/>
    </sheetView>
  </sheetViews>
  <sheetFormatPr baseColWidth="10" defaultRowHeight="15" x14ac:dyDescent="0.25"/>
  <cols>
    <col min="10" max="10" width="38.42578125" customWidth="1"/>
  </cols>
  <sheetData>
    <row r="5" spans="1:33" s="151" customFormat="1" ht="162" customHeight="1" x14ac:dyDescent="0.25">
      <c r="A5" s="147" t="s">
        <v>282</v>
      </c>
      <c r="B5" s="148" t="s">
        <v>247</v>
      </c>
      <c r="C5" s="147">
        <v>77</v>
      </c>
      <c r="D5" s="147" t="s">
        <v>283</v>
      </c>
      <c r="E5" s="147">
        <v>8</v>
      </c>
      <c r="F5" s="149" t="s">
        <v>284</v>
      </c>
      <c r="G5" s="147" t="s">
        <v>285</v>
      </c>
      <c r="H5" s="147" t="s">
        <v>286</v>
      </c>
      <c r="I5" s="147" t="s">
        <v>287</v>
      </c>
      <c r="J5" s="147" t="s">
        <v>288</v>
      </c>
      <c r="K5" s="147" t="s">
        <v>289</v>
      </c>
      <c r="L5" s="147" t="s">
        <v>290</v>
      </c>
      <c r="M5" s="147" t="s">
        <v>291</v>
      </c>
      <c r="N5" s="147" t="s">
        <v>292</v>
      </c>
      <c r="O5" s="147"/>
      <c r="P5" s="147"/>
      <c r="Q5" s="147"/>
      <c r="R5" s="147"/>
      <c r="S5" s="147"/>
      <c r="T5" s="147"/>
      <c r="U5" s="147" t="s">
        <v>293</v>
      </c>
      <c r="V5" s="147" t="s">
        <v>294</v>
      </c>
      <c r="W5" s="147" t="s">
        <v>295</v>
      </c>
      <c r="X5" s="147" t="s">
        <v>296</v>
      </c>
      <c r="Y5" s="150">
        <v>0.9</v>
      </c>
      <c r="Z5" s="147" t="s">
        <v>297</v>
      </c>
      <c r="AA5" s="147" t="s">
        <v>298</v>
      </c>
      <c r="AB5" s="147" t="s">
        <v>299</v>
      </c>
      <c r="AC5" s="147" t="s">
        <v>300</v>
      </c>
      <c r="AD5" s="147" t="s">
        <v>301</v>
      </c>
      <c r="AE5" s="147" t="s">
        <v>301</v>
      </c>
      <c r="AF5" s="147" t="s">
        <v>302</v>
      </c>
      <c r="AG5" s="147" t="s">
        <v>303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1"/>
  <sheetViews>
    <sheetView topLeftCell="A50" zoomScale="69" zoomScaleNormal="69" workbookViewId="0">
      <selection activeCell="B69" sqref="B69:C69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39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39">
        <f t="shared" si="0"/>
        <v>0</v>
      </c>
      <c r="G4" s="40" t="e">
        <f>#REF!</f>
        <v>#REF!</v>
      </c>
      <c r="H4" s="89" t="e">
        <f>#REF!</f>
        <v>#REF!</v>
      </c>
      <c r="I4" s="90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39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39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#REF!</f>
        <v>#REF!</v>
      </c>
      <c r="F7" s="39">
        <f t="shared" si="0"/>
        <v>0</v>
      </c>
      <c r="G7" s="40" t="e">
        <f>#REF!</f>
        <v>#REF!</v>
      </c>
      <c r="H7" s="89" t="e">
        <f>#REF!</f>
        <v>#REF!</v>
      </c>
      <c r="I7" s="90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#REF!</f>
        <v>#REF!</v>
      </c>
      <c r="F8" s="39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#REF!</f>
        <v>#REF!</v>
      </c>
      <c r="F9" s="90">
        <f t="shared" si="0"/>
        <v>0</v>
      </c>
      <c r="G9" s="40" t="e">
        <f>#REF!</f>
        <v>#REF!</v>
      </c>
      <c r="H9" s="89" t="e">
        <f>#REF!</f>
        <v>#REF!</v>
      </c>
      <c r="I9" s="115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#REF!</f>
        <v>#REF!</v>
      </c>
      <c r="F10" s="39">
        <f t="shared" si="0"/>
        <v>0</v>
      </c>
      <c r="G10" s="40" t="e">
        <f>#REF!</f>
        <v>#REF!</v>
      </c>
      <c r="H10" s="89" t="e">
        <f>#REF!</f>
        <v>#REF!</v>
      </c>
      <c r="I10" s="115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#REF!</f>
        <v>#REF!</v>
      </c>
      <c r="F11" s="39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194" t="s">
        <v>91</v>
      </c>
      <c r="B12" s="194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30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114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43190</v>
      </c>
      <c r="D15" s="43">
        <v>43159</v>
      </c>
    </row>
    <row r="16" spans="1:11" x14ac:dyDescent="0.25">
      <c r="B16" s="34" t="s">
        <v>88</v>
      </c>
      <c r="C16" s="45">
        <f>F12</f>
        <v>0</v>
      </c>
      <c r="D16" s="45">
        <v>0.5</v>
      </c>
    </row>
    <row r="17" spans="1:9" x14ac:dyDescent="0.25">
      <c r="B17" s="34" t="s">
        <v>90</v>
      </c>
      <c r="C17" s="44">
        <f>I12</f>
        <v>0</v>
      </c>
      <c r="D17" s="44">
        <v>0.625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90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115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115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177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conditionalFormatting sqref="F12 I12">
    <cfRule type="containsText" dxfId="3" priority="49" operator="containsText" text="NA">
      <formula>NOT(ISERROR(SEARCH("NA",F12)))</formula>
    </cfRule>
  </conditionalFormatting>
  <conditionalFormatting sqref="F12 I12">
    <cfRule type="cellIs" dxfId="2" priority="50" operator="between">
      <formula>0.5</formula>
      <formula>0.75</formula>
    </cfRule>
    <cfRule type="cellIs" dxfId="1" priority="51" operator="lessThan">
      <formula>0.5</formula>
    </cfRule>
    <cfRule type="cellIs" dxfId="0" priority="52" operator="greaterThan">
      <formula>0.74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1"/>
  <sheetViews>
    <sheetView topLeftCell="A5" zoomScale="69" zoomScaleNormal="69" workbookViewId="0">
      <selection activeCell="H11" sqref="H11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40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40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194" t="s">
        <v>91</v>
      </c>
      <c r="B12" s="194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43220</v>
      </c>
      <c r="D15" s="43">
        <v>43190</v>
      </c>
    </row>
    <row r="16" spans="1:11" x14ac:dyDescent="0.25">
      <c r="B16" s="34" t="s">
        <v>88</v>
      </c>
      <c r="C16" s="45">
        <f>F12</f>
        <v>0</v>
      </c>
      <c r="D16" s="45">
        <v>0.8</v>
      </c>
    </row>
    <row r="17" spans="1:9" x14ac:dyDescent="0.25">
      <c r="B17" s="34" t="s">
        <v>90</v>
      </c>
      <c r="C17" s="44">
        <f>I12</f>
        <v>0</v>
      </c>
      <c r="D17" s="44">
        <v>0.76900000000000002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ageMargins left="0.7" right="0.7" top="0.75" bottom="0.75" header="0.3" footer="0.3"/>
  <pageSetup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1"/>
  <sheetViews>
    <sheetView zoomScale="69" zoomScaleNormal="69" workbookViewId="0">
      <selection activeCell="G10" sqref="G10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6.8554687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40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40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194" t="s">
        <v>91</v>
      </c>
      <c r="B12" s="194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43250</v>
      </c>
      <c r="D15" s="43">
        <v>43190</v>
      </c>
    </row>
    <row r="16" spans="1:11" x14ac:dyDescent="0.25">
      <c r="B16" s="34" t="s">
        <v>88</v>
      </c>
      <c r="C16" s="45">
        <f>F12</f>
        <v>0</v>
      </c>
      <c r="D16" s="45">
        <v>0.8</v>
      </c>
    </row>
    <row r="17" spans="1:9" x14ac:dyDescent="0.25">
      <c r="B17" s="34" t="s">
        <v>90</v>
      </c>
      <c r="C17" s="44">
        <f>I12</f>
        <v>0</v>
      </c>
      <c r="D17" s="44">
        <v>0.76900000000000002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1"/>
  <sheetViews>
    <sheetView topLeftCell="A4" zoomScale="69" zoomScaleNormal="69" workbookViewId="0">
      <selection activeCell="G7" sqref="G7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+#REF!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89" t="e">
        <f>+#REF!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194" t="s">
        <v>91</v>
      </c>
      <c r="B12" s="194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43281</v>
      </c>
      <c r="D15" s="43">
        <v>43251</v>
      </c>
    </row>
    <row r="16" spans="1:11" x14ac:dyDescent="0.25">
      <c r="B16" s="34" t="s">
        <v>88</v>
      </c>
      <c r="C16" s="45">
        <f>F12</f>
        <v>0</v>
      </c>
      <c r="D16" s="45">
        <v>0.92</v>
      </c>
    </row>
    <row r="17" spans="1:9" x14ac:dyDescent="0.25">
      <c r="B17" s="34" t="s">
        <v>90</v>
      </c>
      <c r="C17" s="44">
        <f>I12</f>
        <v>0</v>
      </c>
      <c r="D17" s="44">
        <v>0.94799999999999995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71"/>
  <sheetViews>
    <sheetView topLeftCell="A6" zoomScale="69" zoomScaleNormal="69" workbookViewId="0">
      <selection activeCell="Q3" sqref="Q3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style="128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129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130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130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130">
        <f t="shared" si="1"/>
        <v>0</v>
      </c>
    </row>
    <row r="6" spans="1:11" s="126" customFormat="1" ht="62.25" customHeight="1" x14ac:dyDescent="0.25">
      <c r="A6" s="119">
        <v>4</v>
      </c>
      <c r="B6" s="120" t="s">
        <v>192</v>
      </c>
      <c r="C6" s="121">
        <v>0.11</v>
      </c>
      <c r="D6" s="122" t="e">
        <f>#REF!</f>
        <v>#REF!</v>
      </c>
      <c r="E6" s="123" t="e">
        <f>#REF!</f>
        <v>#REF!</v>
      </c>
      <c r="F6" s="124">
        <f t="shared" si="0"/>
        <v>0</v>
      </c>
      <c r="G6" s="127" t="e">
        <f>+#REF!</f>
        <v>#REF!</v>
      </c>
      <c r="H6" s="125" t="e">
        <f>#REF!</f>
        <v>#REF!</v>
      </c>
      <c r="I6" s="130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130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130">
        <f t="shared" si="1"/>
        <v>0</v>
      </c>
    </row>
    <row r="9" spans="1:11" s="126" customFormat="1" ht="53.25" customHeight="1" x14ac:dyDescent="0.25">
      <c r="A9" s="119">
        <v>7</v>
      </c>
      <c r="B9" s="120" t="s">
        <v>203</v>
      </c>
      <c r="C9" s="121">
        <v>0.11</v>
      </c>
      <c r="D9" s="122" t="e">
        <f>#REF!</f>
        <v>#REF!</v>
      </c>
      <c r="E9" s="123" t="e">
        <f>+#REF!</f>
        <v>#REF!</v>
      </c>
      <c r="F9" s="124">
        <f t="shared" si="0"/>
        <v>0</v>
      </c>
      <c r="G9" s="125" t="e">
        <f>#REF!</f>
        <v>#REF!</v>
      </c>
      <c r="H9" s="125" t="e">
        <f>#REF!</f>
        <v>#REF!</v>
      </c>
      <c r="I9" s="130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130">
        <f t="shared" si="1"/>
        <v>0</v>
      </c>
    </row>
    <row r="11" spans="1:11" s="126" customFormat="1" ht="40.5" customHeight="1" x14ac:dyDescent="0.25">
      <c r="A11" s="119">
        <v>9</v>
      </c>
      <c r="B11" s="120" t="s">
        <v>206</v>
      </c>
      <c r="C11" s="121">
        <v>0.12</v>
      </c>
      <c r="D11" s="122" t="e">
        <f>#REF!</f>
        <v>#REF!</v>
      </c>
      <c r="E11" s="123" t="e">
        <f>+#REF!</f>
        <v>#REF!</v>
      </c>
      <c r="F11" s="124">
        <f t="shared" si="0"/>
        <v>0</v>
      </c>
      <c r="G11" s="125" t="e">
        <f>+#REF!</f>
        <v>#REF!</v>
      </c>
      <c r="H11" s="125" t="e">
        <f>#REF!</f>
        <v>#REF!</v>
      </c>
      <c r="I11" s="130">
        <f t="shared" si="1"/>
        <v>0</v>
      </c>
    </row>
    <row r="12" spans="1:11" x14ac:dyDescent="0.25">
      <c r="A12" s="194" t="s">
        <v>91</v>
      </c>
      <c r="B12" s="194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131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43312</v>
      </c>
      <c r="D15" s="43">
        <v>43281</v>
      </c>
    </row>
    <row r="16" spans="1:11" x14ac:dyDescent="0.25">
      <c r="B16" s="34" t="s">
        <v>88</v>
      </c>
      <c r="C16" s="45">
        <f>F12</f>
        <v>0</v>
      </c>
      <c r="D16" s="45">
        <v>0.96</v>
      </c>
    </row>
    <row r="17" spans="1:9" x14ac:dyDescent="0.25">
      <c r="B17" s="34" t="s">
        <v>90</v>
      </c>
      <c r="C17" s="44">
        <f>I12</f>
        <v>0</v>
      </c>
      <c r="D17" s="44">
        <v>1.0009999999999999</v>
      </c>
    </row>
    <row r="18" spans="1:9" x14ac:dyDescent="0.25">
      <c r="I18" s="132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129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130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130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129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130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130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130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129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130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130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133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133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133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133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133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133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133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133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129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13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129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130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K71"/>
  <sheetViews>
    <sheetView zoomScale="69" zoomScaleNormal="69" workbookViewId="0"/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24" bestFit="1" customWidth="1"/>
    <col min="9" max="9" width="12.42578125" style="70" customWidth="1"/>
  </cols>
  <sheetData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9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9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99">
        <f t="shared" si="1"/>
        <v>0</v>
      </c>
    </row>
    <row r="6" spans="1:11" s="126" customFormat="1" ht="62.25" customHeight="1" x14ac:dyDescent="0.25">
      <c r="A6" s="35">
        <v>4</v>
      </c>
      <c r="B6" s="36" t="s">
        <v>192</v>
      </c>
      <c r="C6" s="37">
        <v>0.11</v>
      </c>
      <c r="D6" s="137" t="e">
        <f>#REF!</f>
        <v>#REF!</v>
      </c>
      <c r="E6" s="38" t="e">
        <f>#REF!</f>
        <v>#REF!</v>
      </c>
      <c r="F6" s="117">
        <f t="shared" si="0"/>
        <v>0</v>
      </c>
      <c r="G6" s="40" t="e">
        <f>+#REF!</f>
        <v>#REF!</v>
      </c>
      <c r="H6" s="89" t="e">
        <f>#REF!</f>
        <v>#REF!</v>
      </c>
      <c r="I6" s="99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9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9">
        <f t="shared" si="1"/>
        <v>0</v>
      </c>
    </row>
    <row r="9" spans="1:11" s="126" customFormat="1" ht="53.25" customHeight="1" x14ac:dyDescent="0.25">
      <c r="A9" s="35">
        <v>7</v>
      </c>
      <c r="B9" s="36" t="s">
        <v>203</v>
      </c>
      <c r="C9" s="37">
        <v>0.11</v>
      </c>
      <c r="D9" s="137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9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99">
        <f t="shared" si="1"/>
        <v>0</v>
      </c>
    </row>
    <row r="11" spans="1:11" s="126" customFormat="1" ht="40.5" customHeight="1" x14ac:dyDescent="0.25">
      <c r="A11" s="35">
        <v>9</v>
      </c>
      <c r="B11" s="36" t="s">
        <v>206</v>
      </c>
      <c r="C11" s="37">
        <v>0.12</v>
      </c>
      <c r="D11" s="137" t="e">
        <f>#REF!</f>
        <v>#REF!</v>
      </c>
      <c r="E11" s="38" t="e">
        <f>+#REF!</f>
        <v>#REF!</v>
      </c>
      <c r="F11" s="117">
        <f t="shared" si="0"/>
        <v>0</v>
      </c>
      <c r="G11" s="89" t="e">
        <f>+#REF!</f>
        <v>#REF!</v>
      </c>
      <c r="H11" s="89" t="e">
        <f>#REF!</f>
        <v>#REF!</v>
      </c>
      <c r="I11" s="99">
        <f t="shared" si="1"/>
        <v>0</v>
      </c>
    </row>
    <row r="12" spans="1:11" x14ac:dyDescent="0.25">
      <c r="A12" s="194" t="s">
        <v>91</v>
      </c>
      <c r="B12" s="194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136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43343</v>
      </c>
      <c r="D15" s="43">
        <v>43312</v>
      </c>
    </row>
    <row r="16" spans="1:11" x14ac:dyDescent="0.25">
      <c r="B16" s="34" t="s">
        <v>88</v>
      </c>
      <c r="C16" s="45">
        <f>F12</f>
        <v>0</v>
      </c>
      <c r="D16" s="45">
        <v>0.93</v>
      </c>
    </row>
    <row r="17" spans="1:9" x14ac:dyDescent="0.25">
      <c r="B17" s="34" t="s">
        <v>90</v>
      </c>
      <c r="C17" s="44">
        <f>I12</f>
        <v>0</v>
      </c>
      <c r="D17" s="44">
        <v>1.0169999999999999</v>
      </c>
    </row>
    <row r="18" spans="1:9" x14ac:dyDescent="0.25">
      <c r="I18" s="135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134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9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9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134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9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9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9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134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9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9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134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9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134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9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70"/>
  <sheetViews>
    <sheetView zoomScale="69" zoomScaleNormal="69" workbookViewId="0">
      <selection activeCell="S54" sqref="S53:T54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24" bestFit="1" customWidth="1"/>
    <col min="9" max="9" width="12.42578125" style="70" customWidth="1"/>
  </cols>
  <sheetData>
    <row r="1" spans="1:11" x14ac:dyDescent="0.25">
      <c r="A1">
        <f ca="1">A1:Q14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0.125</v>
      </c>
      <c r="D3" s="88" t="e">
        <f>#REF!</f>
        <v>#REF!</v>
      </c>
      <c r="E3" s="38" t="e">
        <f>#REF!</f>
        <v>#REF!</v>
      </c>
      <c r="F3" s="117">
        <f t="shared" ref="F3:F11" si="0">IF(ISERROR(E3/D3),0,(E3/D3))</f>
        <v>0</v>
      </c>
      <c r="G3" s="89" t="e">
        <f>#REF!</f>
        <v>#REF!</v>
      </c>
      <c r="H3" s="89" t="e">
        <f>#REF!</f>
        <v>#REF!</v>
      </c>
      <c r="I3" s="9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0.125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89" t="e">
        <f>#REF!</f>
        <v>#REF!</v>
      </c>
      <c r="H4" s="89" t="e">
        <f>#REF!</f>
        <v>#REF!</v>
      </c>
      <c r="I4" s="99">
        <f t="shared" ref="I4:I10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0.125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89" t="e">
        <f>#REF!</f>
        <v>#REF!</v>
      </c>
      <c r="H5" s="89" t="e">
        <f>#REF!</f>
        <v>#REF!</v>
      </c>
      <c r="I5" s="99">
        <f t="shared" si="1"/>
        <v>0</v>
      </c>
    </row>
    <row r="6" spans="1:11" s="126" customFormat="1" ht="62.25" customHeight="1" x14ac:dyDescent="0.25">
      <c r="A6" s="35">
        <v>4</v>
      </c>
      <c r="B6" s="36" t="s">
        <v>192</v>
      </c>
      <c r="C6" s="37">
        <v>0.125</v>
      </c>
      <c r="D6" s="137" t="e">
        <f>#REF!</f>
        <v>#REF!</v>
      </c>
      <c r="E6" s="38" t="e">
        <f>#REF!</f>
        <v>#REF!</v>
      </c>
      <c r="F6" s="117">
        <f t="shared" si="0"/>
        <v>0</v>
      </c>
      <c r="G6" s="89" t="e">
        <f>+#REF!</f>
        <v>#REF!</v>
      </c>
      <c r="H6" s="89" t="e">
        <f>#REF!</f>
        <v>#REF!</v>
      </c>
      <c r="I6" s="99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0.125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89" t="e">
        <f>#REF!</f>
        <v>#REF!</v>
      </c>
      <c r="H7" s="89" t="e">
        <f>#REF!</f>
        <v>#REF!</v>
      </c>
      <c r="I7" s="99">
        <f t="shared" si="1"/>
        <v>0</v>
      </c>
    </row>
    <row r="8" spans="1:11" s="126" customFormat="1" ht="53.25" customHeight="1" x14ac:dyDescent="0.25">
      <c r="A8" s="35">
        <v>6</v>
      </c>
      <c r="B8" s="36" t="s">
        <v>203</v>
      </c>
      <c r="C8" s="37">
        <v>0.125</v>
      </c>
      <c r="D8" s="137" t="e">
        <f>#REF!</f>
        <v>#REF!</v>
      </c>
      <c r="E8" s="38" t="e">
        <f>+#REF!</f>
        <v>#REF!</v>
      </c>
      <c r="F8" s="117">
        <f t="shared" si="0"/>
        <v>0</v>
      </c>
      <c r="G8" s="89" t="e">
        <f>#REF!</f>
        <v>#REF!</v>
      </c>
      <c r="H8" s="89" t="e">
        <f>#REF!</f>
        <v>#REF!</v>
      </c>
      <c r="I8" s="99">
        <f t="shared" si="1"/>
        <v>0</v>
      </c>
    </row>
    <row r="9" spans="1:11" ht="66" customHeight="1" x14ac:dyDescent="0.25">
      <c r="A9" s="35">
        <v>7</v>
      </c>
      <c r="B9" s="36" t="s">
        <v>204</v>
      </c>
      <c r="C9" s="37">
        <v>0.125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99">
        <f t="shared" si="1"/>
        <v>0</v>
      </c>
    </row>
    <row r="10" spans="1:11" s="126" customFormat="1" ht="40.5" customHeight="1" x14ac:dyDescent="0.25">
      <c r="A10" s="35">
        <v>8</v>
      </c>
      <c r="B10" s="36" t="s">
        <v>206</v>
      </c>
      <c r="C10" s="37">
        <v>0.125</v>
      </c>
      <c r="D10" s="137" t="e">
        <f>#REF!</f>
        <v>#REF!</v>
      </c>
      <c r="E10" s="38" t="e">
        <f>+#REF!</f>
        <v>#REF!</v>
      </c>
      <c r="F10" s="117">
        <f t="shared" si="0"/>
        <v>0</v>
      </c>
      <c r="G10" s="89" t="e">
        <f>+#REF!</f>
        <v>#REF!</v>
      </c>
      <c r="H10" s="89" t="e">
        <f>#REF!</f>
        <v>#REF!</v>
      </c>
      <c r="I10" s="99">
        <f t="shared" si="1"/>
        <v>0</v>
      </c>
    </row>
    <row r="11" spans="1:11" x14ac:dyDescent="0.25">
      <c r="A11" s="194" t="s">
        <v>91</v>
      </c>
      <c r="B11" s="194"/>
      <c r="C11" s="53">
        <f>SUM(C3:C10)</f>
        <v>1</v>
      </c>
      <c r="D11" s="54" t="e">
        <f>SUM(D3:D10)</f>
        <v>#REF!</v>
      </c>
      <c r="E11" s="54" t="e">
        <f>SUM(E3:E10)</f>
        <v>#REF!</v>
      </c>
      <c r="F11" s="118">
        <f t="shared" si="0"/>
        <v>0</v>
      </c>
      <c r="G11" s="136" t="e">
        <f>SUMPRODUCT($C$3:$C$10,G3:G10)</f>
        <v>#REF!</v>
      </c>
      <c r="H11" s="136" t="e">
        <f>SUMPRODUCT($C$3:$C$10,H3:H10)</f>
        <v>#REF!</v>
      </c>
      <c r="I11" s="136">
        <f>IF(ISERROR(G11/H11),0,G11/H11)</f>
        <v>0</v>
      </c>
    </row>
    <row r="12" spans="1:11" x14ac:dyDescent="0.25">
      <c r="E12" s="41"/>
      <c r="K12" s="41"/>
    </row>
    <row r="14" spans="1:11" x14ac:dyDescent="0.25">
      <c r="B14" s="42"/>
      <c r="C14" s="43">
        <v>43373</v>
      </c>
      <c r="D14" s="43">
        <v>43343</v>
      </c>
    </row>
    <row r="15" spans="1:11" x14ac:dyDescent="0.25">
      <c r="B15" s="34" t="s">
        <v>88</v>
      </c>
      <c r="C15" s="45">
        <v>1</v>
      </c>
      <c r="D15" s="45">
        <v>0.93</v>
      </c>
    </row>
    <row r="16" spans="1:11" x14ac:dyDescent="0.25">
      <c r="B16" s="34" t="s">
        <v>90</v>
      </c>
      <c r="C16" s="45">
        <v>1</v>
      </c>
      <c r="D16" s="44">
        <v>0.98399999999999999</v>
      </c>
    </row>
    <row r="17" spans="1:9" x14ac:dyDescent="0.25">
      <c r="I17" s="135"/>
    </row>
    <row r="23" spans="1:9" x14ac:dyDescent="0.25">
      <c r="A23" s="47" t="s">
        <v>92</v>
      </c>
    </row>
    <row r="25" spans="1:9" ht="45" x14ac:dyDescent="0.25">
      <c r="A25" s="51" t="s">
        <v>73</v>
      </c>
      <c r="B25" s="52" t="s">
        <v>93</v>
      </c>
      <c r="C25" s="52" t="s">
        <v>59</v>
      </c>
      <c r="D25" s="52" t="s">
        <v>86</v>
      </c>
      <c r="E25" s="52" t="s">
        <v>87</v>
      </c>
      <c r="F25" s="56" t="s">
        <v>88</v>
      </c>
      <c r="G25" s="57" t="s">
        <v>89</v>
      </c>
      <c r="H25" s="57" t="s">
        <v>75</v>
      </c>
      <c r="I25" s="134" t="s">
        <v>90</v>
      </c>
    </row>
    <row r="26" spans="1:9" ht="46.5" customHeight="1" x14ac:dyDescent="0.25">
      <c r="A26" s="35">
        <v>1</v>
      </c>
      <c r="B26" s="36" t="s">
        <v>183</v>
      </c>
      <c r="C26" s="37">
        <v>0.11</v>
      </c>
      <c r="D26" s="48" t="e">
        <f>$D$3</f>
        <v>#REF!</v>
      </c>
      <c r="E26" s="48" t="e">
        <f>$E$3</f>
        <v>#REF!</v>
      </c>
      <c r="F26" s="37">
        <f>$F$3</f>
        <v>0</v>
      </c>
      <c r="G26" s="37" t="e">
        <f>$G$3</f>
        <v>#REF!</v>
      </c>
      <c r="H26" s="91" t="e">
        <f>$H$3</f>
        <v>#REF!</v>
      </c>
      <c r="I26" s="99">
        <f>IF(ISERROR(G26/H26),0,G26/H26)</f>
        <v>0</v>
      </c>
    </row>
    <row r="27" spans="1:9" ht="50.25" customHeight="1" x14ac:dyDescent="0.25">
      <c r="A27" s="35">
        <v>2</v>
      </c>
      <c r="B27" s="36" t="s">
        <v>185</v>
      </c>
      <c r="C27" s="37">
        <v>0.11</v>
      </c>
      <c r="D27" s="48" t="e">
        <f>$D$4</f>
        <v>#REF!</v>
      </c>
      <c r="E27" s="48" t="e">
        <f>$E$4</f>
        <v>#REF!</v>
      </c>
      <c r="F27" s="33">
        <f>$F$4</f>
        <v>0</v>
      </c>
      <c r="G27" s="33" t="e">
        <f>$G$4</f>
        <v>#REF!</v>
      </c>
      <c r="H27" s="33" t="e">
        <f>$H$4</f>
        <v>#REF!</v>
      </c>
      <c r="I27" s="99">
        <f>IF(ISERROR(G27/H27),0,G27/H27)</f>
        <v>0</v>
      </c>
    </row>
    <row r="28" spans="1:9" ht="53.25" customHeight="1" x14ac:dyDescent="0.25"/>
    <row r="29" spans="1:9" ht="53.25" customHeight="1" x14ac:dyDescent="0.25"/>
    <row r="30" spans="1:9" x14ac:dyDescent="0.25">
      <c r="A30" s="49" t="s">
        <v>219</v>
      </c>
    </row>
    <row r="32" spans="1:9" ht="45" x14ac:dyDescent="0.25">
      <c r="A32" s="51" t="s">
        <v>73</v>
      </c>
      <c r="B32" s="52" t="s">
        <v>93</v>
      </c>
      <c r="C32" s="52" t="s">
        <v>59</v>
      </c>
      <c r="D32" s="52" t="s">
        <v>86</v>
      </c>
      <c r="E32" s="52" t="s">
        <v>87</v>
      </c>
      <c r="F32" s="56" t="s">
        <v>88</v>
      </c>
      <c r="G32" s="52" t="s">
        <v>89</v>
      </c>
      <c r="H32" s="52" t="s">
        <v>75</v>
      </c>
      <c r="I32" s="134" t="s">
        <v>90</v>
      </c>
    </row>
    <row r="33" spans="1:9" ht="30" x14ac:dyDescent="0.25">
      <c r="A33" s="35">
        <v>3</v>
      </c>
      <c r="B33" s="36" t="s">
        <v>106</v>
      </c>
      <c r="C33" s="37">
        <v>0.11</v>
      </c>
      <c r="D33" s="48" t="e">
        <f>D5</f>
        <v>#REF!</v>
      </c>
      <c r="E33" s="48" t="e">
        <f>$E$5</f>
        <v>#REF!</v>
      </c>
      <c r="F33" s="33">
        <f>$F$5</f>
        <v>0</v>
      </c>
      <c r="G33" s="33" t="e">
        <f>$G$5</f>
        <v>#REF!</v>
      </c>
      <c r="H33" s="33" t="e">
        <f>$H$5</f>
        <v>#REF!</v>
      </c>
      <c r="I33" s="99">
        <f>IF(ISERROR(G33/H33),0,G33/H33)</f>
        <v>0</v>
      </c>
    </row>
    <row r="34" spans="1:9" ht="72" customHeight="1" x14ac:dyDescent="0.25">
      <c r="A34" s="35">
        <v>4</v>
      </c>
      <c r="B34" s="36" t="s">
        <v>192</v>
      </c>
      <c r="C34" s="37">
        <v>0.11</v>
      </c>
      <c r="D34" s="48" t="e">
        <f>D6</f>
        <v>#REF!</v>
      </c>
      <c r="E34" s="48" t="e">
        <f>$E$6</f>
        <v>#REF!</v>
      </c>
      <c r="F34" s="33">
        <f>$F$6</f>
        <v>0</v>
      </c>
      <c r="G34" s="33" t="e">
        <f>$G$6</f>
        <v>#REF!</v>
      </c>
      <c r="H34" s="33" t="e">
        <f>$H$6</f>
        <v>#REF!</v>
      </c>
      <c r="I34" s="99">
        <f>IF(ISERROR(G34/H34),0,G34/H34)</f>
        <v>0</v>
      </c>
    </row>
    <row r="35" spans="1:9" ht="39.75" customHeight="1" x14ac:dyDescent="0.25">
      <c r="A35" s="35">
        <v>5</v>
      </c>
      <c r="B35" s="36" t="s">
        <v>196</v>
      </c>
      <c r="C35" s="37">
        <v>0.11</v>
      </c>
      <c r="D35" s="48" t="e">
        <f>D7</f>
        <v>#REF!</v>
      </c>
      <c r="E35" s="48" t="e">
        <f>$E$7</f>
        <v>#REF!</v>
      </c>
      <c r="F35" s="33">
        <f>$F$7</f>
        <v>0</v>
      </c>
      <c r="G35" s="33" t="e">
        <f>$G$7</f>
        <v>#REF!</v>
      </c>
      <c r="H35" s="33" t="e">
        <f>$H$7</f>
        <v>#REF!</v>
      </c>
      <c r="I35" s="99">
        <f>IF(ISERROR(G35/H35),0,G35/H35)</f>
        <v>0</v>
      </c>
    </row>
    <row r="36" spans="1:9" ht="17.25" customHeight="1" x14ac:dyDescent="0.25"/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5" spans="1:9" x14ac:dyDescent="0.25">
      <c r="A45" s="49" t="s">
        <v>220</v>
      </c>
    </row>
    <row r="46" spans="1:9" ht="45" x14ac:dyDescent="0.25">
      <c r="A46" s="51" t="s">
        <v>73</v>
      </c>
      <c r="B46" s="52" t="s">
        <v>93</v>
      </c>
      <c r="C46" s="52" t="s">
        <v>59</v>
      </c>
      <c r="D46" s="52" t="s">
        <v>86</v>
      </c>
      <c r="E46" s="52" t="s">
        <v>87</v>
      </c>
      <c r="F46" s="56" t="s">
        <v>88</v>
      </c>
      <c r="G46" s="57" t="s">
        <v>89</v>
      </c>
      <c r="H46" s="57" t="s">
        <v>75</v>
      </c>
      <c r="I46" s="134" t="s">
        <v>90</v>
      </c>
    </row>
    <row r="47" spans="1:9" ht="33.75" customHeight="1" x14ac:dyDescent="0.25">
      <c r="A47" s="35">
        <v>7</v>
      </c>
      <c r="B47" s="36" t="s">
        <v>203</v>
      </c>
      <c r="C47" s="37">
        <v>0.11</v>
      </c>
      <c r="D47" s="48" t="e">
        <f>$D$8</f>
        <v>#REF!</v>
      </c>
      <c r="E47" s="48" t="e">
        <f>$E$8</f>
        <v>#REF!</v>
      </c>
      <c r="F47" s="33">
        <f>$F$8</f>
        <v>0</v>
      </c>
      <c r="G47" s="33" t="e">
        <f>$G$8</f>
        <v>#REF!</v>
      </c>
      <c r="H47" s="33" t="e">
        <f>$H$8</f>
        <v>#REF!</v>
      </c>
      <c r="I47" s="99">
        <f>IF(ISERROR(G47/H47),0,G47/H47)</f>
        <v>0</v>
      </c>
    </row>
    <row r="48" spans="1:9" ht="67.5" customHeight="1" x14ac:dyDescent="0.25">
      <c r="A48" s="35">
        <v>8</v>
      </c>
      <c r="B48" s="36" t="s">
        <v>204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99">
        <f>IF(ISERROR(G48/H48),0,G48/H48)</f>
        <v>0</v>
      </c>
    </row>
    <row r="49" spans="1:9" s="70" customFormat="1" x14ac:dyDescent="0.25">
      <c r="A49" s="92"/>
      <c r="B49" s="93"/>
      <c r="C49" s="94"/>
      <c r="D49" s="95"/>
      <c r="E49" s="95"/>
      <c r="F49" s="96"/>
      <c r="G49" s="96"/>
      <c r="H49" s="96"/>
      <c r="I49" s="96"/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8" spans="1:9" ht="45" x14ac:dyDescent="0.25">
      <c r="A58" s="51" t="s">
        <v>73</v>
      </c>
      <c r="B58" s="52" t="s">
        <v>93</v>
      </c>
      <c r="C58" s="52" t="s">
        <v>59</v>
      </c>
      <c r="D58" s="52" t="s">
        <v>86</v>
      </c>
      <c r="E58" s="52" t="s">
        <v>87</v>
      </c>
      <c r="F58" s="56" t="s">
        <v>88</v>
      </c>
      <c r="G58" s="52" t="s">
        <v>89</v>
      </c>
      <c r="H58" s="52" t="s">
        <v>75</v>
      </c>
      <c r="I58" s="134" t="s">
        <v>90</v>
      </c>
    </row>
    <row r="59" spans="1:9" ht="54" customHeight="1" x14ac:dyDescent="0.25">
      <c r="A59" s="35">
        <v>6</v>
      </c>
      <c r="B59" s="36" t="s">
        <v>208</v>
      </c>
      <c r="C59" s="37">
        <v>0.11</v>
      </c>
      <c r="D59" s="48" t="e">
        <f>#REF!</f>
        <v>#REF!</v>
      </c>
      <c r="E59" s="48" t="e">
        <f>#REF!</f>
        <v>#REF!</v>
      </c>
      <c r="F59" s="33" t="e">
        <f>#REF!</f>
        <v>#REF!</v>
      </c>
      <c r="G59" s="33" t="e">
        <f>#REF!</f>
        <v>#REF!</v>
      </c>
      <c r="H59" s="33" t="e">
        <f>#REF!</f>
        <v>#REF!</v>
      </c>
      <c r="I59" s="99">
        <f>IF(ISERROR(G59/H59),0,G59/H59)</f>
        <v>0</v>
      </c>
    </row>
    <row r="69" spans="1:9" ht="45" x14ac:dyDescent="0.25">
      <c r="A69" s="51" t="s">
        <v>73</v>
      </c>
      <c r="B69" s="52" t="s">
        <v>93</v>
      </c>
      <c r="C69" s="52" t="s">
        <v>59</v>
      </c>
      <c r="D69" s="52" t="s">
        <v>86</v>
      </c>
      <c r="E69" s="52" t="s">
        <v>87</v>
      </c>
      <c r="F69" s="56" t="s">
        <v>88</v>
      </c>
      <c r="G69" s="52" t="s">
        <v>89</v>
      </c>
      <c r="H69" s="52" t="s">
        <v>75</v>
      </c>
      <c r="I69" s="134" t="s">
        <v>90</v>
      </c>
    </row>
    <row r="70" spans="1:9" ht="45.75" customHeight="1" x14ac:dyDescent="0.25">
      <c r="A70" s="35">
        <v>9</v>
      </c>
      <c r="B70" s="36" t="s">
        <v>206</v>
      </c>
      <c r="C70" s="37">
        <v>0.12</v>
      </c>
      <c r="D70" s="48" t="e">
        <f>$D$10</f>
        <v>#REF!</v>
      </c>
      <c r="E70" s="48" t="e">
        <f>$E$10</f>
        <v>#REF!</v>
      </c>
      <c r="F70" s="33">
        <f>$F$10</f>
        <v>0</v>
      </c>
      <c r="G70" s="33" t="e">
        <f>$G$10</f>
        <v>#REF!</v>
      </c>
      <c r="H70" s="33" t="e">
        <f>$H$10</f>
        <v>#REF!</v>
      </c>
      <c r="I70" s="99">
        <f>IF(ISERROR(G70/H70),0,G70/H70)</f>
        <v>0</v>
      </c>
    </row>
  </sheetData>
  <mergeCells count="1"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2"/>
  <sheetViews>
    <sheetView topLeftCell="A15" workbookViewId="0">
      <selection activeCell="C27" sqref="C27"/>
    </sheetView>
  </sheetViews>
  <sheetFormatPr baseColWidth="10" defaultRowHeight="15" x14ac:dyDescent="0.25"/>
  <cols>
    <col min="1" max="1" width="5" customWidth="1"/>
    <col min="2" max="2" width="40" customWidth="1"/>
    <col min="3" max="3" width="14" customWidth="1"/>
    <col min="4" max="4" width="14.7109375" customWidth="1"/>
    <col min="6" max="6" width="12.85546875" customWidth="1"/>
    <col min="8" max="8" width="11.85546875" customWidth="1"/>
    <col min="11" max="11" width="13.7109375" customWidth="1"/>
    <col min="12" max="12" width="13" customWidth="1"/>
  </cols>
  <sheetData>
    <row r="1" spans="1:8" x14ac:dyDescent="0.25">
      <c r="B1" s="195" t="s">
        <v>84</v>
      </c>
      <c r="C1" s="195"/>
      <c r="D1" s="195"/>
      <c r="E1" s="195"/>
      <c r="F1" s="195"/>
      <c r="G1" s="195"/>
      <c r="H1" s="195"/>
    </row>
    <row r="2" spans="1:8" ht="47.25" x14ac:dyDescent="0.25">
      <c r="A2" s="58" t="s">
        <v>73</v>
      </c>
      <c r="B2" s="58" t="s">
        <v>74</v>
      </c>
      <c r="C2" s="58" t="s">
        <v>221</v>
      </c>
      <c r="D2" s="58" t="s">
        <v>75</v>
      </c>
      <c r="E2" s="58" t="s">
        <v>76</v>
      </c>
      <c r="F2" s="58" t="s">
        <v>77</v>
      </c>
      <c r="G2" s="58" t="s">
        <v>78</v>
      </c>
      <c r="H2" s="58" t="s">
        <v>79</v>
      </c>
    </row>
    <row r="3" spans="1:8" ht="36.75" customHeight="1" x14ac:dyDescent="0.25">
      <c r="A3" s="31">
        <v>1</v>
      </c>
      <c r="B3" s="98" t="s">
        <v>180</v>
      </c>
      <c r="C3" s="19" t="e">
        <f>#REF!</f>
        <v>#REF!</v>
      </c>
      <c r="D3" s="19" t="e">
        <f>#REF!</f>
        <v>#REF!</v>
      </c>
      <c r="E3" s="30">
        <f>IF(ISERROR(C3/D3),0,(C3/D3))</f>
        <v>0</v>
      </c>
      <c r="F3" s="32" t="e">
        <f>#REF!</f>
        <v>#REF!</v>
      </c>
      <c r="G3" s="32" t="e">
        <f>#REF!</f>
        <v>#REF!</v>
      </c>
      <c r="H3" s="30">
        <f>IF(ISERROR(F3/G3),0,(F3/G3))</f>
        <v>0</v>
      </c>
    </row>
    <row r="4" spans="1:8" ht="68.25" customHeight="1" x14ac:dyDescent="0.25">
      <c r="A4" s="31">
        <v>2</v>
      </c>
      <c r="B4" s="27" t="s">
        <v>181</v>
      </c>
      <c r="C4" s="19" t="e">
        <f>#REF!</f>
        <v>#REF!</v>
      </c>
      <c r="D4" s="19" t="e">
        <f>#REF!</f>
        <v>#REF!</v>
      </c>
      <c r="E4" s="30">
        <f>IF(ISERROR(C4/D4),0,(C4/D4))</f>
        <v>0</v>
      </c>
      <c r="F4" s="32" t="e">
        <f>#REF!</f>
        <v>#REF!</v>
      </c>
      <c r="G4" s="32" t="e">
        <f>#REF!</f>
        <v>#REF!</v>
      </c>
      <c r="H4" s="30">
        <f>IF(ISERROR(F4/G4),0,(F4/G4))</f>
        <v>0</v>
      </c>
    </row>
    <row r="5" spans="1:8" ht="56.25" customHeight="1" x14ac:dyDescent="0.25">
      <c r="A5" s="31">
        <v>3</v>
      </c>
      <c r="B5" s="18" t="s">
        <v>182</v>
      </c>
      <c r="C5" s="19" t="e">
        <f>#REF!</f>
        <v>#REF!</v>
      </c>
      <c r="D5" s="19" t="e">
        <f>#REF!</f>
        <v>#REF!</v>
      </c>
      <c r="E5" s="30">
        <f>IF(ISERROR(C5/D5),0,(C5/D5))</f>
        <v>0</v>
      </c>
      <c r="F5" s="32" t="e">
        <f>#REF!</f>
        <v>#REF!</v>
      </c>
      <c r="G5" s="32" t="e">
        <f>#REF!</f>
        <v>#REF!</v>
      </c>
      <c r="H5" s="30">
        <f>IF(ISERROR(F5/G5),0,(F5/G5))</f>
        <v>0</v>
      </c>
    </row>
    <row r="6" spans="1:8" x14ac:dyDescent="0.25">
      <c r="B6" s="59" t="s">
        <v>80</v>
      </c>
      <c r="C6" s="106" t="e">
        <f>#REF!</f>
        <v>#REF!</v>
      </c>
      <c r="D6" s="106" t="e">
        <f>#REF!</f>
        <v>#REF!</v>
      </c>
      <c r="E6" s="60">
        <f>IF(ISERROR(C6/D6),0,(C6/D6))</f>
        <v>0</v>
      </c>
      <c r="F6" s="60" t="e">
        <f>#REF!</f>
        <v>#REF!</v>
      </c>
      <c r="G6" s="60" t="e">
        <f>#REF!</f>
        <v>#REF!</v>
      </c>
      <c r="H6" s="60">
        <f>IF(ISERROR(F6/G6),0,(F6/G6))</f>
        <v>0</v>
      </c>
    </row>
    <row r="7" spans="1:8" x14ac:dyDescent="0.25">
      <c r="B7" s="195" t="s">
        <v>72</v>
      </c>
      <c r="C7" s="195"/>
      <c r="D7" s="195"/>
      <c r="E7" s="195"/>
      <c r="F7" s="195"/>
      <c r="G7" s="195"/>
      <c r="H7" s="195"/>
    </row>
    <row r="8" spans="1:8" ht="47.25" x14ac:dyDescent="0.25">
      <c r="A8" s="58" t="s">
        <v>73</v>
      </c>
      <c r="B8" s="58" t="s">
        <v>74</v>
      </c>
      <c r="C8" s="58" t="s">
        <v>221</v>
      </c>
      <c r="D8" s="58" t="s">
        <v>75</v>
      </c>
      <c r="E8" s="58" t="s">
        <v>76</v>
      </c>
      <c r="F8" s="58" t="s">
        <v>77</v>
      </c>
      <c r="G8" s="58" t="s">
        <v>78</v>
      </c>
      <c r="H8" s="58" t="s">
        <v>79</v>
      </c>
    </row>
    <row r="9" spans="1:8" ht="60" x14ac:dyDescent="0.25">
      <c r="A9" s="101">
        <v>1</v>
      </c>
      <c r="B9" s="102" t="s">
        <v>186</v>
      </c>
      <c r="C9" s="104" t="e">
        <f>#REF!</f>
        <v>#REF!</v>
      </c>
      <c r="D9" s="105" t="e">
        <f>#REF!</f>
        <v>#REF!</v>
      </c>
      <c r="E9" s="99">
        <f>IF(ISERROR(C9/D9),0,(C9/D9))</f>
        <v>0</v>
      </c>
      <c r="F9" s="100" t="e">
        <f>#REF!</f>
        <v>#REF!</v>
      </c>
      <c r="G9" s="100" t="e">
        <f>#REF!</f>
        <v>#REF!</v>
      </c>
      <c r="H9" s="99">
        <f>IF(ISERROR(F9/G9),0,(F9/G9))</f>
        <v>0</v>
      </c>
    </row>
    <row r="10" spans="1:8" ht="45" x14ac:dyDescent="0.25">
      <c r="A10" s="101">
        <v>2</v>
      </c>
      <c r="B10" s="103" t="s">
        <v>187</v>
      </c>
      <c r="C10" s="104" t="e">
        <f>#REF!</f>
        <v>#REF!</v>
      </c>
      <c r="D10" s="105" t="e">
        <f>#REF!</f>
        <v>#REF!</v>
      </c>
      <c r="E10" s="99">
        <f>IF(ISERROR(C10/D10),0,(C10/D10))</f>
        <v>0</v>
      </c>
      <c r="F10" s="100" t="e">
        <f>#REF!</f>
        <v>#REF!</v>
      </c>
      <c r="G10" s="100" t="e">
        <f>#REF!</f>
        <v>#REF!</v>
      </c>
      <c r="H10" s="99">
        <f>IF(ISERROR(F10/G10),0,(F10/G10))</f>
        <v>0</v>
      </c>
    </row>
    <row r="11" spans="1:8" x14ac:dyDescent="0.25">
      <c r="A11" s="29"/>
      <c r="B11" s="59" t="s">
        <v>80</v>
      </c>
      <c r="C11" s="109" t="e">
        <f>#REF!</f>
        <v>#REF!</v>
      </c>
      <c r="D11" s="110" t="e">
        <f>#REF!</f>
        <v>#REF!</v>
      </c>
      <c r="E11" s="107">
        <f>IF(ISERROR(C11/D11),0,(C11/D11))</f>
        <v>0</v>
      </c>
      <c r="F11" s="108" t="e">
        <f>#REF!</f>
        <v>#REF!</v>
      </c>
      <c r="G11" s="108" t="e">
        <f>#REF!</f>
        <v>#REF!</v>
      </c>
      <c r="H11" s="107">
        <f>IF(ISERROR(F11/G11),0,(F11/G11))</f>
        <v>0</v>
      </c>
    </row>
    <row r="13" spans="1:8" x14ac:dyDescent="0.25">
      <c r="B13" s="195"/>
      <c r="C13" s="195"/>
      <c r="D13" s="195"/>
      <c r="E13" s="195"/>
      <c r="F13" s="195"/>
      <c r="G13" s="195"/>
      <c r="H13" s="195"/>
    </row>
    <row r="14" spans="1:8" x14ac:dyDescent="0.25">
      <c r="B14" s="195" t="s">
        <v>82</v>
      </c>
      <c r="C14" s="195"/>
      <c r="D14" s="195"/>
      <c r="E14" s="195"/>
      <c r="F14" s="195"/>
      <c r="G14" s="195"/>
      <c r="H14" s="195"/>
    </row>
    <row r="15" spans="1:8" ht="47.25" x14ac:dyDescent="0.25">
      <c r="A15" s="58" t="s">
        <v>73</v>
      </c>
      <c r="B15" s="58" t="s">
        <v>74</v>
      </c>
      <c r="C15" s="58" t="s">
        <v>221</v>
      </c>
      <c r="D15" s="58" t="s">
        <v>75</v>
      </c>
      <c r="E15" s="58" t="s">
        <v>76</v>
      </c>
      <c r="F15" s="58" t="s">
        <v>77</v>
      </c>
      <c r="G15" s="58" t="s">
        <v>78</v>
      </c>
      <c r="H15" s="58" t="s">
        <v>79</v>
      </c>
    </row>
    <row r="16" spans="1:8" ht="120" x14ac:dyDescent="0.25">
      <c r="A16" s="31">
        <v>1</v>
      </c>
      <c r="B16" s="27" t="s">
        <v>189</v>
      </c>
      <c r="C16" s="19" t="e">
        <f>#REF!</f>
        <v>#REF!</v>
      </c>
      <c r="D16" s="30" t="e">
        <f>#REF!</f>
        <v>#REF!</v>
      </c>
      <c r="E16" s="30">
        <f>IF(ISERROR(C16/D16),0,(C16/D16))</f>
        <v>0</v>
      </c>
      <c r="F16" s="32" t="e">
        <f>#REF!</f>
        <v>#REF!</v>
      </c>
      <c r="G16" s="32" t="e">
        <f>#REF!</f>
        <v>#REF!</v>
      </c>
      <c r="H16" s="30">
        <f>IF(ISERROR(F16/G16),0,(F16/G16))</f>
        <v>0</v>
      </c>
    </row>
    <row r="17" spans="1:8" ht="78.75" customHeight="1" x14ac:dyDescent="0.25">
      <c r="A17" s="31">
        <v>2</v>
      </c>
      <c r="B17" s="27" t="s">
        <v>190</v>
      </c>
      <c r="C17" s="19" t="e">
        <f>#REF!</f>
        <v>#REF!</v>
      </c>
      <c r="D17" s="30" t="e">
        <f>#REF!</f>
        <v>#REF!</v>
      </c>
      <c r="E17" s="30">
        <f>IF(ISERROR(C17/D17),0,(C17/D17))</f>
        <v>0</v>
      </c>
      <c r="F17" s="32" t="e">
        <f>#REF!</f>
        <v>#REF!</v>
      </c>
      <c r="G17" s="32" t="e">
        <f>#REF!</f>
        <v>#REF!</v>
      </c>
      <c r="H17" s="30">
        <f>IF(ISERROR(F17/G17),0,(F17/G17))</f>
        <v>0</v>
      </c>
    </row>
    <row r="18" spans="1:8" ht="45.75" customHeight="1" x14ac:dyDescent="0.25">
      <c r="A18" s="31">
        <v>3</v>
      </c>
      <c r="B18" s="27" t="s">
        <v>191</v>
      </c>
      <c r="C18" s="19" t="e">
        <f>#REF!</f>
        <v>#REF!</v>
      </c>
      <c r="D18" s="30" t="e">
        <f>#REF!</f>
        <v>#REF!</v>
      </c>
      <c r="E18" s="30">
        <f>IF(ISERROR(C18/D18),0,(C18/D18))</f>
        <v>0</v>
      </c>
      <c r="F18" s="32" t="e">
        <f>#REF!</f>
        <v>#REF!</v>
      </c>
      <c r="G18" s="32" t="e">
        <f>#REF!</f>
        <v>#REF!</v>
      </c>
      <c r="H18" s="30">
        <f>IF(ISERROR(F18/G18),0,(F18/G18))</f>
        <v>0</v>
      </c>
    </row>
    <row r="19" spans="1:8" x14ac:dyDescent="0.25">
      <c r="B19" s="59" t="s">
        <v>80</v>
      </c>
      <c r="C19" s="19" t="e">
        <f>#REF!</f>
        <v>#REF!</v>
      </c>
      <c r="D19" s="30" t="e">
        <f>#REF!</f>
        <v>#REF!</v>
      </c>
      <c r="E19" s="60">
        <f>IF(ISERROR(C19/D19),0,(C19/D19))</f>
        <v>0</v>
      </c>
      <c r="F19" s="32" t="e">
        <f>#REF!</f>
        <v>#REF!</v>
      </c>
      <c r="G19" s="32" t="e">
        <f>#REF!</f>
        <v>#REF!</v>
      </c>
      <c r="H19" s="60">
        <f>IF(ISERROR(F19/G19),0,(F19/G19))</f>
        <v>0</v>
      </c>
    </row>
    <row r="20" spans="1:8" x14ac:dyDescent="0.25">
      <c r="B20" s="111"/>
      <c r="C20" s="112"/>
      <c r="D20" s="96"/>
      <c r="E20" s="96"/>
      <c r="F20" s="113"/>
      <c r="G20" s="113"/>
      <c r="H20" s="96"/>
    </row>
    <row r="21" spans="1:8" x14ac:dyDescent="0.25">
      <c r="B21" s="195" t="s">
        <v>81</v>
      </c>
      <c r="C21" s="195"/>
      <c r="D21" s="195"/>
      <c r="E21" s="195"/>
      <c r="F21" s="195"/>
      <c r="G21" s="195"/>
      <c r="H21" s="195"/>
    </row>
    <row r="22" spans="1:8" ht="47.25" x14ac:dyDescent="0.25">
      <c r="A22" s="58" t="s">
        <v>73</v>
      </c>
      <c r="B22" s="58" t="s">
        <v>74</v>
      </c>
      <c r="C22" s="58" t="s">
        <v>221</v>
      </c>
      <c r="D22" s="58" t="s">
        <v>75</v>
      </c>
      <c r="E22" s="58" t="s">
        <v>76</v>
      </c>
      <c r="F22" s="58" t="s">
        <v>77</v>
      </c>
      <c r="G22" s="58" t="s">
        <v>78</v>
      </c>
      <c r="H22" s="58" t="s">
        <v>79</v>
      </c>
    </row>
    <row r="23" spans="1:8" ht="41.25" customHeight="1" x14ac:dyDescent="0.25">
      <c r="A23" s="31">
        <v>1</v>
      </c>
      <c r="B23" s="50" t="s">
        <v>193</v>
      </c>
      <c r="C23" s="19" t="e">
        <f>#REF!</f>
        <v>#REF!</v>
      </c>
      <c r="D23" s="30" t="e">
        <f>#REF!</f>
        <v>#REF!</v>
      </c>
      <c r="E23" s="30">
        <f>IF(ISERROR(C23/D23),0,(C23/D23))</f>
        <v>0</v>
      </c>
      <c r="F23" s="32" t="e">
        <f>#REF!</f>
        <v>#REF!</v>
      </c>
      <c r="G23" s="32" t="e">
        <f>#REF!</f>
        <v>#REF!</v>
      </c>
      <c r="H23" s="30">
        <f>IF(ISERROR(F23/G23),0,(F23/G23))</f>
        <v>0</v>
      </c>
    </row>
    <row r="24" spans="1:8" ht="57.75" customHeight="1" x14ac:dyDescent="0.25">
      <c r="A24" s="31">
        <v>2</v>
      </c>
      <c r="B24" s="50" t="s">
        <v>194</v>
      </c>
      <c r="C24" s="19" t="e">
        <f>#REF!</f>
        <v>#REF!</v>
      </c>
      <c r="D24" s="30" t="e">
        <f>#REF!</f>
        <v>#REF!</v>
      </c>
      <c r="E24" s="30">
        <f>IF(ISERROR(C24/D24),0,(C24/D24))</f>
        <v>0</v>
      </c>
      <c r="F24" s="32" t="e">
        <f>#REF!</f>
        <v>#REF!</v>
      </c>
      <c r="G24" s="32" t="e">
        <f>#REF!</f>
        <v>#REF!</v>
      </c>
      <c r="H24" s="30">
        <f>IF(ISERROR(F24/G24),0,(F24/G24))</f>
        <v>0</v>
      </c>
    </row>
    <row r="25" spans="1:8" ht="37.5" customHeight="1" x14ac:dyDescent="0.25">
      <c r="A25" s="31">
        <v>3</v>
      </c>
      <c r="B25" s="50" t="s">
        <v>195</v>
      </c>
      <c r="C25" s="19" t="e">
        <f>#REF!</f>
        <v>#REF!</v>
      </c>
      <c r="D25" s="30" t="e">
        <f>#REF!</f>
        <v>#REF!</v>
      </c>
      <c r="E25" s="30">
        <f>IF(ISERROR(C25/D25),0,(C25/D25))</f>
        <v>0</v>
      </c>
      <c r="F25" s="32" t="e">
        <f>#REF!</f>
        <v>#REF!</v>
      </c>
      <c r="G25" s="32" t="e">
        <f>#REF!</f>
        <v>#REF!</v>
      </c>
      <c r="H25" s="30">
        <f>IF(ISERROR(F25/G25),0,(F25/G25))</f>
        <v>0</v>
      </c>
    </row>
    <row r="26" spans="1:8" x14ac:dyDescent="0.25">
      <c r="B26" s="59" t="s">
        <v>80</v>
      </c>
      <c r="C26" s="106" t="e">
        <f>#REF!</f>
        <v>#REF!</v>
      </c>
      <c r="D26" s="107" t="e">
        <f>#REF!</f>
        <v>#REF!</v>
      </c>
      <c r="E26" s="107">
        <f>IF(ISERROR(C26/D26),0,(C26/D26))</f>
        <v>0</v>
      </c>
      <c r="F26" s="108" t="e">
        <f>#REF!</f>
        <v>#REF!</v>
      </c>
      <c r="G26" s="108" t="e">
        <f>#REF!</f>
        <v>#REF!</v>
      </c>
      <c r="H26" s="107">
        <f>IF(ISERROR(G26/F26),0,(G26/F26))</f>
        <v>0</v>
      </c>
    </row>
    <row r="28" spans="1:8" x14ac:dyDescent="0.25">
      <c r="A28" s="196" t="s">
        <v>83</v>
      </c>
      <c r="B28" s="196"/>
      <c r="C28" s="196"/>
      <c r="D28" s="196"/>
      <c r="E28" s="196"/>
      <c r="F28" s="196"/>
      <c r="G28" s="196"/>
      <c r="H28" s="196"/>
    </row>
    <row r="29" spans="1:8" ht="47.25" x14ac:dyDescent="0.25">
      <c r="A29" s="58" t="s">
        <v>73</v>
      </c>
      <c r="B29" s="58" t="s">
        <v>74</v>
      </c>
      <c r="C29" s="58" t="s">
        <v>221</v>
      </c>
      <c r="D29" s="58" t="s">
        <v>75</v>
      </c>
      <c r="E29" s="58" t="s">
        <v>76</v>
      </c>
      <c r="F29" s="58" t="s">
        <v>77</v>
      </c>
      <c r="G29" s="58" t="s">
        <v>78</v>
      </c>
      <c r="H29" s="58" t="s">
        <v>79</v>
      </c>
    </row>
    <row r="30" spans="1:8" ht="45" x14ac:dyDescent="0.25">
      <c r="A30" s="31">
        <v>1</v>
      </c>
      <c r="B30" s="18" t="s">
        <v>197</v>
      </c>
      <c r="C30" s="19" t="e">
        <f>#REF!</f>
        <v>#REF!</v>
      </c>
      <c r="D30" s="19" t="e">
        <f>#REF!</f>
        <v>#REF!</v>
      </c>
      <c r="E30" s="30">
        <f>IF(ISERROR(C30/D30),0,(C30/D30))</f>
        <v>0</v>
      </c>
      <c r="F30" s="32" t="e">
        <f>#REF!</f>
        <v>#REF!</v>
      </c>
      <c r="G30" s="32" t="e">
        <f>#REF!</f>
        <v>#REF!</v>
      </c>
      <c r="H30" s="30">
        <f>IF(ISERROR(F30/G30),0,(F30/G30))</f>
        <v>0</v>
      </c>
    </row>
    <row r="31" spans="1:8" ht="75" x14ac:dyDescent="0.25">
      <c r="A31" s="31">
        <v>2</v>
      </c>
      <c r="B31" s="27" t="s">
        <v>198</v>
      </c>
      <c r="C31" s="19" t="e">
        <f>#REF!</f>
        <v>#REF!</v>
      </c>
      <c r="D31" s="19" t="e">
        <f>#REF!</f>
        <v>#REF!</v>
      </c>
      <c r="E31" s="30">
        <f>IF(ISERROR(C31/D31),0,(C31/D31))</f>
        <v>0</v>
      </c>
      <c r="F31" s="32" t="e">
        <f>#REF!</f>
        <v>#REF!</v>
      </c>
      <c r="G31" s="32" t="e">
        <f>#REF!</f>
        <v>#REF!</v>
      </c>
      <c r="H31" s="30">
        <f>IF(ISERROR(F31/G31),0,(F31/G31))</f>
        <v>0</v>
      </c>
    </row>
    <row r="32" spans="1:8" x14ac:dyDescent="0.25">
      <c r="B32" s="59" t="s">
        <v>80</v>
      </c>
      <c r="C32" s="106" t="e">
        <f>#REF!</f>
        <v>#REF!</v>
      </c>
      <c r="D32" s="106" t="e">
        <f>#REF!</f>
        <v>#REF!</v>
      </c>
      <c r="E32" s="60">
        <f>IF(ISERROR(C32/D32),0,(C32/D32))</f>
        <v>0</v>
      </c>
      <c r="F32" s="108" t="e">
        <f>#REF!</f>
        <v>#REF!</v>
      </c>
      <c r="G32" s="108" t="e">
        <f>#REF!</f>
        <v>#REF!</v>
      </c>
      <c r="H32" s="107">
        <f>IF(ISERROR(F32/G32),0,(F32/G32))</f>
        <v>0</v>
      </c>
    </row>
    <row r="34" spans="1:8" x14ac:dyDescent="0.25">
      <c r="A34" s="196" t="s">
        <v>178</v>
      </c>
      <c r="B34" s="197"/>
      <c r="C34" s="197"/>
      <c r="D34" s="197"/>
      <c r="E34" s="197"/>
      <c r="F34" s="197"/>
      <c r="G34" s="197"/>
      <c r="H34" s="197"/>
    </row>
    <row r="35" spans="1:8" ht="47.25" x14ac:dyDescent="0.25">
      <c r="A35" s="58" t="s">
        <v>73</v>
      </c>
      <c r="B35" s="58" t="s">
        <v>74</v>
      </c>
      <c r="C35" s="58" t="s">
        <v>221</v>
      </c>
      <c r="D35" s="58" t="s">
        <v>75</v>
      </c>
      <c r="E35" s="58" t="s">
        <v>76</v>
      </c>
      <c r="F35" s="58" t="s">
        <v>77</v>
      </c>
      <c r="G35" s="58" t="s">
        <v>78</v>
      </c>
      <c r="H35" s="58" t="s">
        <v>79</v>
      </c>
    </row>
    <row r="36" spans="1:8" ht="60" x14ac:dyDescent="0.25">
      <c r="A36" s="31">
        <v>1</v>
      </c>
      <c r="B36" s="18" t="s">
        <v>199</v>
      </c>
      <c r="C36" s="19" t="e">
        <f>#REF!</f>
        <v>#REF!</v>
      </c>
      <c r="D36" s="19" t="e">
        <f>#REF!</f>
        <v>#REF!</v>
      </c>
      <c r="E36" s="30">
        <f>IF(ISERROR(C36/D36),0,(C36/D36))</f>
        <v>0</v>
      </c>
      <c r="F36" s="32" t="e">
        <f>#REF!</f>
        <v>#REF!</v>
      </c>
      <c r="G36" s="32" t="e">
        <f>#REF!</f>
        <v>#REF!</v>
      </c>
      <c r="H36" s="30">
        <f>IF(ISERROR(F36/G36),0,(F36/G36))</f>
        <v>0</v>
      </c>
    </row>
    <row r="37" spans="1:8" ht="75" x14ac:dyDescent="0.25">
      <c r="A37" s="31">
        <v>2</v>
      </c>
      <c r="B37" s="27" t="s">
        <v>200</v>
      </c>
      <c r="C37" s="19" t="e">
        <f>#REF!</f>
        <v>#REF!</v>
      </c>
      <c r="D37" s="19" t="e">
        <f>#REF!</f>
        <v>#REF!</v>
      </c>
      <c r="E37" s="30">
        <f>IF(ISERROR(C37/D37),0,(C37/D37))</f>
        <v>0</v>
      </c>
      <c r="F37" s="32" t="e">
        <f>#REF!</f>
        <v>#REF!</v>
      </c>
      <c r="G37" s="32" t="e">
        <f>#REF!</f>
        <v>#REF!</v>
      </c>
      <c r="H37" s="30">
        <f>IF(ISERROR(F37/G37),0,(F37/G37))</f>
        <v>0</v>
      </c>
    </row>
    <row r="38" spans="1:8" x14ac:dyDescent="0.25">
      <c r="B38" s="59" t="s">
        <v>80</v>
      </c>
      <c r="C38" s="106" t="e">
        <f>#REF!</f>
        <v>#REF!</v>
      </c>
      <c r="D38" s="106" t="e">
        <f>#REF!</f>
        <v>#REF!</v>
      </c>
      <c r="E38" s="107">
        <f>IF(ISERROR(C38/D38),0,(C38/D38))</f>
        <v>0</v>
      </c>
      <c r="F38" s="108" t="e">
        <f>#REF!</f>
        <v>#REF!</v>
      </c>
      <c r="G38" s="108" t="e">
        <f>#REF!</f>
        <v>#REF!</v>
      </c>
      <c r="H38" s="107">
        <f>IF(ISERROR(F38/G38),0,(F38/G38))</f>
        <v>0</v>
      </c>
    </row>
    <row r="40" spans="1:8" x14ac:dyDescent="0.25">
      <c r="A40" s="196" t="s">
        <v>179</v>
      </c>
      <c r="B40" s="197"/>
      <c r="C40" s="197"/>
      <c r="D40" s="197"/>
      <c r="E40" s="197"/>
      <c r="F40" s="197"/>
      <c r="G40" s="197"/>
      <c r="H40" s="197"/>
    </row>
    <row r="41" spans="1:8" ht="47.25" x14ac:dyDescent="0.25">
      <c r="A41" s="58" t="s">
        <v>73</v>
      </c>
      <c r="B41" s="58" t="s">
        <v>74</v>
      </c>
      <c r="C41" s="58" t="s">
        <v>221</v>
      </c>
      <c r="D41" s="58" t="s">
        <v>75</v>
      </c>
      <c r="E41" s="58" t="s">
        <v>76</v>
      </c>
      <c r="F41" s="58" t="s">
        <v>77</v>
      </c>
      <c r="G41" s="58" t="s">
        <v>78</v>
      </c>
      <c r="H41" s="58" t="s">
        <v>79</v>
      </c>
    </row>
    <row r="42" spans="1:8" ht="60" x14ac:dyDescent="0.25">
      <c r="A42" s="31">
        <v>1</v>
      </c>
      <c r="B42" s="18" t="s">
        <v>201</v>
      </c>
      <c r="C42" s="19" t="e">
        <f>#REF!</f>
        <v>#REF!</v>
      </c>
      <c r="D42" s="19" t="e">
        <f>#REF!</f>
        <v>#REF!</v>
      </c>
      <c r="E42" s="30">
        <f>IF(ISERROR(C42/D42),0,(C42/D42))</f>
        <v>0</v>
      </c>
      <c r="F42" s="32" t="e">
        <f>#REF!</f>
        <v>#REF!</v>
      </c>
      <c r="G42" s="32" t="e">
        <f>#REF!</f>
        <v>#REF!</v>
      </c>
      <c r="H42" s="30">
        <f>IF(ISERROR(F42/G42),0,(F42/G42))</f>
        <v>0</v>
      </c>
    </row>
    <row r="43" spans="1:8" x14ac:dyDescent="0.25">
      <c r="A43" s="31">
        <v>2</v>
      </c>
      <c r="B43" s="27" t="s">
        <v>202</v>
      </c>
      <c r="C43" s="19" t="e">
        <f>#REF!</f>
        <v>#REF!</v>
      </c>
      <c r="D43" s="19" t="e">
        <f>#REF!</f>
        <v>#REF!</v>
      </c>
      <c r="E43" s="30">
        <f>IF(ISERROR(C43/D43),0,(C43/D43))</f>
        <v>0</v>
      </c>
      <c r="F43" s="32" t="e">
        <f>#REF!</f>
        <v>#REF!</v>
      </c>
      <c r="G43" s="32" t="e">
        <f>#REF!</f>
        <v>#REF!</v>
      </c>
      <c r="H43" s="30">
        <f>IF(ISERROR(F43/G43),0,(F43/G43))</f>
        <v>0</v>
      </c>
    </row>
    <row r="44" spans="1:8" x14ac:dyDescent="0.25">
      <c r="A44" s="31">
        <v>3</v>
      </c>
      <c r="B44" s="18" t="s">
        <v>217</v>
      </c>
      <c r="C44" s="19" t="e">
        <f>#REF!</f>
        <v>#REF!</v>
      </c>
      <c r="D44" s="19" t="e">
        <f>#REF!</f>
        <v>#REF!</v>
      </c>
      <c r="E44" s="30">
        <f>IF(ISERROR(C44/D44),0,(C44/D44))</f>
        <v>0</v>
      </c>
      <c r="F44" s="32" t="e">
        <f>#REF!</f>
        <v>#REF!</v>
      </c>
      <c r="G44" s="32" t="e">
        <f>#REF!</f>
        <v>#REF!</v>
      </c>
      <c r="H44" s="30">
        <f>IF(ISERROR(F44/G44),0,(F44/G44))</f>
        <v>0</v>
      </c>
    </row>
    <row r="45" spans="1:8" x14ac:dyDescent="0.25">
      <c r="B45" s="59" t="s">
        <v>80</v>
      </c>
      <c r="C45" s="106" t="e">
        <f>#REF!</f>
        <v>#REF!</v>
      </c>
      <c r="D45" s="106" t="e">
        <f>#REF!</f>
        <v>#REF!</v>
      </c>
      <c r="E45" s="30">
        <f>IF(ISERROR(C45/D45),0,(C45/D45))</f>
        <v>0</v>
      </c>
      <c r="F45" s="32" t="e">
        <f>#REF!</f>
        <v>#REF!</v>
      </c>
      <c r="G45" s="32" t="e">
        <f>#REF!</f>
        <v>#REF!</v>
      </c>
      <c r="H45" s="30">
        <f>IF(ISERROR(F45/G45),0,(F45/G45))</f>
        <v>0</v>
      </c>
    </row>
    <row r="47" spans="1:8" x14ac:dyDescent="0.25">
      <c r="A47" s="196" t="s">
        <v>215</v>
      </c>
      <c r="B47" s="197"/>
      <c r="C47" s="197"/>
      <c r="D47" s="197"/>
      <c r="E47" s="197"/>
      <c r="F47" s="197"/>
      <c r="G47" s="197"/>
      <c r="H47" s="197"/>
    </row>
    <row r="48" spans="1:8" ht="47.25" x14ac:dyDescent="0.25">
      <c r="A48" s="58" t="s">
        <v>73</v>
      </c>
      <c r="B48" s="58" t="s">
        <v>74</v>
      </c>
      <c r="C48" s="58" t="s">
        <v>221</v>
      </c>
      <c r="D48" s="58" t="s">
        <v>75</v>
      </c>
      <c r="E48" s="58" t="s">
        <v>76</v>
      </c>
      <c r="F48" s="58" t="s">
        <v>77</v>
      </c>
      <c r="G48" s="58" t="s">
        <v>78</v>
      </c>
      <c r="H48" s="58" t="s">
        <v>79</v>
      </c>
    </row>
    <row r="49" spans="1:8" ht="45" x14ac:dyDescent="0.25">
      <c r="A49" s="31">
        <v>1</v>
      </c>
      <c r="B49" s="18" t="s">
        <v>218</v>
      </c>
      <c r="C49" s="19" t="e">
        <f>#REF!</f>
        <v>#REF!</v>
      </c>
      <c r="D49" s="19" t="e">
        <f>#REF!</f>
        <v>#REF!</v>
      </c>
      <c r="E49" s="30">
        <f>IF(ISERROR(C49/D49),0,(C49/D49))</f>
        <v>0</v>
      </c>
      <c r="F49" s="32" t="e">
        <f>#REF!</f>
        <v>#REF!</v>
      </c>
      <c r="G49" s="32" t="e">
        <f>#REF!</f>
        <v>#REF!</v>
      </c>
      <c r="H49" s="30">
        <f>IF(ISERROR(F49/G49),0,(F49/G49))</f>
        <v>0</v>
      </c>
    </row>
    <row r="50" spans="1:8" ht="45" x14ac:dyDescent="0.25">
      <c r="A50" s="31">
        <v>2</v>
      </c>
      <c r="B50" s="27" t="s">
        <v>205</v>
      </c>
      <c r="C50" s="19" t="e">
        <f>#REF!</f>
        <v>#REF!</v>
      </c>
      <c r="D50" s="19" t="e">
        <f>#REF!</f>
        <v>#REF!</v>
      </c>
      <c r="E50" s="30">
        <f>IF(ISERROR(C50/D50),0,(C50/D50))</f>
        <v>0</v>
      </c>
      <c r="F50" s="32" t="e">
        <f>#REF!</f>
        <v>#REF!</v>
      </c>
      <c r="G50" s="32" t="e">
        <f>#REF!</f>
        <v>#REF!</v>
      </c>
      <c r="H50" s="30">
        <f>IF(ISERROR(F50/G50),0,(F50/G50))</f>
        <v>0</v>
      </c>
    </row>
    <row r="51" spans="1:8" x14ac:dyDescent="0.25">
      <c r="B51" s="59" t="s">
        <v>80</v>
      </c>
      <c r="C51" s="106" t="e">
        <f>#REF!</f>
        <v>#REF!</v>
      </c>
      <c r="D51" s="106" t="e">
        <f>#REF!</f>
        <v>#REF!</v>
      </c>
      <c r="E51" s="107">
        <f>IF(ISERROR(C51/D51),0,(C51/D51))</f>
        <v>0</v>
      </c>
      <c r="F51" s="108" t="e">
        <f>#REF!</f>
        <v>#REF!</v>
      </c>
      <c r="G51" s="108" t="e">
        <f>#REF!</f>
        <v>#REF!</v>
      </c>
      <c r="H51" s="107">
        <f>IF(ISERROR(F51/G51),0,(F51/G51))</f>
        <v>0</v>
      </c>
    </row>
    <row r="53" spans="1:8" x14ac:dyDescent="0.25">
      <c r="A53" s="196" t="s">
        <v>216</v>
      </c>
      <c r="B53" s="197"/>
      <c r="C53" s="197"/>
      <c r="D53" s="197"/>
      <c r="E53" s="197"/>
      <c r="F53" s="197"/>
      <c r="G53" s="197"/>
      <c r="H53" s="197"/>
    </row>
    <row r="54" spans="1:8" ht="47.25" x14ac:dyDescent="0.25">
      <c r="A54" s="58" t="s">
        <v>73</v>
      </c>
      <c r="B54" s="58" t="s">
        <v>74</v>
      </c>
      <c r="C54" s="58" t="s">
        <v>221</v>
      </c>
      <c r="D54" s="58" t="s">
        <v>75</v>
      </c>
      <c r="E54" s="58" t="s">
        <v>76</v>
      </c>
      <c r="F54" s="58" t="s">
        <v>77</v>
      </c>
      <c r="G54" s="58" t="s">
        <v>78</v>
      </c>
      <c r="H54" s="58" t="s">
        <v>79</v>
      </c>
    </row>
    <row r="55" spans="1:8" ht="64.5" customHeight="1" x14ac:dyDescent="0.25">
      <c r="A55" s="31">
        <v>1</v>
      </c>
      <c r="B55" s="98" t="s">
        <v>111</v>
      </c>
      <c r="C55" s="19" t="e">
        <f>#REF!</f>
        <v>#REF!</v>
      </c>
      <c r="D55" s="19" t="e">
        <f>#REF!</f>
        <v>#REF!</v>
      </c>
      <c r="E55" s="30">
        <f>IF(ISERROR(C20/D20),0,(C55/D55))</f>
        <v>0</v>
      </c>
      <c r="F55" s="32" t="e">
        <f>#REF!</f>
        <v>#REF!</v>
      </c>
      <c r="G55" s="32" t="e">
        <f>#REF!</f>
        <v>#REF!</v>
      </c>
      <c r="H55" s="30">
        <f>IF(ISERROR(F55/G55),0,(F55/G55))</f>
        <v>0</v>
      </c>
    </row>
    <row r="56" spans="1:8" ht="45" x14ac:dyDescent="0.25">
      <c r="A56" s="31">
        <v>2</v>
      </c>
      <c r="B56" s="27" t="s">
        <v>209</v>
      </c>
      <c r="C56" s="19" t="e">
        <f>#REF!</f>
        <v>#REF!</v>
      </c>
      <c r="D56" s="19" t="e">
        <f>#REF!</f>
        <v>#REF!</v>
      </c>
      <c r="E56" s="30">
        <f t="shared" ref="E56:E61" si="0">IF(ISERROR(C56/D56),0,(C56/D56))</f>
        <v>0</v>
      </c>
      <c r="F56" s="32" t="e">
        <f>#REF!</f>
        <v>#REF!</v>
      </c>
      <c r="G56" s="32" t="e">
        <f>#REF!</f>
        <v>#REF!</v>
      </c>
      <c r="H56" s="30">
        <f t="shared" ref="H56:H61" si="1">IF(ISERROR(F56/G56),0,(F56/G56))</f>
        <v>0</v>
      </c>
    </row>
    <row r="57" spans="1:8" ht="105" x14ac:dyDescent="0.25">
      <c r="A57" s="31">
        <v>3</v>
      </c>
      <c r="B57" s="27" t="s">
        <v>210</v>
      </c>
      <c r="C57" s="19" t="e">
        <f>#REF!</f>
        <v>#REF!</v>
      </c>
      <c r="D57" s="19" t="e">
        <f>#REF!</f>
        <v>#REF!</v>
      </c>
      <c r="E57" s="30">
        <f t="shared" si="0"/>
        <v>0</v>
      </c>
      <c r="F57" s="32" t="e">
        <f>#REF!</f>
        <v>#REF!</v>
      </c>
      <c r="G57" s="32" t="e">
        <f>#REF!</f>
        <v>#REF!</v>
      </c>
      <c r="H57" s="30">
        <f t="shared" si="1"/>
        <v>0</v>
      </c>
    </row>
    <row r="58" spans="1:8" ht="75" x14ac:dyDescent="0.25">
      <c r="A58" s="31">
        <v>4</v>
      </c>
      <c r="B58" s="27" t="s">
        <v>211</v>
      </c>
      <c r="C58" s="19" t="e">
        <f>#REF!</f>
        <v>#REF!</v>
      </c>
      <c r="D58" s="19" t="e">
        <f>#REF!</f>
        <v>#REF!</v>
      </c>
      <c r="E58" s="30">
        <f t="shared" si="0"/>
        <v>0</v>
      </c>
      <c r="F58" s="32" t="e">
        <f>#REF!</f>
        <v>#REF!</v>
      </c>
      <c r="G58" s="32" t="e">
        <f>#REF!</f>
        <v>#REF!</v>
      </c>
      <c r="H58" s="30">
        <f t="shared" si="1"/>
        <v>0</v>
      </c>
    </row>
    <row r="59" spans="1:8" ht="60" x14ac:dyDescent="0.25">
      <c r="A59" s="31">
        <v>5</v>
      </c>
      <c r="B59" s="27" t="s">
        <v>212</v>
      </c>
      <c r="C59" s="19" t="e">
        <f>#REF!</f>
        <v>#REF!</v>
      </c>
      <c r="D59" s="19" t="e">
        <f>#REF!</f>
        <v>#REF!</v>
      </c>
      <c r="E59" s="30">
        <f t="shared" si="0"/>
        <v>0</v>
      </c>
      <c r="F59" s="32" t="e">
        <f>#REF!</f>
        <v>#REF!</v>
      </c>
      <c r="G59" s="32" t="e">
        <f>#REF!</f>
        <v>#REF!</v>
      </c>
      <c r="H59" s="30">
        <f t="shared" si="1"/>
        <v>0</v>
      </c>
    </row>
    <row r="60" spans="1:8" ht="135" x14ac:dyDescent="0.25">
      <c r="A60" s="31">
        <v>6</v>
      </c>
      <c r="B60" s="27" t="s">
        <v>213</v>
      </c>
      <c r="C60" s="19" t="e">
        <f>#REF!</f>
        <v>#REF!</v>
      </c>
      <c r="D60" s="19" t="e">
        <f>#REF!</f>
        <v>#REF!</v>
      </c>
      <c r="E60" s="30">
        <f t="shared" si="0"/>
        <v>0</v>
      </c>
      <c r="F60" s="32" t="e">
        <f>#REF!</f>
        <v>#REF!</v>
      </c>
      <c r="G60" s="32" t="e">
        <f>#REF!</f>
        <v>#REF!</v>
      </c>
      <c r="H60" s="30">
        <f t="shared" si="1"/>
        <v>0</v>
      </c>
    </row>
    <row r="61" spans="1:8" ht="75" x14ac:dyDescent="0.25">
      <c r="A61" s="31">
        <v>7</v>
      </c>
      <c r="B61" s="18" t="s">
        <v>214</v>
      </c>
      <c r="C61" s="19" t="e">
        <f>#REF!</f>
        <v>#REF!</v>
      </c>
      <c r="D61" s="19" t="e">
        <f>#REF!</f>
        <v>#REF!</v>
      </c>
      <c r="E61" s="30">
        <f t="shared" si="0"/>
        <v>0</v>
      </c>
      <c r="F61" s="32" t="e">
        <f>#REF!</f>
        <v>#REF!</v>
      </c>
      <c r="G61" s="32" t="e">
        <f>#REF!</f>
        <v>#REF!</v>
      </c>
      <c r="H61" s="30">
        <f t="shared" si="1"/>
        <v>0</v>
      </c>
    </row>
    <row r="62" spans="1:8" x14ac:dyDescent="0.25">
      <c r="B62" s="59" t="s">
        <v>80</v>
      </c>
      <c r="C62" s="106" t="e">
        <f>#REF!</f>
        <v>#REF!</v>
      </c>
      <c r="D62" s="106" t="e">
        <f>#REF!</f>
        <v>#REF!</v>
      </c>
      <c r="E62" s="107">
        <f>IF(ISERROR(C62/D62),0,(C62/D62))</f>
        <v>0</v>
      </c>
      <c r="F62" s="108" t="e">
        <f>#REF!</f>
        <v>#REF!</v>
      </c>
      <c r="G62" s="108" t="e">
        <f>#REF!</f>
        <v>#REF!</v>
      </c>
      <c r="H62" s="107">
        <f>IF(ISERROR(F62/G62),0,(F62/G62))</f>
        <v>0</v>
      </c>
    </row>
  </sheetData>
  <mergeCells count="10">
    <mergeCell ref="A47:H47"/>
    <mergeCell ref="A53:H53"/>
    <mergeCell ref="A40:H40"/>
    <mergeCell ref="A34:H34"/>
    <mergeCell ref="A28:H28"/>
    <mergeCell ref="B1:H1"/>
    <mergeCell ref="B7:H7"/>
    <mergeCell ref="B13:H13"/>
    <mergeCell ref="B14:H14"/>
    <mergeCell ref="B21:H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Gráficos</vt:lpstr>
      </vt:variant>
      <vt:variant>
        <vt:i4>1</vt:i4>
      </vt:variant>
    </vt:vector>
  </HeadingPairs>
  <TitlesOfParts>
    <vt:vector size="15" baseType="lpstr">
      <vt:lpstr>Marco Estrategico</vt:lpstr>
      <vt:lpstr>Graficos- MARZO</vt:lpstr>
      <vt:lpstr>Graficos- ABRIL </vt:lpstr>
      <vt:lpstr>Graficos- Mayo</vt:lpstr>
      <vt:lpstr>Graficos- Junio </vt:lpstr>
      <vt:lpstr>Graficos- Julio </vt:lpstr>
      <vt:lpstr>Graficos- Agosto </vt:lpstr>
      <vt:lpstr>Graficos- Septiembre</vt:lpstr>
      <vt:lpstr>Resumen</vt:lpstr>
      <vt:lpstr>PARTICIPACIÓN CIUDADANA</vt:lpstr>
      <vt:lpstr>SERVICIO AL CIUDADANO</vt:lpstr>
      <vt:lpstr>SEGURIDAD Y PRIVACIDAD</vt:lpstr>
      <vt:lpstr>Hoja2</vt:lpstr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 Romero Guio</dc:creator>
  <cp:lastModifiedBy>Diana Marcela Herran Luna</cp:lastModifiedBy>
  <cp:lastPrinted>2020-01-15T20:36:09Z</cp:lastPrinted>
  <dcterms:created xsi:type="dcterms:W3CDTF">2015-12-04T15:57:31Z</dcterms:created>
  <dcterms:modified xsi:type="dcterms:W3CDTF">2023-01-20T06:30:53Z</dcterms:modified>
</cp:coreProperties>
</file>