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4.xml" ContentType="application/vnd.ms-excel.threadedcomments+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https://fonade-my.sharepoint.com/personal/dherran_enterritorio_gov_co/Documents/APROBACIÓN PLANES 2022/"/>
    </mc:Choice>
  </mc:AlternateContent>
  <xr:revisionPtr revIDLastSave="1" documentId="8_{86411C6C-AAD9-4874-836C-CDE6D14C6D09}" xr6:coauthVersionLast="47" xr6:coauthVersionMax="47" xr10:uidLastSave="{9D11710D-D093-467B-A96D-6259BC4EA94E}"/>
  <bookViews>
    <workbookView xWindow="-120" yWindow="-120" windowWidth="20730" windowHeight="11160" xr2:uid="{00000000-000D-0000-FFFF-FFFF00000000}"/>
  </bookViews>
  <sheets>
    <sheet name="PGA PROGRAMA GESTIÓN AMB 2022" sheetId="12" r:id="rId1"/>
    <sheet name="Energía" sheetId="8" r:id="rId2"/>
    <sheet name="Agua" sheetId="9" r:id="rId3"/>
    <sheet name="Residuos" sheetId="10" r:id="rId4"/>
    <sheet name="Consumo y Practicas Sostenibles" sheetId="6" r:id="rId5"/>
  </sheets>
  <definedNames>
    <definedName name="_xlnm._FilterDatabase" localSheetId="0" hidden="1">'PGA PROGRAMA GESTIÓN AMB 2022'!$A$8:$K$66</definedName>
    <definedName name="_xlnm.Print_Area" localSheetId="0">'PGA PROGRAMA GESTIÓN AMB 2022'!$A$1:$K$65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60" i="6" l="1"/>
  <c r="E60" i="6" s="1"/>
  <c r="D58" i="6"/>
  <c r="E58" i="6" s="1"/>
  <c r="D56" i="6"/>
  <c r="E56" i="6" s="1"/>
  <c r="D54" i="6"/>
  <c r="E54" i="6" s="1"/>
  <c r="D52" i="6"/>
  <c r="E52" i="6" s="1"/>
  <c r="D50" i="6"/>
  <c r="E50" i="6" s="1"/>
  <c r="D48" i="6"/>
  <c r="E48" i="6" s="1"/>
  <c r="D46" i="6"/>
  <c r="E46" i="6" s="1"/>
  <c r="D44" i="6"/>
  <c r="E44" i="6" s="1"/>
  <c r="D42" i="6"/>
  <c r="E42" i="6" s="1"/>
  <c r="D40" i="6"/>
  <c r="E40" i="6" s="1"/>
  <c r="D38" i="6"/>
  <c r="E38" i="6" s="1"/>
  <c r="D36" i="6"/>
  <c r="E36" i="6" s="1"/>
  <c r="D34" i="6"/>
  <c r="E34" i="6" s="1"/>
  <c r="D32" i="6"/>
  <c r="E32" i="6" s="1"/>
  <c r="D30" i="6"/>
  <c r="E30" i="6" s="1"/>
  <c r="D28" i="6"/>
  <c r="E28" i="6" s="1"/>
  <c r="D26" i="6"/>
  <c r="E26" i="6" s="1"/>
  <c r="D24" i="6"/>
  <c r="E24" i="6" s="1"/>
  <c r="D22" i="6"/>
  <c r="E22" i="6" s="1"/>
  <c r="D20" i="6"/>
  <c r="E20" i="6" s="1"/>
  <c r="D18" i="6"/>
  <c r="E18" i="6" s="1"/>
  <c r="D16" i="6"/>
  <c r="E16" i="6" s="1"/>
  <c r="S58" i="6"/>
  <c r="S56" i="6"/>
  <c r="S54" i="6"/>
  <c r="S52" i="6"/>
  <c r="S50" i="6"/>
  <c r="S48" i="6"/>
  <c r="S44" i="6"/>
  <c r="S42" i="6"/>
  <c r="S40" i="6"/>
  <c r="S38" i="6"/>
  <c r="S36" i="6"/>
  <c r="S34" i="6"/>
  <c r="S32" i="6"/>
  <c r="S30" i="6"/>
  <c r="S28" i="6"/>
  <c r="S26" i="6"/>
  <c r="S24" i="6"/>
  <c r="S22" i="6"/>
  <c r="S20" i="6"/>
  <c r="D37" i="10"/>
  <c r="E37" i="10" s="1"/>
  <c r="D35" i="10"/>
  <c r="E35" i="10" s="1"/>
  <c r="D33" i="10"/>
  <c r="D31" i="10"/>
  <c r="E31" i="10" s="1"/>
  <c r="D29" i="10"/>
  <c r="E29" i="10" s="1"/>
  <c r="D27" i="10"/>
  <c r="D25" i="10"/>
  <c r="D23" i="10"/>
  <c r="D21" i="10"/>
  <c r="D19" i="10"/>
  <c r="D17" i="10"/>
  <c r="S37" i="10"/>
  <c r="S35" i="10"/>
  <c r="S33" i="10"/>
  <c r="E33" i="10"/>
  <c r="S31" i="10"/>
  <c r="S29" i="10"/>
  <c r="D21" i="9"/>
  <c r="D23" i="9"/>
  <c r="D25" i="9"/>
  <c r="D19" i="9"/>
  <c r="D17" i="9"/>
  <c r="D21" i="8"/>
  <c r="E21" i="8" s="1"/>
  <c r="D23" i="8"/>
  <c r="D19" i="8"/>
  <c r="E19" i="8" s="1"/>
  <c r="I66" i="12"/>
  <c r="E32" i="8"/>
  <c r="E47" i="10" l="1"/>
  <c r="E51" i="10"/>
  <c r="E52" i="10" l="1"/>
  <c r="S27" i="10"/>
  <c r="E27" i="10"/>
  <c r="S19" i="8"/>
  <c r="Q52" i="10" l="1"/>
  <c r="W10" i="10" s="1"/>
  <c r="P51" i="10"/>
  <c r="O51" i="10"/>
  <c r="N51" i="10"/>
  <c r="M51" i="10"/>
  <c r="L51" i="10"/>
  <c r="K51" i="10"/>
  <c r="J51" i="10"/>
  <c r="I51" i="10"/>
  <c r="H51" i="10"/>
  <c r="G51" i="10"/>
  <c r="F51" i="10"/>
  <c r="Q50" i="10"/>
  <c r="Q49" i="10"/>
  <c r="Q48" i="10"/>
  <c r="P47" i="10"/>
  <c r="N47" i="10"/>
  <c r="M47" i="10"/>
  <c r="L47" i="10"/>
  <c r="K47" i="10"/>
  <c r="J47" i="10"/>
  <c r="I47" i="10"/>
  <c r="H47" i="10"/>
  <c r="G47" i="10"/>
  <c r="F47" i="10"/>
  <c r="Q46" i="10"/>
  <c r="Q45" i="10"/>
  <c r="Q44" i="10"/>
  <c r="S25" i="10"/>
  <c r="E25" i="10"/>
  <c r="S23" i="10"/>
  <c r="E23" i="10"/>
  <c r="S21" i="10"/>
  <c r="E21" i="10"/>
  <c r="S19" i="10"/>
  <c r="E19" i="10"/>
  <c r="S17" i="10"/>
  <c r="E17" i="10"/>
  <c r="Q43" i="9"/>
  <c r="W10" i="9" s="1"/>
  <c r="P42" i="9"/>
  <c r="O42" i="9"/>
  <c r="N42" i="9"/>
  <c r="M42" i="9"/>
  <c r="L42" i="9"/>
  <c r="K42" i="9"/>
  <c r="J42" i="9"/>
  <c r="I42" i="9"/>
  <c r="H42" i="9"/>
  <c r="G42" i="9"/>
  <c r="F42" i="9"/>
  <c r="E42" i="9"/>
  <c r="Q41" i="9"/>
  <c r="Q40" i="9"/>
  <c r="Q39" i="9"/>
  <c r="P38" i="9"/>
  <c r="O38" i="9"/>
  <c r="N38" i="9"/>
  <c r="M38" i="9"/>
  <c r="M43" i="9" s="1"/>
  <c r="L38" i="9"/>
  <c r="K38" i="9"/>
  <c r="J38" i="9"/>
  <c r="I38" i="9"/>
  <c r="I43" i="9" s="1"/>
  <c r="H38" i="9"/>
  <c r="G38" i="9"/>
  <c r="F38" i="9"/>
  <c r="E38" i="9"/>
  <c r="Q37" i="9"/>
  <c r="Q36" i="9"/>
  <c r="Q35" i="9"/>
  <c r="S21" i="9"/>
  <c r="E21" i="9"/>
  <c r="S25" i="9"/>
  <c r="E25" i="9"/>
  <c r="S23" i="9"/>
  <c r="E23" i="9"/>
  <c r="S19" i="9"/>
  <c r="E19" i="9"/>
  <c r="S17" i="9"/>
  <c r="E17" i="9"/>
  <c r="P36" i="8"/>
  <c r="O36" i="8"/>
  <c r="N36" i="8"/>
  <c r="M36" i="8"/>
  <c r="L36" i="8"/>
  <c r="K36" i="8"/>
  <c r="J36" i="8"/>
  <c r="I36" i="8"/>
  <c r="H36" i="8"/>
  <c r="G36" i="8"/>
  <c r="F36" i="8"/>
  <c r="E36" i="8"/>
  <c r="Q35" i="8"/>
  <c r="Q34" i="8"/>
  <c r="Q33" i="8"/>
  <c r="P32" i="8"/>
  <c r="O32" i="8"/>
  <c r="O37" i="8" s="1"/>
  <c r="N32" i="8"/>
  <c r="N37" i="8" s="1"/>
  <c r="M32" i="8"/>
  <c r="M37" i="8" s="1"/>
  <c r="L32" i="8"/>
  <c r="K32" i="8"/>
  <c r="K37" i="8" s="1"/>
  <c r="J32" i="8"/>
  <c r="J37" i="8" s="1"/>
  <c r="I32" i="8"/>
  <c r="I37" i="8" s="1"/>
  <c r="H32" i="8"/>
  <c r="G32" i="8"/>
  <c r="G37" i="8" s="1"/>
  <c r="F32" i="8"/>
  <c r="F37" i="8" s="1"/>
  <c r="Q31" i="8"/>
  <c r="Q30" i="8"/>
  <c r="Q29" i="8"/>
  <c r="S23" i="8"/>
  <c r="E23" i="8"/>
  <c r="S21" i="8"/>
  <c r="S17" i="8"/>
  <c r="D17" i="8"/>
  <c r="E17" i="8" s="1"/>
  <c r="Q75" i="6"/>
  <c r="P74" i="6"/>
  <c r="O74" i="6"/>
  <c r="N74" i="6"/>
  <c r="M74" i="6"/>
  <c r="L74" i="6"/>
  <c r="K74" i="6"/>
  <c r="J74" i="6"/>
  <c r="I74" i="6"/>
  <c r="H74" i="6"/>
  <c r="G74" i="6"/>
  <c r="F74" i="6"/>
  <c r="E74" i="6"/>
  <c r="Q73" i="6"/>
  <c r="Q72" i="6"/>
  <c r="Q71" i="6"/>
  <c r="P70" i="6"/>
  <c r="O70" i="6"/>
  <c r="N70" i="6"/>
  <c r="M70" i="6"/>
  <c r="L70" i="6"/>
  <c r="K70" i="6"/>
  <c r="J70" i="6"/>
  <c r="I70" i="6"/>
  <c r="H70" i="6"/>
  <c r="G70" i="6"/>
  <c r="F70" i="6"/>
  <c r="E70" i="6"/>
  <c r="Q69" i="6"/>
  <c r="Q68" i="6"/>
  <c r="Q67" i="6"/>
  <c r="S60" i="6"/>
  <c r="S46" i="6"/>
  <c r="S18" i="6"/>
  <c r="S16" i="6"/>
  <c r="H75" i="6" l="1"/>
  <c r="L75" i="6"/>
  <c r="P75" i="6"/>
  <c r="Q74" i="6"/>
  <c r="N75" i="6"/>
  <c r="O75" i="6"/>
  <c r="O43" i="9"/>
  <c r="G43" i="9"/>
  <c r="K43" i="9"/>
  <c r="H43" i="9"/>
  <c r="L43" i="9"/>
  <c r="P43" i="9"/>
  <c r="Q42" i="9"/>
  <c r="E43" i="9"/>
  <c r="Q38" i="9"/>
  <c r="F43" i="9"/>
  <c r="J43" i="9"/>
  <c r="P37" i="8"/>
  <c r="H37" i="8"/>
  <c r="L37" i="8"/>
  <c r="Q36" i="8"/>
  <c r="E37" i="8"/>
  <c r="N43" i="9"/>
  <c r="M75" i="6"/>
  <c r="K75" i="6"/>
  <c r="J75" i="6"/>
  <c r="I75" i="6"/>
  <c r="G75" i="6"/>
  <c r="F75" i="6"/>
  <c r="Q70" i="6"/>
  <c r="E75" i="6"/>
  <c r="F52" i="10"/>
  <c r="J52" i="10"/>
  <c r="N52" i="10"/>
  <c r="K52" i="10"/>
  <c r="P52" i="10"/>
  <c r="Q51" i="10"/>
  <c r="H52" i="10"/>
  <c r="L52" i="10"/>
  <c r="I52" i="10"/>
  <c r="M52" i="10"/>
  <c r="O47" i="10"/>
  <c r="O52" i="10" s="1"/>
  <c r="Q32" i="8"/>
  <c r="G52" i="10"/>
  <c r="Q37" i="8" l="1"/>
  <c r="W10" i="8" s="1"/>
  <c r="Q4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tc={D6D11786-9492-44A9-8E0D-CCE6A6A27A16}</author>
    <author>tc={83F53746-8278-49D6-BFD2-D4BCAB24FEC8}</author>
    <author>tc={1DBD9925-45D7-4FE0-ADD9-723194411015}</author>
  </authors>
  <commentList>
    <comment ref="G16" authorId="0" shapeId="0" xr:uid="{D6D11786-9492-44A9-8E0D-CCE6A6A27A16}">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22 de marzo día del agua</t>
        </r>
      </text>
    </comment>
    <comment ref="G38" authorId="1" shapeId="0" xr:uid="{83F53746-8278-49D6-BFD2-D4BCAB24FEC8}">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Incluirla semana ambiental</t>
        </r>
      </text>
    </comment>
    <comment ref="G63" authorId="2" shapeId="0" xr:uid="{1DBD9925-45D7-4FE0-ADD9-723194411015}">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La jornada de orden y aseo se realizarán los sábados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tc={CD9C1FD3-314B-4E82-8354-E329E987B15B}</author>
    <author>tc={DD710D12-C848-4363-80A4-D61496DF848A}</author>
    <author>tc={58F920B9-A466-4AD8-A5B1-89C97D00598C}</author>
  </authors>
  <commentList>
    <comment ref="A7" authorId="0" shapeId="0" xr:uid="{106D1984-BEE3-4D43-8009-819C3E3D318C}">
      <text>
        <r>
          <rPr>
            <sz val="16"/>
            <color theme="1"/>
            <rFont val="Arial"/>
            <family val="2"/>
          </rPr>
          <t>Comprende la delimitación del programa, es decir el/los procesos que involucra el desarrollo del programa. 
EJM: 
Abarca todos los procesos que conforman la empresa en el (los) predio(s) ubicado(s) o tiene como alcance el área de producción ubicado en la dirección (predio).</t>
        </r>
      </text>
    </comment>
    <comment ref="A9" authorId="0" shapeId="0" xr:uid="{D92ED13F-06CE-46AE-9B65-773E01ED06FF}">
      <text>
        <r>
          <rPr>
            <sz val="18"/>
            <color theme="1"/>
            <rFont val="Arial"/>
            <family val="2"/>
          </rPr>
          <t xml:space="preserve">Es el resultado que se logrará al final de la implementación del programa ambiental a realizar.
NOTA:
Según la ISO 14001:2015 "La organización debe establecer objetivos ambientales para las funciones y niveles pertinentes, teniendo en cuenta los aspectos ambientales significativos de la organización y sus requisitos legales y otros requisitos asociados, y considerando sus riesgos y oportunidades.
Los objetivos ambientales deben:
a) ser coherentes con la política ambiental;
b) ser medibles (si es factible);
c) ser objeto de seguimiento;
d) comunicarse;
e) actualizarse, según corresponda.
La organización debe conservar información documentada sobre los objetivos ambientales.
Recuerde que para construir los objetivos deben considerarse las siguientes interrogantes: Quién, qué, cómo, cuándo y dónde. Así mismo, deben iniciar por un verbo indefinido. 
</t>
        </r>
      </text>
    </comment>
    <comment ref="A10" authorId="0" shapeId="0" xr:uid="{86D31097-FFF3-4ECD-8245-B9DBFF74A5E0}">
      <text>
        <r>
          <rPr>
            <sz val="16"/>
            <color theme="1"/>
            <rFont val="Arial"/>
            <family val="2"/>
          </rPr>
          <t>Son aquellos que el planificador se propone cumplir en el transcurso de su tarea diaria y que le permitirán alcanzar el objetivo general. Deben facilitar la comprensión de las metas ambientales a las que se arribará, deben focalizar las tareas a desarrollar en una serie de proposiciones que se desagregarán por medio de actividades específicadas.
Así mismo, deben estar escritos con verbos que indiquen una acción concreta y no vaga, deberán indicar a qué resultados se quiere llegar, no dar los resultados, sino plantearlos en forma genérica. Se recomienda plantear tres objetivos. 
Por ejemplo: "Este es un ejemplo recreativo, por lo cual esperamos sirva de guía màs no de replica que sesgue la imaginación e intención de quien(es) elabora(n) el/los programas":
* Disminuir el consumo en un 3% mediante estrategias para el uso eficiente del .. ..
* Evaluar mediante el desarrollo de indicadores ambientales y su respectivo análisis, la eficacia de las acciones planteadas....
* Diseñar e implementar un plan de comunicaciones que permita sensibilizar al personal respecto a la implementación de las estrategias diseñadas para ..... (este objetivo se desarrollará con actividades puntuales acerca de capacitaciones, sus temas, los medios de realizarlas "presenciales, celulas...", piezas publicitarias, estrategias de comunicación, guías, cartillas.. mecánismos que generen).
Es importante, tener encuenta que cada objetivo específico se revisará respecto a las actividades que se establezcan para su desarrollo, por ende debe evidenciarse articulación y coherencia entre los mismos.</t>
        </r>
      </text>
    </comment>
    <comment ref="C10" authorId="0" shapeId="0" xr:uid="{FF935548-6AE9-483C-A3D1-41E5509EFAF3}">
      <text>
        <r>
          <rPr>
            <sz val="16"/>
            <color theme="1"/>
            <rFont val="Arial"/>
            <family val="2"/>
          </rPr>
          <t>Indicador dirigido a la DISMINUCIÓN o EL SOSTENIMIENTO DE LOS CONSUMOS.  
Para determinar el porcentaje, dirijase a la columna R30, la información le soportará la tomo de la desición respecto al %
Ejemplo:
Disminución en el xxx% en el consumo de l agua
NOTA. El sostenimiento se lográ una vez se encuentran varios periodos con similar consumo a pesar del incremento de sus unidad de producción</t>
        </r>
      </text>
    </comment>
    <comment ref="C11" authorId="0" shapeId="0" xr:uid="{3E20CF34-A093-48C1-97F1-ABF2D05D5F52}">
      <text>
        <r>
          <rPr>
            <sz val="14"/>
            <color theme="1"/>
            <rFont val="Arial"/>
            <family val="2"/>
          </rPr>
          <t>Indicador dirigido a la DISMINUCIÓN o EL SOSTENIMIENTO DE LOS CONSUMOS.  
ESTE INDICADOR SE INCLUYE SIEMPRE Y CUANDO LA EMPRESA TENGA IMPORTANTES CONSUMOS EN ENERGIA TERMICA
Para determinar el porcentaje, dirijase a la columna R30, la información le soportará la tomo de la desición respecto al %
Ejemplo:
Disminución en el xxx% en el consumo del gas natural
NOTA. El sostenimiento se lográ una vez se encuentran varios periodos con similar consumo a pesar del incremento de sus unidad de producción</t>
        </r>
      </text>
    </comment>
    <comment ref="A12" authorId="0" shapeId="0" xr:uid="{A7BBDDE5-498D-4734-9B0F-C98BDB4B6A7D}">
      <text>
        <r>
          <rPr>
            <sz val="18"/>
            <color theme="1"/>
            <rFont val="Arial"/>
            <family val="2"/>
          </rPr>
          <t>De acuerdo al resultado presentado por la Matriz de Aspectos e Impactos Ambientales determine el aspecto a trabajar.
Recuerde que un aspecto ambiental es el elemento de las actividades, producto o servicios de la organización que pueden generar un impacto en el medio ambiente, es decir la causa que genera un impacto ambiental.</t>
        </r>
      </text>
    </comment>
    <comment ref="B15" authorId="0" shapeId="0" xr:uid="{E532AD22-14CF-45AD-B6BF-17E757896129}">
      <text>
        <r>
          <rPr>
            <sz val="16"/>
            <color theme="1"/>
            <rFont val="Arial"/>
            <family val="2"/>
          </rPr>
          <t>De acuerdo a los objetivos específicos propuestos, describa las actividades que se realizarán para el logro de los mismos enmarcadas en cada una de las etapas requeridas para la ejecución del programa bajo el ciclo PHVA.
Adicione las filas que necesite.
De acuerdo al ciclo PHVA. se inicia con todas las actividades del PLANEAR. Continua con el HACER mediante la implementación de formatos de seguimiento, etc. VERIFICAR con el cumplimiento y soportes presentados en la columna U, V y SECCION seguimiento a consumos 19. ACTUAR. Con el análisis quenerado en la SECCION Análisis del comportamiento
NOTA. si su empresa genera VERTIMIENTO INDUSTRIALES O NO DOMESTICOS, En el programa para el uso eficiente para el consumo del agua debe incluir actividades que se encaminen a asegurar el cumplimiento</t>
        </r>
      </text>
    </comment>
    <comment ref="C15" authorId="0" shapeId="0" xr:uid="{96F86A43-FC07-41B0-B045-EE66ED7683D8}">
      <text>
        <r>
          <rPr>
            <sz val="16"/>
            <color theme="1"/>
            <rFont val="Arial"/>
            <family val="2"/>
          </rPr>
          <t>Mencione el cargo y la dependencia que actuará como responsable para el cumplimiento de la actividad.</t>
        </r>
      </text>
    </comment>
    <comment ref="D15" authorId="0" shapeId="0" xr:uid="{659639DB-E09B-410C-8FC3-2E76476D181A}">
      <text>
        <r>
          <rPr>
            <sz val="16"/>
            <color theme="1"/>
            <rFont val="Arial"/>
            <family val="2"/>
          </rPr>
          <t>Liste los recursos (físicos y humanos) que por cada actividad y que requiere para su desarrollo y cumplimiento.
NOTA: aunque la empresa ya cuente con dichos recursos es necesario que los identifique y en la columna subsiguiente los cuantifique.</t>
        </r>
        <r>
          <rPr>
            <sz val="11"/>
            <color theme="1"/>
            <rFont val="Arial"/>
            <family val="2"/>
          </rPr>
          <t xml:space="preserve">
</t>
        </r>
      </text>
    </comment>
    <comment ref="E15" authorId="0" shapeId="0" xr:uid="{6F3C767A-FAA4-430D-A05B-22D98CA7E6F3}">
      <text>
        <r>
          <rPr>
            <sz val="16"/>
            <color theme="1"/>
            <rFont val="Arial"/>
            <family val="2"/>
          </rPr>
          <t>Incluya la cantidad en pesos ($) que se requiere para la realización de cada actividad.
En esta celda se deberán incluir tanto los recursos en pesos con los que cuenta la empresa como los que requieren conseguir (SI FUERA EL CASO). Recordemos que para la Estrategia ACERCAR iniciamos con buenas prácticas. Es desición de la empresa inversiones que determine.</t>
        </r>
      </text>
    </comment>
    <comment ref="G15" authorId="0" shapeId="0" xr:uid="{4D43839B-2C78-4E3D-9AE1-A53E5AA79D66}">
      <text>
        <r>
          <rPr>
            <sz val="11"/>
            <color theme="1"/>
            <rFont val="Arial"/>
            <family val="2"/>
          </rPr>
          <t>Determine la fecha de inicio y finalización de la actividad y rellene el (los) mese(s) necesarios para la misma.</t>
        </r>
      </text>
    </comment>
    <comment ref="S15" authorId="0" shapeId="0" xr:uid="{C1DF63EA-8946-46E5-81B8-832011F2CA00}">
      <text>
        <r>
          <rPr>
            <sz val="20"/>
            <color theme="1"/>
            <rFont val="Arial"/>
            <family val="2"/>
          </rPr>
          <t>Referencia al % de avance en el cumplimiento de lo programado Vs ejecutado</t>
        </r>
      </text>
    </comment>
    <comment ref="T15" authorId="0" shapeId="0" xr:uid="{C05D1F1B-99F6-470B-95EE-DEC6BC299C4A}">
      <text>
        <r>
          <rPr>
            <sz val="18"/>
            <color theme="1"/>
            <rFont val="Arial"/>
            <family val="2"/>
          </rPr>
          <t>Debe vincular las evidencias o soportes de cumplimiento con el fin de que sea verificable y trazable la ejecuciòn de la actividad.</t>
        </r>
      </text>
    </comment>
    <comment ref="V15" authorId="0" shapeId="0" xr:uid="{D77AEE97-D3C5-45F4-A589-D4ACB2EFAF9A}">
      <text>
        <r>
          <rPr>
            <sz val="18"/>
            <color theme="1"/>
            <rFont val="Arial"/>
            <family val="2"/>
          </rPr>
          <t>Describa todas las observaciones con respecto ya sea al cumplimiento o no de la actividad, los inconvenientes o avances, etc.
NOTA: Se sugiere revisar mìnimo mensualmente el nivel de cumplimiento de las actividades propuestas.</t>
        </r>
      </text>
    </comment>
    <comment ref="F16" authorId="0" shapeId="0" xr:uid="{36B13F08-9B2B-423D-BD05-4E66E2229F5B}">
      <text>
        <r>
          <rPr>
            <sz val="18"/>
            <color theme="1"/>
            <rFont val="Arial"/>
            <family val="2"/>
          </rPr>
          <t>Se debe hacer uso de “P” Programado
“E” Ejecutado</t>
        </r>
      </text>
    </comment>
    <comment ref="P22" authorId="1" shapeId="0" xr:uid="{CD9C1FD3-314B-4E82-8354-E329E987B15B}">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Se encuentra en proceso de elaboración</t>
        </r>
      </text>
    </comment>
    <comment ref="P24" authorId="2" shapeId="0" xr:uid="{DD710D12-C848-4363-80A4-D61496DF848A}">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Se encuentra en proceso de elaboración</t>
        </r>
      </text>
    </comment>
    <comment ref="C27" authorId="0" shapeId="0" xr:uid="{79AB652E-2F88-4C31-A995-55E3BFBC6FEC}">
      <text>
        <r>
          <rPr>
            <sz val="11"/>
            <color theme="1"/>
            <rFont val="Arial"/>
            <family val="2"/>
          </rPr>
          <t>Para CONSUMO:
EJM
consumo de agua
m3
consumo de energìa
KWh
Consumo de combustible gasolina
Galòn
Para PROCESO ASOCIADO:
EJM 
Producciòn, atenciòn cliente, visitas, etc
Para COSTO:
La unidad siempre es $ ò COP</t>
        </r>
      </text>
    </comment>
    <comment ref="D27" authorId="0" shapeId="0" xr:uid="{1A4AB7A1-346B-47A1-A2FE-DB7EF24AFD12}">
      <text>
        <r>
          <rPr>
            <sz val="11"/>
            <color theme="1"/>
            <rFont val="Arial"/>
            <family val="2"/>
          </rPr>
          <t xml:space="preserve">Se refiere a:
De dònde sacamos la informaciòn de los consumos?
Para CONSUMO:
EJM:
Facturas de servicios.
Compra de comnbustible.
Compra de agua por carrotanque. 
Para PROCESO ASOCIADO:
EJM:
Planillas de producciòn
Para COSTO:
Facturas de servicios.
Compra de comnbustible.
Compra de agua por carrotanque. </t>
        </r>
      </text>
    </comment>
    <comment ref="A29" authorId="0" shapeId="0" xr:uid="{C47D4BFF-D67E-4940-9AED-9A4B748A3124}">
      <text>
        <r>
          <rPr>
            <sz val="18"/>
            <color theme="1"/>
            <rFont val="Arial"/>
            <family val="2"/>
          </rPr>
          <t>Ingrese el año relacionado  con los reportes de consumos suministrados</t>
        </r>
      </text>
    </comment>
    <comment ref="B29" authorId="0" shapeId="0" xr:uid="{2565E282-EA02-4157-BD55-03479D8F79C0}">
      <text>
        <r>
          <rPr>
            <sz val="18"/>
            <color theme="1"/>
            <rFont val="Arial"/>
            <family val="2"/>
          </rPr>
          <t>Consumo o Generaciòn
Depende del Programa.</t>
        </r>
      </text>
    </comment>
    <comment ref="B30" authorId="0" shapeId="0" xr:uid="{F90C6030-E98D-4CA5-BF4D-A784C2006D4A}">
      <text>
        <r>
          <rPr>
            <sz val="18"/>
            <color theme="1"/>
            <rFont val="Arial"/>
            <family val="2"/>
          </rPr>
          <t>Debe definir la UNIDAD DE PRODUCCIÓN de acuerdo a la actividad que desarrolla en el predio y que se relacione con el Aspecto Ambiental de este Programa.</t>
        </r>
      </text>
    </comment>
    <comment ref="B31" authorId="0" shapeId="0" xr:uid="{EC172CF3-FE16-48E9-8076-36A1DF3925C3}">
      <text>
        <r>
          <rPr>
            <sz val="16"/>
            <color theme="1"/>
            <rFont val="Arial"/>
            <family val="2"/>
          </rPr>
          <t>Tenga en cuenta que el costo por consumo de agua se debe extraer de la factura. Si es Factura EAAB debe tener en cuenta el valor UNITARIO por Acueducto y alcantarillado
(NO ES EL VALOR TOTAL DE LA FACTURA)</t>
        </r>
      </text>
    </comment>
    <comment ref="B32" authorId="0" shapeId="0" xr:uid="{6D6F760E-2E9D-4D7F-A99B-8F0CA1A71F32}">
      <text>
        <r>
          <rPr>
            <sz val="18"/>
            <color theme="1"/>
            <rFont val="Arial"/>
            <family val="2"/>
          </rPr>
          <t>Indica  la  relación de consumo de un recurso frente a la  unidad de producción propuesta por la empresa</t>
        </r>
      </text>
    </comment>
    <comment ref="A33" authorId="0" shapeId="0" xr:uid="{A10E783A-6608-4BCB-B3CF-4AAF543CE92F}">
      <text>
        <r>
          <rPr>
            <sz val="14"/>
            <color theme="1"/>
            <rFont val="Arial"/>
            <family val="2"/>
          </rPr>
          <t>Para este caso Estrategia CICLO1-2020.
Ingrese los reportes de consumos y cantidades de producciòn o servucciòn (sea el caso particular de cada empresa) el año 2020.</t>
        </r>
      </text>
    </comment>
    <comment ref="B33" authorId="0" shapeId="0" xr:uid="{1A93396C-EA58-44F8-9131-8622BCC1E8A0}">
      <text>
        <r>
          <rPr>
            <sz val="11"/>
            <color theme="1"/>
            <rFont val="Arial"/>
            <family val="2"/>
          </rPr>
          <t>Consumo o Generaciòn
Depende del Programa.</t>
        </r>
      </text>
    </comment>
    <comment ref="N33" authorId="3" shapeId="0" xr:uid="{58F920B9-A466-4AD8-A5B1-89C97D00598C}">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Las facturas se recepcionan los 10 primeros días del mes</t>
        </r>
      </text>
    </comment>
    <comment ref="B34" authorId="0" shapeId="0" xr:uid="{5832B42C-3920-4E63-A85E-CD67DD5ECF80}">
      <text>
        <r>
          <rPr>
            <sz val="16"/>
            <color theme="1"/>
            <rFont val="Arial"/>
            <family val="2"/>
          </rPr>
          <t>Debe definir la UNIDAD DE PRODUCCIÓN de acuerdo a la actividad que desarrolla en el predio y que se relacione con el Aspecto Ambiental de este Programa.</t>
        </r>
      </text>
    </comment>
    <comment ref="B35" authorId="0" shapeId="0" xr:uid="{26302F97-E605-45F8-99D8-92E2A8C497AA}">
      <text>
        <r>
          <rPr>
            <sz val="11"/>
            <color theme="1"/>
            <rFont val="Arial"/>
            <family val="2"/>
          </rPr>
          <t>Tenga en cuenta que el costo por consumo de agua se debe extraer de la factura. Si es Factura EAAB debe tener en cuenta el valor UNITARIO por Acueducto y alcantarillado
(NO ES EL VALOR TOTAL DE LA FACTURA)</t>
        </r>
      </text>
    </comment>
    <comment ref="B36" authorId="0" shapeId="0" xr:uid="{BC4379C6-3DBB-4E1B-9B52-0CC2B64AC418}">
      <text>
        <r>
          <rPr>
            <sz val="11"/>
            <color theme="1"/>
            <rFont val="Arial"/>
            <family val="2"/>
          </rPr>
          <t>Indica  la  relación de consumo de un recurso frente a la  unidad de producción propuesta por la empresa</t>
        </r>
      </text>
    </comment>
    <comment ref="D41" authorId="0" shapeId="0" xr:uid="{33A288A6-2C05-4ACF-9309-30AAA99DE363}">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44" authorId="0" shapeId="0" xr:uid="{4B94EBBA-86CA-4489-8982-826E8729E337}">
      <text>
        <r>
          <rPr>
            <sz val="11"/>
            <color theme="1"/>
            <rFont val="Arial"/>
            <family val="2"/>
          </rPr>
          <t>Marisol PC:
Usualmente se diligencia al realizar el análisis del siguiente periodo. En ella se enuncia SI se realizó la actividad propuesta, si NO, porque y que acción de mejora se realiza.</t>
        </r>
      </text>
    </comment>
    <comment ref="D45" authorId="0" shapeId="0" xr:uid="{08CCB182-7B80-49D2-BF89-105EC650EFF3}">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48" authorId="0" shapeId="0" xr:uid="{2018BB8A-BD8C-494B-B7E9-A9D3B0DB2683}">
      <text>
        <r>
          <rPr>
            <sz val="11"/>
            <color theme="1"/>
            <rFont val="Arial"/>
            <family val="2"/>
          </rPr>
          <t>Marisol PC:
Usualmente se diligencia al realizar el análisis del siguiente periodo. En ella se enuncia SI se realizó la actividad propuesta, si NO, porque y que acción de mejora se realiza.</t>
        </r>
      </text>
    </comment>
    <comment ref="D49" authorId="0" shapeId="0" xr:uid="{FA36D7D5-D52E-46FA-8316-644195F3FCD3}">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52" authorId="0" shapeId="0" xr:uid="{608F632F-049D-4E00-B082-92628D98B146}">
      <text>
        <r>
          <rPr>
            <sz val="11"/>
            <color theme="1"/>
            <rFont val="Arial"/>
            <family val="2"/>
          </rPr>
          <t>Marisol PC:
Usualmente se diligencia al realizar el análisis del siguiente periodo. En ella se enuncia SI se realizó la actividad propuesta, si NO, porque y que acción de mejora se realiza.</t>
        </r>
      </text>
    </comment>
    <comment ref="D53" authorId="0" shapeId="0" xr:uid="{394A96CA-3626-45DA-9933-B315F606FF78}">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56" authorId="0" shapeId="0" xr:uid="{BDC9F74D-DDD2-4EF2-A7F2-A5BD7116E97D}">
      <text>
        <r>
          <rPr>
            <sz val="11"/>
            <color theme="1"/>
            <rFont val="Arial"/>
            <family val="2"/>
          </rPr>
          <t>Marisol PC:
Usualmente se diligencia al realizar el análisis del siguiente periodo. En ella se enuncia SI se realizó la actividad propuesta, si NO, porque y que acción de mejora se realiza.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tc={A6069D3C-5F69-413F-8796-9B9870C5B241}</author>
  </authors>
  <commentList>
    <comment ref="A7" authorId="0" shapeId="0" xr:uid="{571D59B3-BA4F-4AEE-B483-861A58ABD952}">
      <text>
        <r>
          <rPr>
            <sz val="16"/>
            <color theme="1"/>
            <rFont val="Arial"/>
            <family val="2"/>
          </rPr>
          <t>Comprende la delimitación del programa, es decir el/los procesos que involucra el desarrollo del programa. 
EJM: 
Abarca todos los procesos que conforman la empresa en el (los) predio(s) ubicado(s) o tiene como alcance el área de producción ubicado en la dirección (predio).</t>
        </r>
      </text>
    </comment>
    <comment ref="A9" authorId="0" shapeId="0" xr:uid="{E922AE17-E8DC-4BC6-951D-F9A40A13E2B0}">
      <text>
        <r>
          <rPr>
            <sz val="18"/>
            <color theme="1"/>
            <rFont val="Arial"/>
            <family val="2"/>
          </rPr>
          <t xml:space="preserve">Es el resultado que se logrará al final de la implementación del programa ambiental a realizar.
NOTA:
Según la ISO 14001:2015 "La organización debe establecer objetivos ambientales para las funciones y niveles pertinentes, teniendo en cuenta los aspectos ambientales significativos de la organización y sus requisitos legales y otros requisitos asociados, y considerando sus riesgos y oportunidades.
Los objetivos ambientales deben:
a) ser coherentes con la política ambiental;
b) ser medibles (si es factible);
c) ser objeto de seguimiento;
d) comunicarse;
e) actualizarse, según corresponda.
La organización debe conservar información documentada sobre los objetivos ambientales.
Recuerde que para construir los objetivos deben considerarse las siguientes interrogantes: Quién, qué, cómo, cuándo y dónde. Así mismo, deben iniciar por un verbo indefinido. 
</t>
        </r>
      </text>
    </comment>
    <comment ref="A10" authorId="0" shapeId="0" xr:uid="{8F1DA8D3-06DB-4956-93F1-0BE6F84D4465}">
      <text>
        <r>
          <rPr>
            <sz val="16"/>
            <color theme="1"/>
            <rFont val="Arial"/>
            <family val="2"/>
          </rPr>
          <t>Son aquellos que el planificador se propone cumplir en el transcurso de su tarea diaria y que le permitirán alcanzar el objetivo general. Deben facilitar la comprensión de las metas ambientales a las que se arribará, deben focalizar las tareas a desarrollar en una serie de proposiciones que se desagregarán por medio de actividades específicadas.
Así mismo, deben estar escritos con verbos que indiquen una acción concreta y no vaga, deberán indicar a qué resultados se quiere llegar, no dar los resultados, sino plantearlos en forma genérica. Se recomienda plantear tres objetivos. 
Por ejemplo: "Este es un ejemplo recreativo, por lo cual esperamos sirva de guía màs no de replica que sesgue la imaginación e intención de quien(es) elabora(n) el/los programas":
* Disminuir el consumo en un 3% mediante estrategias para el uso eficiente del .. ..
* Evaluar mediante el desarrollo de indicadores ambientales y su respectivo análisis, la eficacia de las acciones planteadas....
* Diseñar e implementar un plan de comunicaciones que permita sensibilizar al personal respecto a la implementación de las estrategias diseñadas para ..... (este objetivo se desarrollará con actividades puntuales acerca de capacitaciones, sus temas, los medios de realizarlas "presenciales, celulas...", piezas publicitarias, estrategias de comunicación, guías, cartillas.. mecánismos que generen).
Es importante, tener encuenta que cada objetivo específico se revisará respecto a las actividades que se establezcan para su desarrollo, por ende debe evidenciarse articulación y coherencia entre los mismos.</t>
        </r>
      </text>
    </comment>
    <comment ref="C10" authorId="0" shapeId="0" xr:uid="{49D9C211-D94D-4022-A56B-0FBA514875EF}">
      <text>
        <r>
          <rPr>
            <sz val="16"/>
            <color theme="1"/>
            <rFont val="Arial"/>
            <family val="2"/>
          </rPr>
          <t>Indicador dirigido a la DISMINUCIÓN o EL SOSTENIMIENTO DE LOS CONSUMOS.  
Para determinar el porcentaje, dirijase a la columna R30, la información le soportará la tomo de la desición respecto al %
Ejemplo:
Disminución en el xxx% en el consumo de l agua
NOTA. El sostenimiento se lográ una vez se encuentran varios periodos con similar consumo a pesar del incremento de sus unidad de producción</t>
        </r>
      </text>
    </comment>
    <comment ref="C11" authorId="0" shapeId="0" xr:uid="{B4B8A789-4FFC-437B-ADDD-DF4904AEF21E}">
      <text>
        <r>
          <rPr>
            <sz val="16"/>
            <color theme="1"/>
            <rFont val="Arial"/>
            <family val="2"/>
          </rPr>
          <t>Indicador dirigido a la DISMINUCIÓN o EL SOSTENIMIENTO DE LOS CONSUMOS.  
Para determinar el porcentaje, dirijase a la columna R30, la información le soportará la tomo de la desición respecto al %
Ejemplo:
Disminución en el xxx% en el consumo de l agua
NOTA. El sostenimiento se lográ una vez se encuentran varios periodos con similar consumo a pesar del incremento de sus unidad de producción</t>
        </r>
      </text>
    </comment>
    <comment ref="A12" authorId="0" shapeId="0" xr:uid="{7D4A4EBA-1167-4C33-89AF-7981F26DC376}">
      <text>
        <r>
          <rPr>
            <sz val="18"/>
            <color theme="1"/>
            <rFont val="Arial"/>
            <family val="2"/>
          </rPr>
          <t>De acuerdo al resultado presentado por la Matriz de Aspectos e Impactos Ambientales determine el aspecto a trabajar.
Recuerde que un aspecto ambiental es el elemento de las actividades, producto o servicios de la organización que pueden generar un impacto en el medio ambiente, es decir la causa que genera un impacto ambiental.</t>
        </r>
      </text>
    </comment>
    <comment ref="B15" authorId="0" shapeId="0" xr:uid="{D93394A4-DD3A-4982-860B-1074F2F49ECE}">
      <text>
        <r>
          <rPr>
            <sz val="16"/>
            <color theme="1"/>
            <rFont val="Arial"/>
            <family val="2"/>
          </rPr>
          <t>De acuerdo a los objetivos específicos propuestos, describa las actividades que se realizarán para el logro de los mismos enmarcadas en cada una de las etapas requeridas para la ejecución del programa bajo el ciclo PHVA.
Adicione las filas que necesite.
De acuerdo al ciclo PHVA. se inicia con todas las actividades del PLANEAR. Continua con el HACER mediante la implementación de formatos de seguimiento, etc. VERIFICAR con el cumplimiento y soportes presentados en la columna U, V y SECCION seguimiento a consumos 19. ACTUAR. Con el análisis quenerado en la SECCION Análisis del comportamiento
NOTA. si su empresa genera VERTIMIENTO INDUSTRIALES O NO DOMESTICOS, En el programa para el uso eficiente para el consumo del agua debe incluir actividades que se encaminen a asegurar el cumplimiento</t>
        </r>
      </text>
    </comment>
    <comment ref="C15" authorId="0" shapeId="0" xr:uid="{C77F4B1E-84E9-45C0-80EC-F1FF487ABABB}">
      <text>
        <r>
          <rPr>
            <sz val="16"/>
            <color theme="1"/>
            <rFont val="Arial"/>
            <family val="2"/>
          </rPr>
          <t>Mencione el cargo y la dependencia que actuará como responsable para el cumplimiento de la actividad.</t>
        </r>
      </text>
    </comment>
    <comment ref="D15" authorId="0" shapeId="0" xr:uid="{C51C6D46-88E9-4FF7-BEEA-E7800DA7A7FF}">
      <text>
        <r>
          <rPr>
            <sz val="16"/>
            <color theme="1"/>
            <rFont val="Arial"/>
            <family val="2"/>
          </rPr>
          <t>Liste los recursos (físicos y humanos) que por cada actividad y que requiere para su desarrollo y cumplimiento.
NOTA: aunque la empresa ya cuente con dichos recursos es necesario que los identifique y en la columna subsiguiente los cuantifique.</t>
        </r>
        <r>
          <rPr>
            <sz val="11"/>
            <color theme="1"/>
            <rFont val="Arial"/>
            <family val="2"/>
          </rPr>
          <t xml:space="preserve">
</t>
        </r>
      </text>
    </comment>
    <comment ref="E15" authorId="0" shapeId="0" xr:uid="{75183BE6-982C-434C-9C0B-63DA6B244762}">
      <text>
        <r>
          <rPr>
            <sz val="16"/>
            <color theme="1"/>
            <rFont val="Arial"/>
            <family val="2"/>
          </rPr>
          <t>Incluya la cantidad en pesos ($) que se requiere para la realización de cada actividad.
En esta celda se deberán incluir tanto los recursos en pesos con los que cuenta la empresa como los que requieren conseguir (SI FUERA EL CASO). Recordemos que para la Estrategia ACERCAR iniciamos con buenas prácticas. Es desición de la empresa inversiones que determine.</t>
        </r>
      </text>
    </comment>
    <comment ref="G15" authorId="0" shapeId="0" xr:uid="{390CC713-7BF4-4CA7-A9C7-C81D776C1E06}">
      <text>
        <r>
          <rPr>
            <sz val="11"/>
            <color theme="1"/>
            <rFont val="Arial"/>
            <family val="2"/>
          </rPr>
          <t>Determine la fecha de inicio y finalización de la actividad y rellene el (los) mese(s) necesarios para la misma.</t>
        </r>
      </text>
    </comment>
    <comment ref="S15" authorId="0" shapeId="0" xr:uid="{B5E1653C-35E3-438C-953C-F29EC6C7F552}">
      <text>
        <r>
          <rPr>
            <sz val="20"/>
            <color theme="1"/>
            <rFont val="Arial"/>
            <family val="2"/>
          </rPr>
          <t>Referencia al % de avance en el cumplimiento de lo programado Vs ejecutado</t>
        </r>
      </text>
    </comment>
    <comment ref="T15" authorId="0" shapeId="0" xr:uid="{94DC42EF-6BD3-40D1-9AAB-FBC27F82A77A}">
      <text>
        <r>
          <rPr>
            <sz val="18"/>
            <color theme="1"/>
            <rFont val="Arial"/>
            <family val="2"/>
          </rPr>
          <t>Debe vincular las evidencias o soportes de cumplimiento con el fin de que sea verificable y trazable la ejecuciòn de la actividad.</t>
        </r>
      </text>
    </comment>
    <comment ref="V15" authorId="0" shapeId="0" xr:uid="{37F765EA-B870-498A-880A-EEE3F1635DD8}">
      <text>
        <r>
          <rPr>
            <sz val="18"/>
            <color theme="1"/>
            <rFont val="Arial"/>
            <family val="2"/>
          </rPr>
          <t>Describa todas las observaciones con respecto ya sea al cumplimiento o no de la actividad, los inconvenientes o avances, etc.
NOTA: Se sugiere revisar mìnimo mensualmente el nivel de cumplimiento de las actividades propuestas.</t>
        </r>
      </text>
    </comment>
    <comment ref="F16" authorId="0" shapeId="0" xr:uid="{A53DF294-C2FD-43A3-ABB4-63A645D66C00}">
      <text>
        <r>
          <rPr>
            <sz val="18"/>
            <color theme="1"/>
            <rFont val="Arial"/>
            <family val="2"/>
          </rPr>
          <t>Se debe hacer uso de “P” Programado
“E” Ejecutado</t>
        </r>
      </text>
    </comment>
    <comment ref="C33" authorId="0" shapeId="0" xr:uid="{D20FB18B-8E7E-4488-9BFB-9CBFA59834AD}">
      <text>
        <r>
          <rPr>
            <sz val="11"/>
            <color theme="1"/>
            <rFont val="Arial"/>
            <family val="2"/>
          </rPr>
          <t>Para CONSUMO:
EJM
consumo de agua
m3
consumo de energìa
KWh
Consumo de combustible gasolina
Galòn
Para PROCESO ASOCIADO:
EJM 
Producciòn, atenciòn cliente, visitas, etc
Para COSTO:
La unidad siempre es $ ò COP</t>
        </r>
      </text>
    </comment>
    <comment ref="D33" authorId="0" shapeId="0" xr:uid="{2E9DE2D2-0933-4778-AA21-8E0E6CAEF0EE}">
      <text>
        <r>
          <rPr>
            <sz val="11"/>
            <color theme="1"/>
            <rFont val="Arial"/>
            <family val="2"/>
          </rPr>
          <t xml:space="preserve">Se refiere a:
De dònde sacamos la informaciòn de los consumos?
Para CONSUMO:
EJM:
Facturas de servicios.
Compra de comnbustible.
Compra de agua por carrotanque. 
Para PROCESO ASOCIADO:
EJM:
Planillas de producciòn
Para COSTO:
Facturas de servicios.
Compra de comnbustible.
Compra de agua por carrotanque. </t>
        </r>
      </text>
    </comment>
    <comment ref="A35" authorId="0" shapeId="0" xr:uid="{38F13D3D-39B5-45F6-B1B3-56D99CE88420}">
      <text>
        <r>
          <rPr>
            <sz val="18"/>
            <color theme="1"/>
            <rFont val="Arial"/>
            <family val="2"/>
          </rPr>
          <t>Ingrese el año relacionado  con los reportes de consumos suministrados</t>
        </r>
      </text>
    </comment>
    <comment ref="B35" authorId="0" shapeId="0" xr:uid="{D0CB8446-CF2C-4174-A96E-E34588CD178F}">
      <text>
        <r>
          <rPr>
            <sz val="18"/>
            <color theme="1"/>
            <rFont val="Arial"/>
            <family val="2"/>
          </rPr>
          <t>Consumo o Generaciòn
Depende del Programa.</t>
        </r>
      </text>
    </comment>
    <comment ref="B36" authorId="0" shapeId="0" xr:uid="{746478A4-D5B3-4490-8193-DD675E088B3E}">
      <text>
        <r>
          <rPr>
            <sz val="18"/>
            <color theme="1"/>
            <rFont val="Arial"/>
            <family val="2"/>
          </rPr>
          <t>Debe definir la UNIDAD DE PRODUCCIÓN de acuerdo a la actividad que desarrolla en el predio y que se relacione con el Aspecto Ambiental de este Programa.</t>
        </r>
      </text>
    </comment>
    <comment ref="B37" authorId="0" shapeId="0" xr:uid="{F6AA6ADC-4541-45F9-9B59-226E4C37672D}">
      <text>
        <r>
          <rPr>
            <sz val="16"/>
            <color theme="1"/>
            <rFont val="Arial"/>
            <family val="2"/>
          </rPr>
          <t>Tenga en cuenta que el costo por consumo de agua se debe extraer de la factura. Si es Factura EAAB debe tener en cuenta el valor UNITARIO por Acueducto y alcantarillado
(NO ES EL VALOR TOTAL DE LA FACTURA)</t>
        </r>
      </text>
    </comment>
    <comment ref="E37" authorId="0" shapeId="0" xr:uid="{609819B1-18AF-4E25-8905-F42872BDD395}">
      <text>
        <r>
          <rPr>
            <sz val="20"/>
            <color theme="1"/>
            <rFont val="Arial"/>
            <family val="2"/>
          </rPr>
          <t>Registrar los datos de valores de la unidad de referencia:
EJM:
Valor kWh es 
$510.97 (este es el valor a registrar en la casilla)</t>
        </r>
      </text>
    </comment>
    <comment ref="F37" authorId="0" shapeId="0" xr:uid="{C8F23C82-51E3-4DF5-AAFE-79797375AADC}">
      <text>
        <r>
          <rPr>
            <sz val="20"/>
            <color theme="1"/>
            <rFont val="Arial"/>
            <family val="2"/>
          </rPr>
          <t>Registrar los datos de valores de la unidad de referencia:
EJM:
Valor kWh es 
$510.97 (este es el valor a registrar en la casilla)</t>
        </r>
      </text>
    </comment>
    <comment ref="B38" authorId="0" shapeId="0" xr:uid="{346653AD-9D3C-4A9E-8297-3B72ADD88FE1}">
      <text>
        <r>
          <rPr>
            <sz val="18"/>
            <color theme="1"/>
            <rFont val="Arial"/>
            <family val="2"/>
          </rPr>
          <t>Indica  la  relación de consumo de un recurso frente a la  unidad de producción propuesta por la empresa</t>
        </r>
      </text>
    </comment>
    <comment ref="A39" authorId="0" shapeId="0" xr:uid="{E7244B90-2630-4C61-B1D5-636CE3A40285}">
      <text>
        <r>
          <rPr>
            <sz val="14"/>
            <color theme="1"/>
            <rFont val="Arial"/>
            <family val="2"/>
          </rPr>
          <t>Para este caso Estrategia CICLO1-2020.
Ingrese los reportes de consumos y cantidades de producciòn o servucciòn (sea el caso particular de cada empresa) el año 2020.</t>
        </r>
      </text>
    </comment>
    <comment ref="B39" authorId="0" shapeId="0" xr:uid="{028CE153-E917-424C-A302-D1CFF0C6BD63}">
      <text>
        <r>
          <rPr>
            <sz val="11"/>
            <color theme="1"/>
            <rFont val="Arial"/>
            <family val="2"/>
          </rPr>
          <t>Consumo o Generaciòn
Depende del Programa.</t>
        </r>
      </text>
    </comment>
    <comment ref="N39" authorId="1" shapeId="0" xr:uid="{A6069D3C-5F69-413F-8796-9B9870C5B241}">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Las facturas se recepcionan los 10 primeros días del mes</t>
        </r>
      </text>
    </comment>
    <comment ref="B40" authorId="0" shapeId="0" xr:uid="{7B49F5FC-7230-4E9B-87EF-3438CFE99ED1}">
      <text>
        <r>
          <rPr>
            <sz val="16"/>
            <color theme="1"/>
            <rFont val="Arial"/>
            <family val="2"/>
          </rPr>
          <t>Debe definir la UNIDAD DE PRODUCCIÓN de acuerdo a la actividad que desarrolla en el predio y que se relacione con el Aspecto Ambiental de este Programa.</t>
        </r>
      </text>
    </comment>
    <comment ref="B41" authorId="0" shapeId="0" xr:uid="{F94C6D95-1CF9-4F2C-8E77-B8CAC3F9D82C}">
      <text>
        <r>
          <rPr>
            <sz val="11"/>
            <color theme="1"/>
            <rFont val="Arial"/>
            <family val="2"/>
          </rPr>
          <t>Tenga en cuenta que el costo por consumo de agua se debe extraer de la factura. Si es Factura EAAB debe tener en cuenta el valor UNITARIO por Acueducto y alcantarillado
(NO ES EL VALOR TOTAL DE LA FACTURA)</t>
        </r>
      </text>
    </comment>
    <comment ref="B42" authorId="0" shapeId="0" xr:uid="{55C401D6-DA91-4FB1-9EF4-4B7346F33D1B}">
      <text>
        <r>
          <rPr>
            <sz val="11"/>
            <color theme="1"/>
            <rFont val="Arial"/>
            <family val="2"/>
          </rPr>
          <t>Indica  la  relación de consumo de un recurso frente a la  unidad de producción propuesta por la empresa</t>
        </r>
      </text>
    </comment>
    <comment ref="D47" authorId="0" shapeId="0" xr:uid="{F7CDF812-0DA7-4745-86A9-1B9E3915CF0D}">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50" authorId="0" shapeId="0" xr:uid="{F82E1040-2433-491B-B121-7BF5BAE19DEC}">
      <text>
        <r>
          <rPr>
            <sz val="11"/>
            <color theme="1"/>
            <rFont val="Arial"/>
            <family val="2"/>
          </rPr>
          <t>Marisol PC:
Usualmente se diligencia al realizar el análisis del siguiente periodo. En ella se enuncia SI se realizó la actividad propuesta, si NO, porque y que acción de mejora se realiza.</t>
        </r>
      </text>
    </comment>
    <comment ref="D51" authorId="0" shapeId="0" xr:uid="{2677F764-43C5-4B2E-A75A-C1C0EE0302D7}">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54" authorId="0" shapeId="0" xr:uid="{AA4C5A79-07AE-4191-AF6F-19C0F96F9EB4}">
      <text>
        <r>
          <rPr>
            <sz val="11"/>
            <color theme="1"/>
            <rFont val="Arial"/>
            <family val="2"/>
          </rPr>
          <t>Marisol PC:
Usualmente se diligencia al realizar el análisis del siguiente periodo. En ella se enuncia SI se realizó la actividad propuesta, si NO, porque y que acción de mejora se realiza.</t>
        </r>
      </text>
    </comment>
    <comment ref="D55" authorId="0" shapeId="0" xr:uid="{22D0F1A1-C1ED-4791-B9A0-437A61399546}">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58" authorId="0" shapeId="0" xr:uid="{16971D16-20FA-4224-B76F-E91A12575780}">
      <text>
        <r>
          <rPr>
            <sz val="11"/>
            <color theme="1"/>
            <rFont val="Arial"/>
            <family val="2"/>
          </rPr>
          <t>Marisol PC:
Usualmente se diligencia al realizar el análisis del siguiente periodo. En ella se enuncia SI se realizó la actividad propuesta, si NO, porque y que acción de mejora se realiza.</t>
        </r>
      </text>
    </comment>
    <comment ref="D59" authorId="0" shapeId="0" xr:uid="{9DED37D2-01A4-410F-8C93-68D3E7624ED9}">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62" authorId="0" shapeId="0" xr:uid="{D2E0BAF6-9134-4781-AD12-597C12CA07FA}">
      <text>
        <r>
          <rPr>
            <sz val="11"/>
            <color theme="1"/>
            <rFont val="Arial"/>
            <family val="2"/>
          </rPr>
          <t>Marisol PC:
Usualmente se diligencia al realizar el análisis del siguiente periodo. En ella se enuncia SI se realizó la actividad propuesta, si NO, porque y que acción de mejora se realiza.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F88FEE7E-C45E-4C3D-8CA2-DEABC1FF87F7}">
      <text>
        <r>
          <rPr>
            <sz val="16"/>
            <color theme="1"/>
            <rFont val="Arial"/>
            <family val="2"/>
          </rPr>
          <t>Comprende la delimitación del programa, es decir el/los procesos que involucra el desarrollo del programa. 
EJM: 
Abarca todos los procesos que conforman la empresa en el (los) predio(s) ubicado(s) o tiene como alcance el área de producción ubicado en la dirección (predio).</t>
        </r>
      </text>
    </comment>
    <comment ref="A9" authorId="0" shapeId="0" xr:uid="{ED0A7886-816A-410E-9C7F-3B497DBA04BC}">
      <text>
        <r>
          <rPr>
            <sz val="18"/>
            <color theme="1"/>
            <rFont val="Arial"/>
            <family val="2"/>
          </rPr>
          <t xml:space="preserve">Es el resultado que se logrará al final de la implementación del programa ambiental a realizar.
NOTA:
Según la ISO 14001:2015 "La organización debe establecer objetivos ambientales para las funciones y niveles pertinentes, teniendo en cuenta los aspectos ambientales significativos de la organización y sus requisitos legales y otros requisitos asociados, y considerando sus riesgos y oportunidades.
Los objetivos ambientales deben:
a) ser coherentes con la política ambiental;
b) ser medibles (si es factible);
c) ser objeto de seguimiento;
d) comunicarse;
e) actualizarse, según corresponda.
La organización debe conservar información documentada sobre los objetivos ambientales.
Recuerde que para construir los objetivos deben considerarse las siguientes interrogantes: Quién, qué, cómo, cuándo y dónde. Así mismo, deben iniciar por un verbo indefinido. 
</t>
        </r>
      </text>
    </comment>
    <comment ref="A10" authorId="0" shapeId="0" xr:uid="{AF9976D7-3159-4AE9-AE65-AB3CDECBC77D}">
      <text>
        <r>
          <rPr>
            <sz val="16"/>
            <color theme="1"/>
            <rFont val="Arial"/>
            <family val="2"/>
          </rPr>
          <t>Son aquellos que el planificador se propone cumplir en el transcurso de su tarea diaria y que le permitirán alcanzar el objetivo general. Deben facilitar la comprensión de las metas ambientales a las que se arribará, deben focalizar las tareas a desarrollar en una serie de proposiciones que se desagregarán por medio de actividades específicadas.
Así mismo, deben estar escritos con verbos que indiquen una acción concreta y no vaga, deberán indicar a qué resultados se quiere llegar, no dar los resultados, sino plantearlos en forma genérica. Se recomienda plantear tres objetivos. 
Por ejemplo: "Este es un ejemplo recreativo, por lo cual esperamos sirva de guía màs no de replica que sesgue la imaginación e intención de quien(es) elabora(n) el/los programas":
* Disminuir el consumo en un 3% mediante estrategias para el uso eficiente del .. ..
* Evaluar mediante el desarrollo de indicadores ambientales y su respectivo análisis, la eficacia de las acciones planteadas....
* Diseñar e implementar un plan de comunicaciones que permita sensibilizar al personal respecto a la implementación de las estrategias diseñadas para ..... (este objetivo se desarrollará con actividades puntuales acerca de capacitaciones, sus temas, los medios de realizarlas "presenciales, celulas...", piezas publicitarias, estrategias de comunicación, guías, cartillas.. mecánismos que generen).
Es importante, tener encuenta que cada objetivo específico se revisará respecto a las actividades que se establezcan para su desarrollo, por ende debe evidenciarse articulación y coherencia entre los mismos.</t>
        </r>
      </text>
    </comment>
    <comment ref="C10" authorId="0" shapeId="0" xr:uid="{6DA714E0-5256-47BC-BA13-F398A269CAE1}">
      <text>
        <r>
          <rPr>
            <sz val="16"/>
            <color theme="1"/>
            <rFont val="Arial"/>
            <family val="2"/>
          </rPr>
          <t>Indicador dirigido a la DISMINUCIÓN o EL SOSTENIMIENTO DE LOS CONSUMOS.  
Para determinar el porcentaje, dirijase a la columna R30, la información le soportará la tomo de la desición respecto al %
Ejemplo:
Disminución en el xxx% en el consumo de l agua
NOTA. El sostenimiento se lográ una vez se encuentran varios periodos con similar consumo a pesar del incremento de sus unidad de producción</t>
        </r>
      </text>
    </comment>
    <comment ref="C11" authorId="0" shapeId="0" xr:uid="{39D701B3-9AF1-455A-8693-0260485331DC}">
      <text>
        <r>
          <rPr>
            <sz val="16"/>
            <color theme="1"/>
            <rFont val="Arial"/>
            <family val="2"/>
          </rPr>
          <t>Indicador dirigido a la DISMINUCIÓN o EL SOSTENIMIENTO DE LOS CONSUMOS.  
Para determinar el porcentaje, dirijase a la columna R30, la información le soportará la tomo de la desición respecto al %
Ejemplo:
Disminución en el xxx% en el consumo de l agua
NOTA. El sostenimiento se lográ una vez se encuentran varios periodos con similar consumo a pesar del incremento de sus unidad de producción</t>
        </r>
      </text>
    </comment>
    <comment ref="A12" authorId="0" shapeId="0" xr:uid="{DFB641E4-1E18-4DBB-97DE-313EFA41EA08}">
      <text>
        <r>
          <rPr>
            <sz val="18"/>
            <color theme="1"/>
            <rFont val="Arial"/>
            <family val="2"/>
          </rPr>
          <t>De acuerdo al resultado presentado por la Matriz de Aspectos e Impactos Ambientales determine el aspecto a trabajar.
Recuerde que un aspecto ambiental es el elemento de las actividades, producto o servicios de la organización que pueden generar un impacto en el medio ambiente, es decir la causa que genera un impacto ambiental.</t>
        </r>
      </text>
    </comment>
    <comment ref="B15" authorId="0" shapeId="0" xr:uid="{DEB72011-3FED-4137-97F0-3AFD886925A1}">
      <text>
        <r>
          <rPr>
            <sz val="16"/>
            <color theme="1"/>
            <rFont val="Arial"/>
            <family val="2"/>
          </rPr>
          <t>De acuerdo a los objetivos específicos propuestos, describa las actividades que se realizarán para el logro de los mismos enmarcadas en cada una de las etapas requeridas para la ejecución del programa bajo el ciclo PHVA.
Adicione las filas que necesite.
De acuerdo al ciclo PHVA. se inicia con todas las actividades del PLANEAR. Continua con el HACER mediante la implementación de formatos de seguimiento, etc. VERIFICAR con el cumplimiento y soportes presentados en la columna U, V y SECCION seguimiento a consumos 19. ACTUAR. Con el análisis quenerado en la SECCION Análisis del comportamiento
NOTA. si su empresa genera VERTIMIENTO INDUSTRIALES O NO DOMESTICOS, En el programa para el uso eficiente para el consumo del agua debe incluir actividades que se encaminen a asegurar el cumplimiento</t>
        </r>
      </text>
    </comment>
    <comment ref="C15" authorId="0" shapeId="0" xr:uid="{8E0DA59A-A434-4E9E-82D3-C02278D7EF3A}">
      <text>
        <r>
          <rPr>
            <sz val="16"/>
            <color theme="1"/>
            <rFont val="Arial"/>
            <family val="2"/>
          </rPr>
          <t>Mencione el cargo y la dependencia que actuará como responsable para el cumplimiento de la actividad.</t>
        </r>
      </text>
    </comment>
    <comment ref="D15" authorId="0" shapeId="0" xr:uid="{A81FD995-AC42-40CA-8326-5973EBACAF91}">
      <text>
        <r>
          <rPr>
            <sz val="16"/>
            <color theme="1"/>
            <rFont val="Arial"/>
            <family val="2"/>
          </rPr>
          <t>Liste los recursos (físicos y humanos) que por cada actividad y que requiere para su desarrollo y cumplimiento.
NOTA: aunque la empresa ya cuente con dichos recursos es necesario que los identifique y en la columna subsiguiente los cuantifique.</t>
        </r>
        <r>
          <rPr>
            <sz val="11"/>
            <color theme="1"/>
            <rFont val="Arial"/>
            <family val="2"/>
          </rPr>
          <t xml:space="preserve">
</t>
        </r>
      </text>
    </comment>
    <comment ref="E15" authorId="0" shapeId="0" xr:uid="{929F76F8-557B-4631-AEFB-BF730BB125F0}">
      <text>
        <r>
          <rPr>
            <sz val="16"/>
            <color theme="1"/>
            <rFont val="Arial"/>
            <family val="2"/>
          </rPr>
          <t>Incluya la cantidad en pesos ($) que se requiere para la realización de cada actividad.
En esta celda se deberán incluir tanto los recursos en pesos con los que cuenta la empresa como los que requieren conseguir (SI FUERA EL CASO). Recordemos que para la Estrategia ACERCAR iniciamos con buenas prácticas. Es desición de la empresa inversiones que determine.</t>
        </r>
      </text>
    </comment>
    <comment ref="G15" authorId="0" shapeId="0" xr:uid="{0BAD0825-953E-4E17-B800-84A7B92D4A4C}">
      <text>
        <r>
          <rPr>
            <sz val="11"/>
            <color theme="1"/>
            <rFont val="Arial"/>
            <family val="2"/>
          </rPr>
          <t>Determine la fecha de inicio y finalización de la actividad y rellene el (los) mese(s) necesarios para la misma.</t>
        </r>
      </text>
    </comment>
    <comment ref="S15" authorId="0" shapeId="0" xr:uid="{C0F0A790-3D3B-444D-A65E-500861565773}">
      <text>
        <r>
          <rPr>
            <sz val="20"/>
            <color theme="1"/>
            <rFont val="Arial"/>
            <family val="2"/>
          </rPr>
          <t>Referencia al % de avance en el cumplimiento de lo programado Vs ejecutado</t>
        </r>
      </text>
    </comment>
    <comment ref="T15" authorId="0" shapeId="0" xr:uid="{D4A53347-BF5D-4C82-B513-C6CE68A05FC8}">
      <text>
        <r>
          <rPr>
            <sz val="18"/>
            <color theme="1"/>
            <rFont val="Arial"/>
            <family val="2"/>
          </rPr>
          <t>Debe vincular las evidencias o soportes de cumplimiento con el fin de que sea verificable y trazable la ejecuciòn de la actividad.</t>
        </r>
      </text>
    </comment>
    <comment ref="V15" authorId="0" shapeId="0" xr:uid="{B9EA2EDD-AD37-46BB-9FEB-5F4632AB0CBF}">
      <text>
        <r>
          <rPr>
            <sz val="18"/>
            <color theme="1"/>
            <rFont val="Arial"/>
            <family val="2"/>
          </rPr>
          <t>Describa todas las observaciones con respecto ya sea al cumplimiento o no de la actividad, los inconvenientes o avances, etc.
NOTA: Se sugiere revisar mìnimo mensualmente el nivel de cumplimiento de las actividades propuestas.</t>
        </r>
      </text>
    </comment>
    <comment ref="F16" authorId="0" shapeId="0" xr:uid="{BBB4B753-44F0-44BB-8908-34EF4E8B581E}">
      <text>
        <r>
          <rPr>
            <sz val="18"/>
            <color theme="1"/>
            <rFont val="Arial"/>
            <family val="2"/>
          </rPr>
          <t>Se debe hacer uso de “P” Programado
“E” Ejecutado</t>
        </r>
      </text>
    </comment>
    <comment ref="C42" authorId="0" shapeId="0" xr:uid="{37C6959D-EEEE-4D9A-B82C-5583CDE2F378}">
      <text>
        <r>
          <rPr>
            <sz val="11"/>
            <color theme="1"/>
            <rFont val="Arial"/>
            <family val="2"/>
          </rPr>
          <t>Para CONSUMO:
EJM
consumo de agua
m3
consumo de energìa
KWh
Consumo de combustible gasolina
Galòn
Para PROCESO ASOCIADO:
EJM 
Producciòn, atenciòn cliente, visitas, etc
Para COSTO:
La unidad siempre es $ ò COP</t>
        </r>
      </text>
    </comment>
    <comment ref="D42" authorId="0" shapeId="0" xr:uid="{4C2E5608-63E1-42F1-B79C-F9B01689D040}">
      <text>
        <r>
          <rPr>
            <sz val="11"/>
            <color theme="1"/>
            <rFont val="Arial"/>
            <family val="2"/>
          </rPr>
          <t xml:space="preserve">Se refiere a:
De dònde sacamos la informaciòn de los consumos?
Para CONSUMO:
EJM:
Facturas de servicios.
Compra de comnbustible.
Compra de agua por carrotanque. 
Para PROCESO ASOCIADO:
EJM:
Planillas de producciòn
Para COSTO:
Facturas de servicios.
Compra de comnbustible.
Compra de agua por carrotanque. </t>
        </r>
      </text>
    </comment>
    <comment ref="A44" authorId="0" shapeId="0" xr:uid="{181E35EE-7277-4E02-B429-1BFB44F58CFC}">
      <text>
        <r>
          <rPr>
            <sz val="18"/>
            <color theme="1"/>
            <rFont val="Arial"/>
            <family val="2"/>
          </rPr>
          <t>Ingrese el año relacionado  con los reportes de consumos suministrados</t>
        </r>
      </text>
    </comment>
    <comment ref="B44" authorId="0" shapeId="0" xr:uid="{DBBD7E33-98EC-4266-8A44-39494CEA27DD}">
      <text>
        <r>
          <rPr>
            <sz val="11"/>
            <color theme="1"/>
            <rFont val="Arial"/>
            <family val="2"/>
          </rPr>
          <t>Consumo o Generaciòn
Depende del Programa.</t>
        </r>
      </text>
    </comment>
    <comment ref="B45" authorId="0" shapeId="0" xr:uid="{A2C6D5F5-4836-42E7-924B-B98ED44242E1}">
      <text>
        <r>
          <rPr>
            <sz val="11"/>
            <color theme="1"/>
            <rFont val="Arial"/>
            <family val="2"/>
          </rPr>
          <t>Debe definir la UNIDAD DE PRODUCCIÓN de acuerdo a la actividad que desarrolla en el predio y que se relacione con el Aspecto Ambiental de este Programa.</t>
        </r>
      </text>
    </comment>
    <comment ref="B46" authorId="0" shapeId="0" xr:uid="{3007156B-E84F-47AA-A2F0-62EE4F3225E2}">
      <text>
        <r>
          <rPr>
            <sz val="11"/>
            <color theme="1"/>
            <rFont val="Arial"/>
            <family val="2"/>
          </rPr>
          <t>Tenga en cuenta que el costo por consumo de agua se debe extraer de la factura. Si es Factura EAAB debe tener en cuenta el valor UNITARIO por Acueducto y alcantarillado
(NO ES EL VALOR TOTAL DE LA FACTURA)</t>
        </r>
      </text>
    </comment>
    <comment ref="B47" authorId="0" shapeId="0" xr:uid="{830D7DDF-9F7B-4C66-A022-10F2BDE4C8EC}">
      <text>
        <r>
          <rPr>
            <sz val="18"/>
            <color theme="1"/>
            <rFont val="Arial"/>
            <family val="2"/>
          </rPr>
          <t>Indica  la  relación de consumo de un recurso frente a la  unidad de producción propuesta por la empresa</t>
        </r>
      </text>
    </comment>
    <comment ref="A48" authorId="0" shapeId="0" xr:uid="{7A9F0123-70D2-411A-965B-BF39CFBBE5D2}">
      <text>
        <r>
          <rPr>
            <sz val="14"/>
            <color theme="1"/>
            <rFont val="Arial"/>
            <family val="2"/>
          </rPr>
          <t>Para este caso Estrategia CICLO1-2020.
Ingrese los reportes de consumos y cantidades de producciòn o servucciòn (sea el caso particular de cada empresa) el año 2020.</t>
        </r>
      </text>
    </comment>
    <comment ref="B48" authorId="0" shapeId="0" xr:uid="{B56971F5-6D4D-4DFE-B523-704209F55B4A}">
      <text>
        <r>
          <rPr>
            <sz val="11"/>
            <color theme="1"/>
            <rFont val="Arial"/>
            <family val="2"/>
          </rPr>
          <t>Consumo o Generaciòn
Depende del Programa.</t>
        </r>
      </text>
    </comment>
    <comment ref="B49" authorId="0" shapeId="0" xr:uid="{35A09AF5-457F-4957-AF8E-EB027D6DE021}">
      <text>
        <r>
          <rPr>
            <sz val="16"/>
            <color theme="1"/>
            <rFont val="Arial"/>
            <family val="2"/>
          </rPr>
          <t>Debe definir la UNIDAD DE PRODUCCIÓN de acuerdo a la actividad que desarrolla en el predio y que se relacione con el Aspecto Ambiental de este Programa.</t>
        </r>
      </text>
    </comment>
    <comment ref="B50" authorId="0" shapeId="0" xr:uid="{6C44D7FB-0D54-4FFA-9893-0E2F1C408125}">
      <text>
        <r>
          <rPr>
            <sz val="11"/>
            <color theme="1"/>
            <rFont val="Arial"/>
            <family val="2"/>
          </rPr>
          <t>Tenga en cuenta que el costo por consumo de agua se debe extraer de la factura. Si es Factura EAAB debe tener en cuenta el valor UNITARIO por Acueducto y alcantarillado
(NO ES EL VALOR TOTAL DE LA FACTURA)</t>
        </r>
      </text>
    </comment>
    <comment ref="B51" authorId="0" shapeId="0" xr:uid="{04487B3B-B448-4CDE-B688-10F8487FBA59}">
      <text>
        <r>
          <rPr>
            <sz val="16"/>
            <color theme="1"/>
            <rFont val="Arial"/>
            <family val="2"/>
          </rPr>
          <t>Indica  la  relación de consumo de un recurso frente a la  unidad de producción propuesta por la empresa</t>
        </r>
      </text>
    </comment>
    <comment ref="D56" authorId="0" shapeId="0" xr:uid="{E751072E-1BCA-49D3-B50E-D388F334770C}">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59" authorId="0" shapeId="0" xr:uid="{90A2A993-F951-4C34-A63E-327464088915}">
      <text>
        <r>
          <rPr>
            <sz val="11"/>
            <color theme="1"/>
            <rFont val="Arial"/>
            <family val="2"/>
          </rPr>
          <t>Marisol PC:
Usualmente se diligencia al realizar el análisis del siguiente periodo. En ella se enuncia SI se realizó la actividad propuesta, si NO, porque y que acción de mejora se realiza.</t>
        </r>
      </text>
    </comment>
    <comment ref="D60" authorId="0" shapeId="0" xr:uid="{EA61F1AA-A519-4C85-8B2F-B01D9D2A8EE1}">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63" authorId="0" shapeId="0" xr:uid="{5478EB0D-1944-41B3-9624-114BF0727DD8}">
      <text>
        <r>
          <rPr>
            <sz val="11"/>
            <color theme="1"/>
            <rFont val="Arial"/>
            <family val="2"/>
          </rPr>
          <t>Marisol PC:
Usualmente se diligencia al realizar el análisis del siguiente periodo. En ella se enuncia SI se realizó la actividad propuesta, si NO, porque y que acción de mejora se realiza.</t>
        </r>
      </text>
    </comment>
    <comment ref="D64" authorId="0" shapeId="0" xr:uid="{436CD5BA-B2AD-41B4-B67A-5134529F73C1}">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67" authorId="0" shapeId="0" xr:uid="{86EADE85-CF3D-4285-B55A-40B2E37A47B4}">
      <text>
        <r>
          <rPr>
            <sz val="11"/>
            <color theme="1"/>
            <rFont val="Arial"/>
            <family val="2"/>
          </rPr>
          <t>Marisol PC:
Usualmente se diligencia al realizar el análisis del siguiente periodo. En ella se enuncia SI se realizó la actividad propuesta, si NO, porque y que acción de mejora se realiza.</t>
        </r>
      </text>
    </comment>
    <comment ref="D68" authorId="0" shapeId="0" xr:uid="{F3EE09B3-69A2-422C-B082-A31F01CFA201}">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71" authorId="0" shapeId="0" xr:uid="{F969A8EE-06F3-466D-8609-CCFB38469DD3}">
      <text>
        <r>
          <rPr>
            <sz val="11"/>
            <color theme="1"/>
            <rFont val="Arial"/>
            <family val="2"/>
          </rPr>
          <t>Marisol PC:
Usualmente se diligencia al realizar el análisis del siguiente periodo. En ella se enuncia SI se realizó la actividad propuesta, si NO, porque y que acción de mejora se realiza.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tc={4ED71466-E732-4CB9-8D15-922DC87ACCF7}</author>
  </authors>
  <commentList>
    <comment ref="A7" authorId="0" shapeId="0" xr:uid="{A5699BE7-6099-4BAA-B33E-36DB5B25A7DD}">
      <text>
        <r>
          <rPr>
            <sz val="16"/>
            <color theme="1"/>
            <rFont val="Arial"/>
            <family val="2"/>
          </rPr>
          <t>Comprende la delimitación del programa, es decir el/los procesos que involucra el desarrollo del programa. 
EJM: 
Abarca todos los procesos que conforman la empresa en el (los) predio(s) ubicado(s) o tiene como alcance el área de producción ubicado en la dirección (predio).</t>
        </r>
      </text>
    </comment>
    <comment ref="A9" authorId="0" shapeId="0" xr:uid="{08BD5C1E-CB5B-48AF-B315-E47846B0E2F0}">
      <text>
        <r>
          <rPr>
            <sz val="18"/>
            <color theme="1"/>
            <rFont val="Arial"/>
            <family val="2"/>
          </rPr>
          <t xml:space="preserve">Es el resultado que se logrará al final de la implementación del programa ambiental a realizar.
NOTA:
Según la ISO 14001:2015 "La organización debe establecer objetivos ambientales para las funciones y niveles pertinentes, teniendo en cuenta los aspectos ambientales significativos de la organización y sus requisitos legales y otros requisitos asociados, y considerando sus riesgos y oportunidades.
Los objetivos ambientales deben:
a) ser coherentes con la política ambiental;
b) ser medibles (si es factible);
c) ser objeto de seguimiento;
d) comunicarse;
e) actualizarse, según corresponda.
La organización debe conservar información documentada sobre los objetivos ambientales.
Recuerde que para construir los objetivos deben considerarse las siguientes interrogantes: Quién, qué, cómo, cuándo y dónde. Así mismo, deben iniciar por un verbo indefinido. 
</t>
        </r>
      </text>
    </comment>
    <comment ref="A10" authorId="0" shapeId="0" xr:uid="{8FCADC56-76E3-429E-9E6B-F91A4A508DDE}">
      <text>
        <r>
          <rPr>
            <sz val="16"/>
            <color theme="1"/>
            <rFont val="Arial"/>
            <family val="2"/>
          </rPr>
          <t>Son aquellos que el planificador se propone cumplir en el transcurso de su tarea diaria y que le permitirán alcanzar el objetivo general. Deben facilitar la comprensión de las metas ambientales a las que se arribará, deben focalizar las tareas a desarrollar en una serie de proposiciones que se desagregarán por medio de actividades específicadas.
Así mismo, deben estar escritos con verbos que indiquen una acción concreta y no vaga, deberán indicar a qué resultados se quiere llegar, no dar los resultados, sino plantearlos en forma genérica. Se recomienda plantear tres objetivos. 
Por ejemplo: "Este es un ejemplo recreativo, por lo cual esperamos sirva de guía màs no de replica que sesgue la imaginación e intención de quien(es) elabora(n) el/los programas":
* Disminuir el consumo en un 3% mediante estrategias para el uso eficiente del .. ..
* Evaluar mediante el desarrollo de indicadores ambientales y su respectivo análisis, la eficacia de las acciones planteadas....
* Diseñar e implementar un plan de comunicaciones que permita sensibilizar al personal respecto a la implementación de las estrategias diseñadas para ..... (este objetivo se desarrollará con actividades puntuales acerca de capacitaciones, sus temas, los medios de realizarlas "presenciales, celulas...", piezas publicitarias, estrategias de comunicación, guías, cartillas.. mecánismos que generen).
Es importante, tener encuenta que cada objetivo específico se revisará respecto a las actividades que se establezcan para su desarrollo, por ende debe evidenciarse articulación y coherencia entre los mismos.</t>
        </r>
      </text>
    </comment>
    <comment ref="C10" authorId="0" shapeId="0" xr:uid="{E85EC0A6-AF70-4080-BB02-81666B3FD1D8}">
      <text>
        <r>
          <rPr>
            <sz val="16"/>
            <color theme="1"/>
            <rFont val="Arial"/>
            <family val="2"/>
          </rPr>
          <t>Indicador dirigido a la DISMINUCIÓN o EL SOSTENIMIENTO DE LOS CONSUMOS.  
Para determinar el porcentaje, dirijase a la columna R30, la información le soportará la tomo de la desición respecto al %
Ejemplo:
Disminución en el xxx% en el consumo de l agua
NOTA. El sostenimiento se lográ una vez se encuentran varios periodos con similar consumo a pesar del incremento de sus unidad de producción</t>
        </r>
      </text>
    </comment>
    <comment ref="A11" authorId="0" shapeId="0" xr:uid="{BF45407F-9556-4CDE-91C8-E224B73F87BC}">
      <text>
        <r>
          <rPr>
            <sz val="18"/>
            <color theme="1"/>
            <rFont val="Arial"/>
            <family val="2"/>
          </rPr>
          <t>De acuerdo al resultado presentado por la Matriz de Aspectos e Impactos Ambientales determine el aspecto a trabajar.
Recuerde que un aspecto ambiental es el elemento de las actividades, producto o servicios de la organización que pueden generar un impacto en el medio ambiente, es decir la causa que genera un impacto ambiental.</t>
        </r>
      </text>
    </comment>
    <comment ref="B14" authorId="0" shapeId="0" xr:uid="{96E2F1FC-1F99-4261-A807-10CB3402A3FE}">
      <text>
        <r>
          <rPr>
            <sz val="16"/>
            <color theme="1"/>
            <rFont val="Arial"/>
            <family val="2"/>
          </rPr>
          <t>De acuerdo a los objetivos específicos propuestos, describa las actividades que se realizarán para el logro de los mismos enmarcadas en cada una de las etapas requeridas para la ejecución del programa bajo el ciclo PHVA.
Adicione las filas que necesite.
De acuerdo al ciclo PHVA. se inicia con todas las actividades del PLANEAR. Continua con el HACER mediante la implementación de formatos de seguimiento, etc. VERIFICAR con el cumplimiento y soportes presentados en la columna U, V y SECCION seguimiento a consumos 19. ACTUAR. Con el análisis quenerado en la SECCION Análisis del comportamiento
NOTA. si su empresa genera VERTIMIENTO INDUSTRIALES O NO DOMESTICOS, En el programa para el uso eficiente para el consumo del agua debe incluir actividades que se encaminen a asegurar el cumplimiento</t>
        </r>
      </text>
    </comment>
    <comment ref="C14" authorId="0" shapeId="0" xr:uid="{E8BA80A6-2077-4B9E-A56E-353787735172}">
      <text>
        <r>
          <rPr>
            <sz val="16"/>
            <color theme="1"/>
            <rFont val="Arial"/>
            <family val="2"/>
          </rPr>
          <t>Mencione el cargo y la dependencia que actuará como responsable para el cumplimiento de la actividad.</t>
        </r>
      </text>
    </comment>
    <comment ref="D14" authorId="0" shapeId="0" xr:uid="{B21D9290-B831-4EB7-8D7C-66E22F7049E9}">
      <text>
        <r>
          <rPr>
            <sz val="16"/>
            <color theme="1"/>
            <rFont val="Arial"/>
            <family val="2"/>
          </rPr>
          <t>Liste los recursos (físicos y humanos) que por cada actividad y que requiere para su desarrollo y cumplimiento.
NOTA: aunque la empresa ya cuente con dichos recursos es necesario que los identifique y en la columna subsiguiente los cuantifique.</t>
        </r>
        <r>
          <rPr>
            <sz val="11"/>
            <color theme="1"/>
            <rFont val="Arial"/>
            <family val="2"/>
          </rPr>
          <t xml:space="preserve">
</t>
        </r>
      </text>
    </comment>
    <comment ref="E14" authorId="0" shapeId="0" xr:uid="{6D9D514B-7764-4503-998A-DEB1D736D364}">
      <text>
        <r>
          <rPr>
            <sz val="16"/>
            <color theme="1"/>
            <rFont val="Arial"/>
            <family val="2"/>
          </rPr>
          <t>Incluya la cantidad en pesos ($) que se requiere para la realización de cada actividad.
En esta celda se deberán incluir tanto los recursos en pesos con los que cuenta la empresa como los que requieren conseguir (SI FUERA EL CASO). Recordemos que para la Estrategia ACERCAR iniciamos con buenas prácticas. Es desición de la empresa inversiones que determine.</t>
        </r>
      </text>
    </comment>
    <comment ref="G14" authorId="0" shapeId="0" xr:uid="{FB4A08F3-A7E2-4BCE-8657-F8EA06019C55}">
      <text>
        <r>
          <rPr>
            <sz val="11"/>
            <color theme="1"/>
            <rFont val="Arial"/>
            <family val="2"/>
          </rPr>
          <t>Determine la fecha de inicio y finalización de la actividad y rellene el (los) mese(s) necesarios para la misma.</t>
        </r>
      </text>
    </comment>
    <comment ref="S14" authorId="0" shapeId="0" xr:uid="{C78BE37A-4E83-4E0C-9F26-356F6523C1AB}">
      <text>
        <r>
          <rPr>
            <sz val="20"/>
            <color theme="1"/>
            <rFont val="Arial"/>
            <family val="2"/>
          </rPr>
          <t>Referencia al % de avance en el cumplimiento de lo programado Vs ejecutado</t>
        </r>
      </text>
    </comment>
    <comment ref="T14" authorId="0" shapeId="0" xr:uid="{0BC197B1-816A-4F6C-8E39-E2701A315305}">
      <text>
        <r>
          <rPr>
            <sz val="18"/>
            <color theme="1"/>
            <rFont val="Arial"/>
            <family val="2"/>
          </rPr>
          <t>Debe vincular las evidencias o soportes de cumplimiento con el fin de que sea verificable y trazable la ejecuciòn de la actividad.</t>
        </r>
      </text>
    </comment>
    <comment ref="V14" authorId="0" shapeId="0" xr:uid="{0F70D039-14F9-41C4-B26E-FA5CE496ADB1}">
      <text>
        <r>
          <rPr>
            <sz val="18"/>
            <color theme="1"/>
            <rFont val="Arial"/>
            <family val="2"/>
          </rPr>
          <t>Describa todas las observaciones con respecto ya sea al cumplimiento o no de la actividad, los inconvenientes o avances, etc.
NOTA: Se sugiere revisar mìnimo mensualmente el nivel de cumplimiento de las actividades propuestas.</t>
        </r>
      </text>
    </comment>
    <comment ref="F15" authorId="0" shapeId="0" xr:uid="{A62D95F8-9AAC-4167-AE38-223C19ABFEDE}">
      <text>
        <r>
          <rPr>
            <sz val="18"/>
            <color theme="1"/>
            <rFont val="Arial"/>
            <family val="2"/>
          </rPr>
          <t>Se debe hacer uso de “P” Programado
“E” Ejecutado</t>
        </r>
      </text>
    </comment>
    <comment ref="L16" authorId="1" shapeId="0" xr:uid="{4ED71466-E732-4CB9-8D15-922DC87ACCF7}">
      <text>
        <r>
          <rPr>
            <sz val="11"/>
            <color theme="1"/>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Incluirla en la semana ambiental</t>
        </r>
      </text>
    </comment>
    <comment ref="C65" authorId="0" shapeId="0" xr:uid="{28B5DA24-D863-4876-BB57-0387952A2E66}">
      <text>
        <r>
          <rPr>
            <sz val="11"/>
            <color theme="1"/>
            <rFont val="Arial"/>
            <family val="2"/>
          </rPr>
          <t>Para CONSUMO:
EJM
consumo de agua
m3
consumo de energìa
KWh
Consumo de combustible gasolina
Galòn
Para PROCESO ASOCIADO:
EJM 
Producciòn, atenciòn cliente, visitas, etc
Para COSTO:
La unidad siempre es $ ò COP</t>
        </r>
      </text>
    </comment>
    <comment ref="D65" authorId="0" shapeId="0" xr:uid="{89C64981-D3F4-4F9E-A08E-599E463A06B9}">
      <text>
        <r>
          <rPr>
            <sz val="11"/>
            <color theme="1"/>
            <rFont val="Arial"/>
            <family val="2"/>
          </rPr>
          <t xml:space="preserve">Se refiere a:
De dònde sacamos la informaciòn de los consumos?
Para CONSUMO:
EJM:
Facturas de servicios.
Compra de comnbustible.
Compra de agua por carrotanque. 
Para PROCESO ASOCIADO:
EJM:
Planillas de producciòn
Para COSTO:
Facturas de servicios.
Compra de comnbustible.
Compra de agua por carrotanque. </t>
        </r>
      </text>
    </comment>
    <comment ref="A67" authorId="0" shapeId="0" xr:uid="{A5D6F285-5A1C-42CA-BD6A-8DA4EE90AF54}">
      <text>
        <r>
          <rPr>
            <sz val="18"/>
            <color theme="1"/>
            <rFont val="Arial"/>
            <family val="2"/>
          </rPr>
          <t>Ingrese el año relacionado  con los reportes de consumos suministrados</t>
        </r>
      </text>
    </comment>
    <comment ref="B67" authorId="0" shapeId="0" xr:uid="{2DFDB893-7FB7-46EB-BDF7-74305CA5E2A5}">
      <text>
        <r>
          <rPr>
            <sz val="11"/>
            <color theme="1"/>
            <rFont val="Arial"/>
            <family val="2"/>
          </rPr>
          <t>Consumo o Generaciòn
Depende del Programa.</t>
        </r>
      </text>
    </comment>
    <comment ref="B68" authorId="0" shapeId="0" xr:uid="{58F6D948-DCF0-45D1-809C-392A80997BD5}">
      <text>
        <r>
          <rPr>
            <sz val="11"/>
            <color theme="1"/>
            <rFont val="Arial"/>
            <family val="2"/>
          </rPr>
          <t>Debe definir la UNIDAD DE PRODUCCIÓN de acuerdo a la actividad que desarrolla en el predio y que se relacione con el Aspecto Ambiental de este Programa.</t>
        </r>
      </text>
    </comment>
    <comment ref="B69" authorId="0" shapeId="0" xr:uid="{CFD84E13-174C-4687-8651-4E1D067DF29B}">
      <text>
        <r>
          <rPr>
            <sz val="11"/>
            <color theme="1"/>
            <rFont val="Arial"/>
            <family val="2"/>
          </rPr>
          <t>Tenga en cuenta que el costo por consumo de agua se debe extraer de la factura. Si es Factura EAAB debe tener en cuenta el valor UNITARIO por Acueducto y alcantarillado
(NO ES EL VALOR TOTAL DE LA FACTURA)</t>
        </r>
      </text>
    </comment>
    <comment ref="B70" authorId="0" shapeId="0" xr:uid="{3736D6C9-52C0-483C-B9E1-72A8DE93B2AF}">
      <text>
        <r>
          <rPr>
            <sz val="18"/>
            <color theme="1"/>
            <rFont val="Arial"/>
            <family val="2"/>
          </rPr>
          <t>Indica  la  relación de consumo de un recurso frente a la  unidad de producción propuesta por la empresa</t>
        </r>
      </text>
    </comment>
    <comment ref="A71" authorId="0" shapeId="0" xr:uid="{4F8B404D-0779-4C1D-8179-9628E4DBB64F}">
      <text>
        <r>
          <rPr>
            <sz val="14"/>
            <color theme="1"/>
            <rFont val="Arial"/>
            <family val="2"/>
          </rPr>
          <t>Para este caso Estrategia CICLO1-2020.
Ingrese los reportes de consumos y cantidades de producciòn o servucciòn (sea el caso particular de cada empresa) el año 2020.</t>
        </r>
      </text>
    </comment>
    <comment ref="B71" authorId="0" shapeId="0" xr:uid="{703EED86-391A-47F2-A98D-2EE902F2753A}">
      <text>
        <r>
          <rPr>
            <sz val="11"/>
            <color theme="1"/>
            <rFont val="Arial"/>
            <family val="2"/>
          </rPr>
          <t>Consumo o Generaciòn
Depende del Programa.</t>
        </r>
      </text>
    </comment>
    <comment ref="B72" authorId="0" shapeId="0" xr:uid="{CD3D3DF8-1154-4B0C-B71C-7D5F5A1CF998}">
      <text>
        <r>
          <rPr>
            <sz val="16"/>
            <color theme="1"/>
            <rFont val="Arial"/>
            <family val="2"/>
          </rPr>
          <t>Debe definir la UNIDAD DE PRODUCCIÓN de acuerdo a la actividad que desarrolla en el predio y que se relacione con el Aspecto Ambiental de este Programa.</t>
        </r>
      </text>
    </comment>
    <comment ref="B73" authorId="0" shapeId="0" xr:uid="{D3260B18-6C07-4B1A-86F1-57E50C036A79}">
      <text>
        <r>
          <rPr>
            <sz val="11"/>
            <color theme="1"/>
            <rFont val="Arial"/>
            <family val="2"/>
          </rPr>
          <t>Tenga en cuenta que el costo por consumo de agua se debe extraer de la factura. Si es Factura EAAB debe tener en cuenta el valor UNITARIO por Acueducto y alcantarillado
(NO ES EL VALOR TOTAL DE LA FACTURA)</t>
        </r>
      </text>
    </comment>
    <comment ref="B74" authorId="0" shapeId="0" xr:uid="{33A742A5-832D-4A63-AA51-68DF663ECCD8}">
      <text>
        <r>
          <rPr>
            <sz val="11"/>
            <color theme="1"/>
            <rFont val="Arial"/>
            <family val="2"/>
          </rPr>
          <t>Indica  la  relación de consumo de un recurso frente a la  unidad de producción propuesta por la empresa</t>
        </r>
      </text>
    </comment>
    <comment ref="D79" authorId="0" shapeId="0" xr:uid="{A84D36F2-93DA-4BB4-8842-438038EE614B}">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82" authorId="0" shapeId="0" xr:uid="{846C1E22-F233-4B8E-A1E3-2638BC44C628}">
      <text>
        <r>
          <rPr>
            <sz val="11"/>
            <color theme="1"/>
            <rFont val="Arial"/>
            <family val="2"/>
          </rPr>
          <t>Marisol PC:
Usualmente se diligencia al realizar el análisis del siguiente periodo. En ella se enuncia SI se realizó la actividad propuesta, si NO, porque y que acción de mejora se realiza.</t>
        </r>
      </text>
    </comment>
    <comment ref="D83" authorId="0" shapeId="0" xr:uid="{D6841A3C-A955-4BDF-B8B7-50600ED530BC}">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86" authorId="0" shapeId="0" xr:uid="{0BFB731B-B90A-4E55-896D-7174863A871E}">
      <text>
        <r>
          <rPr>
            <sz val="11"/>
            <color theme="1"/>
            <rFont val="Arial"/>
            <family val="2"/>
          </rPr>
          <t>Marisol PC:
Usualmente se diligencia al realizar el análisis del siguiente periodo. En ella se enuncia SI se realizó la actividad propuesta, si NO, porque y que acción de mejora se realiza.</t>
        </r>
      </text>
    </comment>
    <comment ref="D87" authorId="0" shapeId="0" xr:uid="{872EAEC9-AD19-4131-AF2D-9D74E981F8A9}">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90" authorId="0" shapeId="0" xr:uid="{FA92D4D2-5FB5-4CBB-8EF2-1D51986DE7A1}">
      <text>
        <r>
          <rPr>
            <sz val="11"/>
            <color theme="1"/>
            <rFont val="Arial"/>
            <family val="2"/>
          </rPr>
          <t>Marisol PC:
Usualmente se diligencia al realizar el análisis del siguiente periodo. En ella se enuncia SI se realizó la actividad propuesta, si NO, porque y que acción de mejora se realiza.</t>
        </r>
      </text>
    </comment>
    <comment ref="D91" authorId="0" shapeId="0" xr:uid="{0A136168-3B2F-40EC-B5E7-E915EB7C8314}">
      <text>
        <r>
          <rPr>
            <sz val="11"/>
            <color theme="1"/>
            <rFont val="Arial"/>
            <family val="2"/>
          </rPr>
          <t>Marisol PC:
En el análisis, describir el comportamiento del indicador para el periodo objeto utilizando la omparación de un año con respecto al otro por ejemplo 2019 vs 2020, así mismo el mejoramiento de cada periodo evidenciado em fila E41. 
Si se evidenciaron desviaciones, determinar, las accciones correctivas o preventivas, la fecha máxima y el responsable de implementarla</t>
        </r>
      </text>
    </comment>
    <comment ref="D94" authorId="0" shapeId="0" xr:uid="{3A400E46-3213-4667-8E56-3201B185B9F6}">
      <text>
        <r>
          <rPr>
            <sz val="11"/>
            <color theme="1"/>
            <rFont val="Arial"/>
            <family val="2"/>
          </rPr>
          <t>Marisol PC:
Usualmente se diligencia al realizar el análisis del siguiente periodo. En ella se enuncia SI se realizó la actividad propuesta, si NO, porque y que acción de mejora se realiza.</t>
        </r>
      </text>
    </comment>
  </commentList>
</comments>
</file>

<file path=xl/sharedStrings.xml><?xml version="1.0" encoding="utf-8"?>
<sst xmlns="http://schemas.openxmlformats.org/spreadsheetml/2006/main" count="946" uniqueCount="294">
  <si>
    <t>SECRETARIA DISTRITAL DE AMBIENTE
FORMATO ELABORADO POR LA ESTRATEGIA ACERCAR DEL PROGRAMA DE GESTIÓN AMBIENTAL EMPRESARIAL</t>
  </si>
  <si>
    <t>CÓDIGO:</t>
  </si>
  <si>
    <t>VERSIÓN:</t>
  </si>
  <si>
    <t>VIGENCIA:</t>
  </si>
  <si>
    <t>ALCANCE:</t>
  </si>
  <si>
    <t>OBJETIVO GENERAL:</t>
  </si>
  <si>
    <t>OBJETIVOS ESPECIFICOS:</t>
  </si>
  <si>
    <t>INDICADOR</t>
  </si>
  <si>
    <t>METODOLOGÍA DE CÁLCULO</t>
  </si>
  <si>
    <t>PORCENTAJE DE MEJORAMIENTO</t>
  </si>
  <si>
    <t>MEJORA</t>
  </si>
  <si>
    <t>ASPECTO AMBIENTAL ASOCIADO</t>
  </si>
  <si>
    <t>IMPACTOS AMBIENTALES</t>
  </si>
  <si>
    <t>CRONOGRAMA</t>
  </si>
  <si>
    <t>N°</t>
  </si>
  <si>
    <t>ACTIVIDAD</t>
  </si>
  <si>
    <t>RECURSOS</t>
  </si>
  <si>
    <t>INVERSIÓN</t>
  </si>
  <si>
    <t>PROGRAMACIÓN</t>
  </si>
  <si>
    <t>EVIDENCIA DE EJECUCIÓN / CUMPLIMIENTO</t>
  </si>
  <si>
    <t>OBSERVACIONES</t>
  </si>
  <si>
    <t>P / E</t>
  </si>
  <si>
    <t>ENE</t>
  </si>
  <si>
    <t>FEBR</t>
  </si>
  <si>
    <t>MAR</t>
  </si>
  <si>
    <t>ABR</t>
  </si>
  <si>
    <t>MAY</t>
  </si>
  <si>
    <t>JUN</t>
  </si>
  <si>
    <t>JUL</t>
  </si>
  <si>
    <t>AGO</t>
  </si>
  <si>
    <t>SEP</t>
  </si>
  <si>
    <t>OCT</t>
  </si>
  <si>
    <t>NOV</t>
  </si>
  <si>
    <t>DIC</t>
  </si>
  <si>
    <t>$</t>
  </si>
  <si>
    <t>P</t>
  </si>
  <si>
    <t>E</t>
  </si>
  <si>
    <t xml:space="preserve">SEGUIMIENTO A CONSUMOS </t>
  </si>
  <si>
    <t>AÑO</t>
  </si>
  <si>
    <t>ITEM</t>
  </si>
  <si>
    <t>UNIDAD DE REFERENCIA</t>
  </si>
  <si>
    <t>ORIGEN DE DATOS</t>
  </si>
  <si>
    <t>REPORTE DE CONSUMOS</t>
  </si>
  <si>
    <t>TOTAL AÑO</t>
  </si>
  <si>
    <t>GRÀFICA
COMPARACIÒN DE CONSUMO</t>
  </si>
  <si>
    <t>PROCESO ASOCIADO</t>
  </si>
  <si>
    <t>RELACIÓN / INDICE DE CONSUMO</t>
  </si>
  <si>
    <t>ANALISIS DEL COMPORTAMIENTO</t>
  </si>
  <si>
    <t>Mensual</t>
  </si>
  <si>
    <t>Bimensual</t>
  </si>
  <si>
    <t>Trimestral</t>
  </si>
  <si>
    <t xml:space="preserve">MES(ES) </t>
  </si>
  <si>
    <t>FECHA DEL ANÁLISIS:</t>
  </si>
  <si>
    <t>CARGO</t>
  </si>
  <si>
    <t xml:space="preserve">Se implementó la acción: </t>
  </si>
  <si>
    <t>RESPONSABLE
(Area / Cargo)</t>
  </si>
  <si>
    <t>CUMPLIMIENTO</t>
  </si>
  <si>
    <t>Factura</t>
  </si>
  <si>
    <t>E l    a n á l i s i s    e   r e a l i z a   d e   m a n e r a:</t>
  </si>
  <si>
    <t>ANALISIS</t>
  </si>
  <si>
    <t>NOMBRE DE QUIEN REALIZÓ EL ANALISIS</t>
  </si>
  <si>
    <t>NOMBRE DEL PROGRAMA:</t>
  </si>
  <si>
    <t>Semestral</t>
  </si>
  <si>
    <t>PROGRAMA DE GESTIÓN AMBIENTAL</t>
  </si>
  <si>
    <t>Consumo de Energía eléctrica</t>
  </si>
  <si>
    <t>Agotamiento de los recursos</t>
  </si>
  <si>
    <t>Inspeccionar periódicamente las redes eléctricas en la Entidad para evitar desviaciones de energía</t>
  </si>
  <si>
    <t>Realizar seguimiento al consumo de energía en la Entidad.</t>
  </si>
  <si>
    <t>CONSUMO RECURSO ENERGÍA ELÉCTRICA</t>
  </si>
  <si>
    <t>COSTO UNITARIO Kw/h</t>
  </si>
  <si>
    <t>COSTO UNITARIO Kw-h</t>
  </si>
  <si>
    <t>Personas</t>
  </si>
  <si>
    <t>Kw-h</t>
  </si>
  <si>
    <t>Listado de personal</t>
  </si>
  <si>
    <t>Consumo de agua.</t>
  </si>
  <si>
    <t>M3</t>
  </si>
  <si>
    <t>FACTURA EAAB</t>
  </si>
  <si>
    <t>COSTO UNITARIO M3</t>
  </si>
  <si>
    <t>CONSUMO RECURSO AGUA</t>
  </si>
  <si>
    <r>
      <t>COSTO UNITARIO M</t>
    </r>
    <r>
      <rPr>
        <sz val="10"/>
        <color theme="1"/>
        <rFont val="Arial"/>
        <family val="2"/>
      </rPr>
      <t>3</t>
    </r>
  </si>
  <si>
    <t>Realizar mantenimiento y limpieza a griferias de agua potable y red sanitaria.</t>
  </si>
  <si>
    <t>Inicia con la inspecciones periodicas de las redes eléctricas en la Entidad y termina con la realización de jornadas de sensibilización en materia de buenas practicas ambientales.</t>
  </si>
  <si>
    <t>Actividades realizadas / Actividades planificadas * 100</t>
  </si>
  <si>
    <t>Cumplimiento de actividades planeadas</t>
  </si>
  <si>
    <t>Inicia con la gestión para garantizar la calidad de agua del edificio y termina con la divulgación de dos piezas comunicativas al año en donde se promueva la reducción el uso eficiente del agua.</t>
  </si>
  <si>
    <t>Consumo de agua por unidad de producción</t>
  </si>
  <si>
    <r>
      <t>Consumo de agua M</t>
    </r>
    <r>
      <rPr>
        <sz val="16"/>
        <color theme="1"/>
        <rFont val="Arial"/>
        <family val="2"/>
      </rPr>
      <t>3</t>
    </r>
    <r>
      <rPr>
        <sz val="20"/>
        <color theme="1"/>
        <rFont val="Arial"/>
        <family val="2"/>
      </rPr>
      <t xml:space="preserve"> periodo / Unidad de producción</t>
    </r>
  </si>
  <si>
    <t>Consumo de energía eléctrica Kw periodo / Unidad de producción</t>
  </si>
  <si>
    <t>Contaminación de suelos.</t>
  </si>
  <si>
    <t>COSTO UNITARIO kg</t>
  </si>
  <si>
    <t>Kg</t>
  </si>
  <si>
    <t>FACTURA</t>
  </si>
  <si>
    <t>X</t>
  </si>
  <si>
    <t>E l    a n á l i s i s    se   r e a l i z a   d e   m a n e r a:</t>
  </si>
  <si>
    <t>Enero - Marzo</t>
  </si>
  <si>
    <t>F-AD-20</t>
  </si>
  <si>
    <t>Desarrollar ciclo de sensibilización  a los colaboradores de la entidad en manejo integral de los residuos en pro de trabajar en el cambio de hábitos y responsabilidad ambiental.</t>
  </si>
  <si>
    <t>Generación de RESPEL por unidad de producción</t>
  </si>
  <si>
    <t>Abril - Junio</t>
  </si>
  <si>
    <t>USO EFICIENTE DEL AGUA</t>
  </si>
  <si>
    <t>USO EFICIENTE DE LA ENERGÍA</t>
  </si>
  <si>
    <t>Consumo de energía por unidad de producción.</t>
  </si>
  <si>
    <t>Julio - Septiembre</t>
  </si>
  <si>
    <t>Octubre - Diciembre</t>
  </si>
  <si>
    <t>Optimizar la utilización de los recursos mediante el desarrollo de sensibilizaciones en pro de trabajar en el cambio de hábitos y responsabilidad ambiental con el fin de evitar la afectación del medio ambiente.</t>
  </si>
  <si>
    <t>Consumo de materiales - combustibles / Consumo de papel</t>
  </si>
  <si>
    <t>Generación de emisiones / Agotamiento de los recursos</t>
  </si>
  <si>
    <t xml:space="preserve">PLAN DE ACCIÓN ANUAL DE GESTIÓN AMBIENTAL </t>
  </si>
  <si>
    <t>GESTIÓN ADMINISTRATIVA</t>
  </si>
  <si>
    <t>PROGRAMA</t>
  </si>
  <si>
    <t>META</t>
  </si>
  <si>
    <t>ACTIVIDADES</t>
  </si>
  <si>
    <t>RESPONSABLE</t>
  </si>
  <si>
    <t xml:space="preserve"> RESPONSABLE GRUPOS DE APOYO</t>
  </si>
  <si>
    <t xml:space="preserve">TIEMPO DE EJECUCIÓN </t>
  </si>
  <si>
    <t>% de la Actividad</t>
  </si>
  <si>
    <t xml:space="preserve">PRODUCTO </t>
  </si>
  <si>
    <t>Avance %</t>
  </si>
  <si>
    <t>Fecha Inicio</t>
  </si>
  <si>
    <t>Fecha Final</t>
  </si>
  <si>
    <t>Grupo de Servicios Administrativos</t>
  </si>
  <si>
    <t>Informe soporte inspección redes eléctricas.</t>
  </si>
  <si>
    <t>Respuesta, certificado o documento con el concepto de calidad de agua por parte del acueducto.</t>
  </si>
  <si>
    <t xml:space="preserve">Memorando de Solicitud de control abastecimiento de agua (calidad del agua y componentes) a la empresa prestadora del servicio de agua y alcantarillado. </t>
  </si>
  <si>
    <t>Programa Gestión Integral de los Residuos</t>
  </si>
  <si>
    <t>Grupo de Talento Humano</t>
  </si>
  <si>
    <t>Registro de actividad desarrollada  semana del Medio Ambiente.</t>
  </si>
  <si>
    <t>Generación de Residuos</t>
  </si>
  <si>
    <t>Generación de residuos aprovechables por unidad de producción</t>
  </si>
  <si>
    <t>Generación de residuos aprovechables en el periodo / Unidad de producción</t>
  </si>
  <si>
    <t>GENERACION DE RESIDUOS APROVECHABLES / PELIGROSO</t>
  </si>
  <si>
    <t>Inicia con el proceso de concientización de los colaboradores de la Entidad y termina con la aplicación hábitos Vs responsabilidad ambiental.</t>
  </si>
  <si>
    <t>Consumo del Papel</t>
  </si>
  <si>
    <t>Resmas</t>
  </si>
  <si>
    <t>Costos</t>
  </si>
  <si>
    <t>Proceso asociado</t>
  </si>
  <si>
    <t>Consumo de papel</t>
  </si>
  <si>
    <t>Reporte trimestral</t>
  </si>
  <si>
    <t>Promedio</t>
  </si>
  <si>
    <t>Promover la Semana verde ENTerritorio y el día internacional del medio ambiente.</t>
  </si>
  <si>
    <t>Programa Uso eficiente de la energía</t>
  </si>
  <si>
    <t>Disminuir progresivamente el consumo de energía eléctrica.</t>
  </si>
  <si>
    <t>Informe análisis del consumo de energía I semestre</t>
  </si>
  <si>
    <t>Informe análisis del consumo de energía II semestre</t>
  </si>
  <si>
    <t>Realizar una (1) sensibilización al año en donde se promueva el consumo de energía y eficiencia energética.</t>
  </si>
  <si>
    <t>Registro de realización. (Invitación, listados de asistencia).</t>
  </si>
  <si>
    <t>Realizar una (1) divulgación de pieza de comunicación al año en donde se promueva el consumo de energía y eficiencia energética</t>
  </si>
  <si>
    <t>Registro de la realización. (correo o medio de divulgación).</t>
  </si>
  <si>
    <t>Programa Uso eficiente del agua</t>
  </si>
  <si>
    <t>Disminuir el consumo de agua para alcanzar un ahorro del 4%</t>
  </si>
  <si>
    <r>
      <t>Gestionar la respuesta de la empresa prestadora del servicio de agua y alcantarillado radicada en la vigencia 2021</t>
    </r>
    <r>
      <rPr>
        <sz val="10"/>
        <rFont val="Arial"/>
        <family val="2"/>
      </rPr>
      <t>.</t>
    </r>
  </si>
  <si>
    <t>Gestionar solicitudes de control de abastecimiento de agua para que la empresa prestadora suministre información sobre la calidad del agua y sus componentes con la cual se abastece a la Entidad y el ACH.</t>
  </si>
  <si>
    <t>Realizar una (1) sensibilización al año en donde se promueva la reducción el uso eficiente del agua.</t>
  </si>
  <si>
    <t>Realizar una (1) divulgación de pieza de comunicación al año en donde se promueva la reducción el uso eficiente del agua.</t>
  </si>
  <si>
    <t>Informe de ejecución del mantenimiento realizado.</t>
  </si>
  <si>
    <r>
      <rPr>
        <b/>
        <sz val="10"/>
        <rFont val="Arial"/>
        <family val="2"/>
      </rPr>
      <t xml:space="preserve">RESIDUOS SOLIDOS
</t>
    </r>
    <r>
      <rPr>
        <sz val="10"/>
        <rFont val="Arial"/>
        <family val="2"/>
      </rPr>
      <t xml:space="preserve">Realizar  a los colaboradores de la Entidad  dos (2) sensibilizaciones </t>
    </r>
    <r>
      <rPr>
        <b/>
        <sz val="10"/>
        <rFont val="Arial"/>
        <family val="2"/>
      </rPr>
      <t>en sitio</t>
    </r>
    <r>
      <rPr>
        <sz val="10"/>
        <rFont val="Arial"/>
        <family val="2"/>
      </rPr>
      <t>, sobre la Gestión integral de los residuos sólidos.</t>
    </r>
  </si>
  <si>
    <t>Registro de realización. (Listados de asistencia).</t>
  </si>
  <si>
    <r>
      <rPr>
        <b/>
        <sz val="10"/>
        <color theme="1"/>
        <rFont val="Arial"/>
        <family val="2"/>
      </rPr>
      <t xml:space="preserve">RESIDUOS SOLIDOS
</t>
    </r>
    <r>
      <rPr>
        <sz val="10"/>
        <color theme="1"/>
        <rFont val="Arial"/>
        <family val="2"/>
      </rPr>
      <t>Realizar dos (2) divulgación de pieza de comunicación y/o newsletter al año en donde se promueva el manejo integral de los residuos.</t>
    </r>
  </si>
  <si>
    <r>
      <rPr>
        <b/>
        <sz val="10"/>
        <color theme="1"/>
        <rFont val="Arial"/>
        <family val="2"/>
      </rPr>
      <t xml:space="preserve">RESIDUOS SOLIDOS
</t>
    </r>
    <r>
      <rPr>
        <sz val="10"/>
        <color theme="1"/>
        <rFont val="Arial"/>
        <family val="2"/>
      </rPr>
      <t xml:space="preserve">Realizar  la entrega a demanda de residuos:
* Aprovechables. </t>
    </r>
  </si>
  <si>
    <t>Registro de diligenciamiento del formato:
* F-AD-06 Control entrega de residuos.
* Certificados de aprovechamiento y/o disposición final.</t>
  </si>
  <si>
    <r>
      <rPr>
        <b/>
        <sz val="10"/>
        <color theme="1"/>
        <rFont val="Arial"/>
        <family val="2"/>
      </rPr>
      <t xml:space="preserve">RESIDUOS SOLIDOS
</t>
    </r>
    <r>
      <rPr>
        <sz val="10"/>
        <color theme="1"/>
        <rFont val="Arial"/>
        <family val="2"/>
      </rPr>
      <t>Gestionar prorroga del acuerdo de corresponsabilidad para la disposición, aprovechamiento y/o disposición final de los residuos aprovechables.</t>
    </r>
  </si>
  <si>
    <t>Soporte de acuerdo de corresponsabilidad vigente.</t>
  </si>
  <si>
    <t>Soporte registro IDEAM</t>
  </si>
  <si>
    <r>
      <rPr>
        <b/>
        <sz val="10"/>
        <rFont val="Arial"/>
        <family val="2"/>
      </rPr>
      <t>RESIDUOS PELIGROSOS</t>
    </r>
    <r>
      <rPr>
        <sz val="10"/>
        <rFont val="Arial"/>
        <family val="2"/>
      </rPr>
      <t xml:space="preserve">
Realizar  a nivel de toda la Entidad una (1) sensibilización en la Gestión de residuos peligrosos (programas posconsumo).</t>
    </r>
  </si>
  <si>
    <r>
      <rPr>
        <b/>
        <sz val="10"/>
        <color theme="1"/>
        <rFont val="Arial"/>
        <family val="2"/>
      </rPr>
      <t xml:space="preserve">RESIDUOS PELIGROSOS
</t>
    </r>
    <r>
      <rPr>
        <sz val="10"/>
        <color theme="1"/>
        <rFont val="Arial"/>
        <family val="2"/>
      </rPr>
      <t>Realizar dos (2) divulgación de pieza de comunicación y/o newsletter al año en donde se promueva el manejo integral de los residuos peligrosos.</t>
    </r>
  </si>
  <si>
    <t>Registro de diligenciamiento del formato:
* FAD17 Bitacora de Almacenamiento Temporal de Residuos Peligrosos</t>
  </si>
  <si>
    <r>
      <rPr>
        <b/>
        <sz val="10"/>
        <rFont val="Arial"/>
        <family val="2"/>
      </rPr>
      <t>RESIDUOS PELIGROSOS
MANEJO INTERNO AMBIENTALNENTE SEGURO</t>
    </r>
    <r>
      <rPr>
        <sz val="10"/>
        <rFont val="Arial"/>
        <family val="2"/>
      </rPr>
      <t xml:space="preserve">
Realizar  al personal de servicios generales 3 capacitaciones con respecto al manejo seguro y responsable de los RESPEL generados al interior de Entidad.</t>
    </r>
  </si>
  <si>
    <t>Registro de realización. (Presentación, listados de asistencia).</t>
  </si>
  <si>
    <t>Registro de diligenciamiento del formato:
* FAD17 Bitacora de Almacenamiento Temporal de Residuos Peligrosos.
* Certificados de entrega y/o de aprovechamiento y/o disposición final.</t>
  </si>
  <si>
    <t>ANEXO 1. CALCULO MEDIA MOVIL</t>
  </si>
  <si>
    <t>Programa Consumo y prácticas sostenibles</t>
  </si>
  <si>
    <t>Consumo del Papel
Cumplimiento del Plan Ambiental</t>
  </si>
  <si>
    <t>Implementar prácticas ambientales o acciones de ecoeficiencia al interior de la Entidad.
Dar cumplimiento a las actividades establecidas para la implementación de los programas</t>
  </si>
  <si>
    <t>Realizar una (1) jornada de sensibilización en materia de buenas practicas ambientales.</t>
  </si>
  <si>
    <t>Realizar dos (2) divulgaciones de pieza de comunicación al año a los provedores en donde se promueva conciencia sobre la importancia en el cuidado del medio ambiente.</t>
  </si>
  <si>
    <t>Registro de la realización. (correo de divulgación).</t>
  </si>
  <si>
    <r>
      <rPr>
        <b/>
        <sz val="11"/>
        <rFont val="Calibri"/>
        <family val="2"/>
        <scheme val="minor"/>
      </rPr>
      <t xml:space="preserve">CERO PAPEL
PROCESOS Y PROCEDIMIENTOS
</t>
    </r>
    <r>
      <rPr>
        <sz val="11"/>
        <rFont val="Calibri"/>
        <family val="2"/>
        <scheme val="minor"/>
      </rPr>
      <t>Realizar la revisión y análisis de los procedimientos que pueden ser optimizados y formatos susceptibles de sistematizar, eliminar o unificar en articulación con el líder y gestor de proceso.</t>
    </r>
  </si>
  <si>
    <t xml:space="preserve">Grupo Desarrollo Organizacional </t>
  </si>
  <si>
    <t xml:space="preserve">Líder y Gestor de todos los procesos </t>
  </si>
  <si>
    <t>Autoevaluación de procesos.</t>
  </si>
  <si>
    <r>
      <rPr>
        <b/>
        <sz val="11"/>
        <rFont val="Calibri"/>
        <family val="2"/>
        <scheme val="minor"/>
      </rPr>
      <t xml:space="preserve">CERO PAPEL
PROCESOS Y PROCEDIMIENTOS
</t>
    </r>
    <r>
      <rPr>
        <sz val="11"/>
        <rFont val="Calibri"/>
        <family val="2"/>
        <scheme val="minor"/>
      </rPr>
      <t>De acuerdo con el resultado del ejercicio de autoevaluación, incluir en el plan de priorización de documentos 2022 los documentos que hagan parte de la estrategia de cero papel y presentarlo para aprobación ante el Comité Institucional de Gestión y Desempeño.</t>
    </r>
  </si>
  <si>
    <t>Plan de priorización de documentos.</t>
  </si>
  <si>
    <r>
      <rPr>
        <b/>
        <sz val="11"/>
        <rFont val="Calibri"/>
        <family val="2"/>
        <scheme val="minor"/>
      </rPr>
      <t xml:space="preserve">CERO PAPEL
PROCESOS Y PROCEDIMIENTOS
</t>
    </r>
    <r>
      <rPr>
        <sz val="11"/>
        <rFont val="Calibri"/>
        <family val="2"/>
        <scheme val="minor"/>
      </rPr>
      <t>Atender las solicitudes de cambios de documentos del SIG que realicen los procesos, conforme a  lo programado en el plan de priorización (componente cero papel).</t>
    </r>
  </si>
  <si>
    <t>Documentos con revisión metodológica por parte de Desarrollo Organizacional.</t>
  </si>
  <si>
    <r>
      <rPr>
        <b/>
        <sz val="11"/>
        <rFont val="Calibri"/>
        <family val="2"/>
        <scheme val="minor"/>
      </rPr>
      <t xml:space="preserve">CERO PAPEL
PROCESOS Y PROCEDIMIENTOS
</t>
    </r>
    <r>
      <rPr>
        <sz val="11"/>
        <rFont val="Calibri"/>
        <family val="2"/>
        <scheme val="minor"/>
      </rPr>
      <t>Realizar seguimiento a la solicitudes de modificación o eliminación de documentos programados en el plan de priorización (componente cero papel).</t>
    </r>
  </si>
  <si>
    <t>Reporte de avance del Plan de priorización de documentos.</t>
  </si>
  <si>
    <r>
      <t xml:space="preserve">CERO PAPEL
CULTURA ORGANIZACIONAL
</t>
    </r>
    <r>
      <rPr>
        <sz val="11"/>
        <rFont val="Calibri"/>
        <family val="2"/>
        <scheme val="minor"/>
      </rPr>
      <t>Realizar seguimiento cuatrimestral al consumo de papel de la entidad.</t>
    </r>
  </si>
  <si>
    <t>Presentación al CIGD</t>
  </si>
  <si>
    <t>Comunicación oficial remitida dese la Gerencia de Servicios Administrativos a los jefes de las dependencias.</t>
  </si>
  <si>
    <r>
      <rPr>
        <b/>
        <sz val="11"/>
        <rFont val="Calibri"/>
        <family val="2"/>
        <scheme val="minor"/>
      </rPr>
      <t xml:space="preserve">CERO PAPEL
CULTURA ORGANIZACIONAL
</t>
    </r>
    <r>
      <rPr>
        <sz val="11"/>
        <rFont val="Calibri"/>
        <family val="2"/>
        <scheme val="minor"/>
      </rPr>
      <t>Realizar jornadas dos (2) de sensibilización a los colaboradores de la entidad en sitio para fortalecer la responsabilidad sobre el consumo de papel.</t>
    </r>
  </si>
  <si>
    <t>Registro de la realización listados de asistencia.</t>
  </si>
  <si>
    <r>
      <rPr>
        <b/>
        <sz val="11"/>
        <rFont val="Calibri"/>
        <family val="2"/>
        <scheme val="minor"/>
      </rPr>
      <t xml:space="preserve">CERO PAPEL
CULTURA ORGANIZACIONAL
</t>
    </r>
    <r>
      <rPr>
        <sz val="11"/>
        <rFont val="Calibri"/>
        <family val="2"/>
        <scheme val="minor"/>
      </rPr>
      <t>Realizar jornada de siembra de árboles  a fin de compensar al medio ambiente en el consumo de papel y así mitigar el impacto frente al cambio climático.</t>
    </r>
  </si>
  <si>
    <t>Registro fotográfico de las actividades realizadas ne la jornada.</t>
  </si>
  <si>
    <r>
      <rPr>
        <b/>
        <sz val="11"/>
        <rFont val="Calibri"/>
        <family val="2"/>
        <scheme val="minor"/>
      </rPr>
      <t xml:space="preserve">CERO PAPEL
NORMATIVO Y DE GESTIÓN DOCUMENTAL
</t>
    </r>
    <r>
      <rPr>
        <sz val="11"/>
        <rFont val="Calibri"/>
        <family val="2"/>
        <scheme val="minor"/>
      </rPr>
      <t>Sensibilizar en el uso del Sistema de Gestión Documental ORFEO con el fin de que las dependencias salvaguarden la información a fin de evitar la impresión de documentos.</t>
    </r>
  </si>
  <si>
    <t>Planillas de asistencia, diapositivas.</t>
  </si>
  <si>
    <t>Elaboración del Programa de documentos electrónicos.</t>
  </si>
  <si>
    <r>
      <rPr>
        <b/>
        <sz val="11"/>
        <rFont val="Calibri"/>
        <family val="2"/>
        <scheme val="minor"/>
      </rPr>
      <t xml:space="preserve">CERO PAPEL
NORMATIVO Y DE GESTIÓN DOCUMENTAL
</t>
    </r>
    <r>
      <rPr>
        <sz val="11"/>
        <rFont val="Calibri"/>
        <family val="2"/>
        <scheme val="minor"/>
      </rPr>
      <t>Adquisición de la firma entidad para dar autenticidad, fiabilidad y disponibilidad a los documentos firmados de manera escaneada.</t>
    </r>
  </si>
  <si>
    <t xml:space="preserve">Grupo de Servicios Administrativos
</t>
  </si>
  <si>
    <t xml:space="preserve">Documentos con características de documento electrónico </t>
  </si>
  <si>
    <t>Desarrollo Organizacional</t>
  </si>
  <si>
    <t>Solicitud de eliminación de formatos en el SGC.</t>
  </si>
  <si>
    <r>
      <rPr>
        <b/>
        <sz val="11"/>
        <rFont val="Calibri"/>
        <family val="2"/>
        <scheme val="minor"/>
      </rPr>
      <t xml:space="preserve">CERO PAPEL
TECNOLOGIA
</t>
    </r>
    <r>
      <rPr>
        <sz val="11"/>
        <rFont val="Calibri"/>
        <family val="2"/>
        <scheme val="minor"/>
      </rPr>
      <t>Gestionar  se incluya mensaje sobre la “Eficiencia administrativa y lineamientos de la política cero papel en la administración pública” y la preferencia de no imprimir y el envío de documentos electrónicos en los correos electrónicos institucionales.</t>
    </r>
  </si>
  <si>
    <t>Correos institucionales en donde se evidencie el mensaje.</t>
  </si>
  <si>
    <r>
      <rPr>
        <b/>
        <sz val="10"/>
        <color theme="1"/>
        <rFont val="Arial"/>
        <family val="2"/>
      </rPr>
      <t xml:space="preserve">CONTROL DE EMISIONES
</t>
    </r>
    <r>
      <rPr>
        <sz val="10"/>
        <color theme="1"/>
        <rFont val="Arial"/>
        <family val="2"/>
      </rPr>
      <t>Realizar seguimiento al cumplimiento en el componente seguridad vial al transporte directivo tercerizado.</t>
    </r>
  </si>
  <si>
    <t>F-TH-24 Lista de chequeo de seguimiento y evaluación de contratistas de seguridad vial</t>
  </si>
  <si>
    <r>
      <rPr>
        <b/>
        <sz val="10"/>
        <color theme="1"/>
        <rFont val="Arial"/>
        <family val="2"/>
      </rPr>
      <t>CONTROL DE EMISIONES</t>
    </r>
    <r>
      <rPr>
        <sz val="10"/>
        <color theme="1"/>
        <rFont val="Arial"/>
        <family val="2"/>
      </rPr>
      <t xml:space="preserve">
Solicitar anualmente la certificación de disposición final de:
Baterías, llantas, aceites y lubricantes, filtros de aceite vehicular, revisión técnico-mecánica y de gases. Del vehículo de la entidad y transporte directivo tercerizado.</t>
    </r>
  </si>
  <si>
    <t>Certificaciones de disposición final</t>
  </si>
  <si>
    <r>
      <rPr>
        <b/>
        <sz val="10"/>
        <color theme="1"/>
        <rFont val="Arial"/>
        <family val="2"/>
      </rPr>
      <t xml:space="preserve">CONTROL DE EMISIONES
</t>
    </r>
    <r>
      <rPr>
        <sz val="10"/>
        <color theme="1"/>
        <rFont val="Arial"/>
        <family val="2"/>
      </rPr>
      <t>Realizar dos (2) divulgación de pieza de comunicación y/o newsletter para promover el uso de la bicicleta y otros medios de transporte.</t>
    </r>
  </si>
  <si>
    <t>Realizar una (1) capacitación en seguridad vial , importancia en el buen uso de las vias públicas</t>
  </si>
  <si>
    <t>Registro de asistencia</t>
  </si>
  <si>
    <t>Realizar seguimiento a la intervencion a las recomendaciones resultado de los informes realizados con respecto a mediciones ambientales de la vigencia 2021.
* Confor térmico. 
* Iluminación y color.</t>
  </si>
  <si>
    <t>Matriz de seguimiento Vs evidencias de ejecución (registros fotograficos, inspecciones, informes etc).</t>
  </si>
  <si>
    <t>Ejecutar ciclo de capacitación  para la realización  de jornada de orden de y aseo.</t>
  </si>
  <si>
    <t>Grupo de Talento Humano
Grupo de Servicios Administrativos</t>
  </si>
  <si>
    <t>Resgistro de asistencia
Resgistro fotografico de realización de jornada de aseo</t>
  </si>
  <si>
    <t>Promover la celebración de la navidad utilizando material reciclable.</t>
  </si>
  <si>
    <t>Registro fotográfico de de actividad realizada</t>
  </si>
  <si>
    <t>Inspeccionar periódicamente las redes eléctricas en la Entidad para evitar desviaciones de energía.</t>
  </si>
  <si>
    <t>Realizar una (1) sensibilización al año en donde se promueva el consumo de energía y eficiencia energética</t>
  </si>
  <si>
    <t>Gestionar actividades que propendan al uso eficiente de la energía eléctrica por parte de todos los colaboradores de la Entidad.</t>
  </si>
  <si>
    <t>Desarrollar ciclo de sensibilización y divulgación de piezas de comunicación a los colaboradores de la entidad sobre el uso eficiente de la energía en pro de trabajar en el cambio de hábitos y responsabilidad ambiental.</t>
  </si>
  <si>
    <t>(kw-h/unidad P/S. 2021 - kw-h/unidad P/S. 2022) / (kw-h/unidad P/S. 2021)</t>
  </si>
  <si>
    <t>Gestionar la respuesta de la empresa prestadora del servicio de agua y alcantarillado radicada en la vigencia 2021.</t>
  </si>
  <si>
    <t>Gestionar actividades tendientes a lograr el uso eficiente del agua por parte de todos los colaboradores de la Entidad.</t>
  </si>
  <si>
    <t>Desarrollar ciclo de sensibilización y divulgación de piezas de comunicación a los colaboradores de la entidad en el uso eficiente del agua en pro de trabajar en el cambio de hábitos y responsabilidad ambiental.</t>
  </si>
  <si>
    <t>((mᶟ/unidad Prod. 2021 - mᶟ/unidad Prod. 2022) / (mᶟ/unidad Prod. 2021))*100</t>
  </si>
  <si>
    <t>Fomentar el ahorro y disminución progresiva del consumo de energía eléctrica hasta alcanzar un ahorro del 1% KW en comparación con el consumo del 2021.</t>
  </si>
  <si>
    <r>
      <t>Fomentar el ahorro y disminución progresiva del consumo de agua para alcanzar un ahorro del 1% M</t>
    </r>
    <r>
      <rPr>
        <sz val="14"/>
        <color theme="1"/>
        <rFont val="Arial"/>
        <family val="2"/>
      </rPr>
      <t>3</t>
    </r>
    <r>
      <rPr>
        <sz val="20"/>
        <color theme="1"/>
        <rFont val="Arial"/>
        <family val="2"/>
      </rPr>
      <t xml:space="preserve"> en comparación con el consumo del 2021.</t>
    </r>
  </si>
  <si>
    <t>PORCENTAJE DE MEJORAMIENTO 2021 Vs. 2022</t>
  </si>
  <si>
    <t>Entregas realizadas</t>
  </si>
  <si>
    <t>Formatos de control</t>
  </si>
  <si>
    <t>Acta de disposición final</t>
  </si>
  <si>
    <t>LINEA BASE 2021</t>
  </si>
  <si>
    <t>Informe análisis del consumo de energía I y II semestre</t>
  </si>
  <si>
    <r>
      <rPr>
        <b/>
        <sz val="18"/>
        <color theme="1"/>
        <rFont val="Arial"/>
        <family val="2"/>
      </rPr>
      <t>RESIDUOS SOLIDOS</t>
    </r>
    <r>
      <rPr>
        <sz val="18"/>
        <color theme="1"/>
        <rFont val="Arial"/>
        <family val="2"/>
      </rPr>
      <t xml:space="preserve">
Realizar  a los colaboradores de la Entidad  dos (2) sensibilizaciones en sitio, sobre la Gestión integral de los residuos sólidos.</t>
    </r>
  </si>
  <si>
    <r>
      <rPr>
        <b/>
        <sz val="18"/>
        <color theme="1"/>
        <rFont val="Arial"/>
        <family val="2"/>
      </rPr>
      <t>RESIDUOS SOLIDOS</t>
    </r>
    <r>
      <rPr>
        <sz val="18"/>
        <color theme="1"/>
        <rFont val="Arial"/>
        <family val="2"/>
      </rPr>
      <t xml:space="preserve">
Realizar dos (2) divulgación de pieza de comunicación y/o newsletter al año en donde se promueva el manejo integral de los residuos.</t>
    </r>
  </si>
  <si>
    <r>
      <rPr>
        <b/>
        <sz val="18"/>
        <color theme="1"/>
        <rFont val="Arial"/>
        <family val="2"/>
      </rPr>
      <t>RESIDUOS SOLIDOS</t>
    </r>
    <r>
      <rPr>
        <sz val="18"/>
        <color theme="1"/>
        <rFont val="Arial"/>
        <family val="2"/>
      </rPr>
      <t xml:space="preserve">
Realizar  la entrega a demanda de residuos:
* Aprovechables. </t>
    </r>
  </si>
  <si>
    <r>
      <rPr>
        <b/>
        <sz val="18"/>
        <color theme="1"/>
        <rFont val="Arial"/>
        <family val="2"/>
      </rPr>
      <t>RESIDUOS SOLIDOS</t>
    </r>
    <r>
      <rPr>
        <sz val="18"/>
        <color theme="1"/>
        <rFont val="Arial"/>
        <family val="2"/>
      </rPr>
      <t xml:space="preserve">
Gestionar prorroga del acuerdo de corresponsabilidad para la disposición, aprovechamiento y/o disposición final de los residuos aprovechables.</t>
    </r>
  </si>
  <si>
    <r>
      <rPr>
        <b/>
        <sz val="18"/>
        <color theme="1"/>
        <rFont val="Arial"/>
        <family val="2"/>
      </rPr>
      <t>RESIDUOS PELIGROSOS</t>
    </r>
    <r>
      <rPr>
        <sz val="18"/>
        <color theme="1"/>
        <rFont val="Arial"/>
        <family val="2"/>
      </rPr>
      <t xml:space="preserve">
Realizar el registro en el aplicativo web del IDEAM como pequeño, mediano o gran generador de residuos peligrosos de acuerdo al resultado del cálculo media movil vigencia 2021.</t>
    </r>
  </si>
  <si>
    <r>
      <rPr>
        <b/>
        <sz val="18"/>
        <color theme="1"/>
        <rFont val="Arial"/>
        <family val="2"/>
      </rPr>
      <t>RESIDUOS PELIGROSOS</t>
    </r>
    <r>
      <rPr>
        <sz val="18"/>
        <color theme="1"/>
        <rFont val="Arial"/>
        <family val="2"/>
      </rPr>
      <t xml:space="preserve">
Realizar  a nivel de toda la Entidad una (1) sensibilización en la Gestión de residuos peligrosos (programas posconsumo).</t>
    </r>
  </si>
  <si>
    <r>
      <rPr>
        <b/>
        <sz val="18"/>
        <color theme="1"/>
        <rFont val="Arial"/>
        <family val="2"/>
      </rPr>
      <t>RESIDUOS PELIGROSOS</t>
    </r>
    <r>
      <rPr>
        <sz val="18"/>
        <color theme="1"/>
        <rFont val="Arial"/>
        <family val="2"/>
      </rPr>
      <t xml:space="preserve">
Realizar dos (2) divulgación de pieza de comunicación y/o newsletter al año en donde se promueva el manejo integral de los residuos peligrosos.</t>
    </r>
  </si>
  <si>
    <r>
      <rPr>
        <b/>
        <sz val="18"/>
        <color theme="1"/>
        <rFont val="Arial"/>
        <family val="2"/>
      </rPr>
      <t>RESIDUOS PELIGROSOS
PREVENCIÓN Y MINIMIZACIÓN EN LA GENERACIÓN DE</t>
    </r>
    <r>
      <rPr>
        <sz val="18"/>
        <color theme="1"/>
        <rFont val="Arial"/>
        <family val="2"/>
      </rPr>
      <t xml:space="preserve"> RESIDUOS PELIGROSOS
Realizar la identificación, clasificación y cuantificación de los residuos preligroso generados e ingresados al punto de almacenamiento temporal.</t>
    </r>
  </si>
  <si>
    <r>
      <rPr>
        <b/>
        <sz val="18"/>
        <color theme="1"/>
        <rFont val="Arial"/>
        <family val="2"/>
      </rPr>
      <t xml:space="preserve">RESIDUOS PELIGROSOS
MANEJO INTERNO AMBIENTALNENTE SEGURO
</t>
    </r>
    <r>
      <rPr>
        <sz val="18"/>
        <color theme="1"/>
        <rFont val="Arial"/>
        <family val="2"/>
      </rPr>
      <t>Realizar  al personal de servicios generales 3 capacitaciones con respecto al manejo seguro y responsable de los RESPEL generados al interior de Entidad.</t>
    </r>
  </si>
  <si>
    <r>
      <rPr>
        <b/>
        <sz val="18"/>
        <color theme="1"/>
        <rFont val="Arial"/>
        <family val="2"/>
      </rPr>
      <t xml:space="preserve">RESIDUOS PELIGROSOS
MANEJO EXTERNO AMBIENTALMENTE SEGURO
</t>
    </r>
    <r>
      <rPr>
        <sz val="18"/>
        <color theme="1"/>
        <rFont val="Arial"/>
        <family val="2"/>
      </rPr>
      <t>Realizar  la entrega a demanda de residuos:
* Peligrosos. 
Teniendo encuenta el cumpliendo la normatividad ambiental vigente.</t>
    </r>
  </si>
  <si>
    <r>
      <rPr>
        <b/>
        <sz val="18"/>
        <color theme="1"/>
        <rFont val="Arial"/>
        <family val="2"/>
      </rPr>
      <t xml:space="preserve">RESIDUOS PELIGROSOS
EJECUCIÓN SEGUIMIENTO Y EVALUACIÓN DEL PLAN
</t>
    </r>
    <r>
      <rPr>
        <sz val="18"/>
        <color theme="1"/>
        <rFont val="Arial"/>
        <family val="2"/>
      </rPr>
      <t>Realizar el registro semestral de cálculo de media móvil con la información suministrada en el bitacora del punto de almacenamiento temporal.</t>
    </r>
  </si>
  <si>
    <t>Disminuir progrevisavemente la generación de residuos peligrosos en 1% en comparación con vigencia 2021.</t>
  </si>
  <si>
    <t>Número de entregas realizadas / Total de certificados de disposición final y/o aprovechamiento de los residuos</t>
  </si>
  <si>
    <t>(Número de entregas realizadas 2021  / Total de certificados de disposición final y/o aprovechamiento de los residuos) / ( úmero de entregas realizadas 2022  / Total de certificados de disposición final y/o aprovechamiento de los residuos)</t>
  </si>
  <si>
    <t>GESTIÓN INTEGRAL DE LOS RESIDUOS</t>
  </si>
  <si>
    <t>Inicia con el proceso de concientización de los colaboradores de la Entidad y termina la entrega y con el registro del calculo de la media movil.</t>
  </si>
  <si>
    <t>Grupo de trabajo</t>
  </si>
  <si>
    <t>Gestionar actividades que garanticen el manejo adecuado de los residuos, con el fin de minimizar los riesgos sobre la salud humana y el ambiente, evitando el impacto el negativo que generen contaminación del suelo y la atmósfera.</t>
  </si>
  <si>
    <r>
      <rPr>
        <b/>
        <sz val="18"/>
        <color theme="1"/>
        <rFont val="Arial"/>
        <family val="2"/>
      </rPr>
      <t xml:space="preserve">CERO PAPEL
PROCESOS Y PROCEDIMIENTOS
</t>
    </r>
    <r>
      <rPr>
        <sz val="18"/>
        <color theme="1"/>
        <rFont val="Arial"/>
        <family val="2"/>
      </rPr>
      <t>Realizar la revisión y análisis de los procedimientos que pueden ser optimizados y formatos susceptibles de sistematizar, eliminar o unificar en articulación con el líder y gestor de proceso.</t>
    </r>
  </si>
  <si>
    <r>
      <rPr>
        <b/>
        <sz val="18"/>
        <color theme="1"/>
        <rFont val="Arial"/>
        <family val="2"/>
      </rPr>
      <t xml:space="preserve">CERO PAPEL
PROCESOS Y PROCEDIMIENTOS
</t>
    </r>
    <r>
      <rPr>
        <sz val="18"/>
        <color theme="1"/>
        <rFont val="Arial"/>
        <family val="2"/>
      </rPr>
      <t>De acuerdo con el resultado del ejercicio de autoevaluación, incluir en el plan de priorización de documentos 2022 los documentos que hagan parte de la estrategia de cero papel y presentarlo para aprobación ante el Comité Institucional de Gestión y Desempeño.</t>
    </r>
  </si>
  <si>
    <r>
      <rPr>
        <b/>
        <sz val="18"/>
        <color theme="1"/>
        <rFont val="Arial"/>
        <family val="2"/>
      </rPr>
      <t xml:space="preserve">CERO PAPEL
PROCESOS Y PROCEDIMIENTOS
</t>
    </r>
    <r>
      <rPr>
        <sz val="18"/>
        <color theme="1"/>
        <rFont val="Arial"/>
        <family val="2"/>
      </rPr>
      <t>Atender las solicitudes de cambios de documentos del SIG que realicen los procesos, conforme a  lo programado en el plan de priorización (componente cero papel).</t>
    </r>
  </si>
  <si>
    <r>
      <rPr>
        <b/>
        <sz val="18"/>
        <color theme="1"/>
        <rFont val="Arial"/>
        <family val="2"/>
      </rPr>
      <t xml:space="preserve">CERO PAPEL
PROCESOS Y PROCEDIMIENTOS
</t>
    </r>
    <r>
      <rPr>
        <sz val="18"/>
        <color theme="1"/>
        <rFont val="Arial"/>
        <family val="2"/>
      </rPr>
      <t>Realizar seguimiento a la solicitudes de modificación o eliminación de documentos programados en el plan de priorización (componente cero papel).</t>
    </r>
  </si>
  <si>
    <r>
      <rPr>
        <b/>
        <sz val="18"/>
        <color theme="1"/>
        <rFont val="Arial"/>
        <family val="2"/>
      </rPr>
      <t xml:space="preserve">CERO PAPEL
CULTURA ORGANIZACIONAL
</t>
    </r>
    <r>
      <rPr>
        <sz val="18"/>
        <color theme="1"/>
        <rFont val="Arial"/>
        <family val="2"/>
      </rPr>
      <t>Realizar seguimiento cuatrimestral al consumo de papel de la entidad.</t>
    </r>
  </si>
  <si>
    <r>
      <rPr>
        <b/>
        <sz val="18"/>
        <color theme="1"/>
        <rFont val="Arial"/>
        <family val="2"/>
      </rPr>
      <t xml:space="preserve">CERO PAPEL
CULTURA ORGANIZACIONAL
</t>
    </r>
    <r>
      <rPr>
        <sz val="18"/>
        <color theme="1"/>
        <rFont val="Arial"/>
        <family val="2"/>
      </rPr>
      <t>Institucionalizar el uso del 100% de las firmas electrónicas por parte de los Jefes de las dependencias a a fin de garantizar las autencidad, fiabilidad y disponibilidad del documento electrónico.</t>
    </r>
  </si>
  <si>
    <r>
      <rPr>
        <b/>
        <sz val="18"/>
        <color theme="1"/>
        <rFont val="Arial"/>
        <family val="2"/>
      </rPr>
      <t xml:space="preserve">CERO PAPEL
CULTURA ORGANIZACIONAL
</t>
    </r>
    <r>
      <rPr>
        <sz val="18"/>
        <color theme="1"/>
        <rFont val="Arial"/>
        <family val="2"/>
      </rPr>
      <t>Realizar jornadas dos (2) de sensibilización a los colaboradores de la entidad en sitio para fortalecer la responsabilidad sobre el consumo de papel.</t>
    </r>
  </si>
  <si>
    <r>
      <rPr>
        <b/>
        <sz val="18"/>
        <color theme="1"/>
        <rFont val="Arial"/>
        <family val="2"/>
      </rPr>
      <t xml:space="preserve">CERO PAPEL
CULTURA ORGANIZACIONAL
</t>
    </r>
    <r>
      <rPr>
        <sz val="18"/>
        <color theme="1"/>
        <rFont val="Arial"/>
        <family val="2"/>
      </rPr>
      <t>Realizar jornada de siembra de árboles  a fin de compensar al medio ambiente en el consumo de papel y así mitigar el impacto frente al cambio climático.</t>
    </r>
  </si>
  <si>
    <r>
      <rPr>
        <b/>
        <sz val="18"/>
        <color theme="1"/>
        <rFont val="Arial"/>
        <family val="2"/>
      </rPr>
      <t xml:space="preserve">CERO PAPEL
NORMATIVO Y DE GESTIÓN DOCUMENTAL
</t>
    </r>
    <r>
      <rPr>
        <sz val="18"/>
        <color theme="1"/>
        <rFont val="Arial"/>
        <family val="2"/>
      </rPr>
      <t>Sensibilizar en el uso del Sistema de Gestión Documental ORFEO con el fin de que las dependencias salvaguarden la información a fin de evitar la impresión de documentos.</t>
    </r>
  </si>
  <si>
    <r>
      <rPr>
        <b/>
        <sz val="18"/>
        <color theme="1"/>
        <rFont val="Arial"/>
        <family val="2"/>
      </rPr>
      <t xml:space="preserve">CERO PAPEL
NORMATIVO Y DE GESTIÓN DOCUMENTAL
</t>
    </r>
    <r>
      <rPr>
        <sz val="18"/>
        <color theme="1"/>
        <rFont val="Arial"/>
        <family val="2"/>
      </rPr>
      <t>Dar cumplimiento a la Política y lineamientos del proceso de Gestión documental gestionando los Documentos Electronicos para la simplificación de trámites, oficina cero papel y buenas prácticas al interior de la entidad.</t>
    </r>
  </si>
  <si>
    <r>
      <rPr>
        <b/>
        <sz val="18"/>
        <color theme="1"/>
        <rFont val="Arial"/>
        <family val="2"/>
      </rPr>
      <t xml:space="preserve">CERO PAPEL
NORMATIVO Y DE GESTIÓN DOCUMENTAL
</t>
    </r>
    <r>
      <rPr>
        <sz val="18"/>
        <color theme="1"/>
        <rFont val="Arial"/>
        <family val="2"/>
      </rPr>
      <t>Adquisición de la firma entidad para dar autenticidad, fiabilidad y disponibilidad a los documentos firmados de manera escaneada.</t>
    </r>
  </si>
  <si>
    <r>
      <rPr>
        <b/>
        <sz val="18"/>
        <color theme="1"/>
        <rFont val="Arial"/>
        <family val="2"/>
      </rPr>
      <t xml:space="preserve">CERO PAPEL
TECNOLOGIA
</t>
    </r>
    <r>
      <rPr>
        <sz val="18"/>
        <color theme="1"/>
        <rFont val="Arial"/>
        <family val="2"/>
      </rPr>
      <t>Solicitar la eliminación de los formatos:
* Registro de control dual para claves de administración en la plataforma de ENTerritorio -F-TI-01
* Registro de Administración de Contraseñas Sensitivas -F-TI-07
* Sobre de contraseñas
* Rotulos</t>
    </r>
  </si>
  <si>
    <t>Grupo de Tecnologías de la Infromación</t>
  </si>
  <si>
    <r>
      <rPr>
        <b/>
        <sz val="18"/>
        <color theme="1"/>
        <rFont val="Arial"/>
        <family val="2"/>
      </rPr>
      <t xml:space="preserve">CERO PAPEL
TECNOLOGIA
</t>
    </r>
    <r>
      <rPr>
        <sz val="18"/>
        <color theme="1"/>
        <rFont val="Arial"/>
        <family val="2"/>
      </rPr>
      <t>Gestionar  se incluya mensaje sobre la “Eficiencia administrativa y lineamientos de la política cero papel en la administración pública” y la preferencia de no imprimir y el envío de documentos electrónicos e</t>
    </r>
  </si>
  <si>
    <r>
      <rPr>
        <b/>
        <sz val="18"/>
        <color theme="1"/>
        <rFont val="Arial"/>
        <family val="2"/>
      </rPr>
      <t>CONTROL DE EMISIONES</t>
    </r>
    <r>
      <rPr>
        <sz val="18"/>
        <color theme="1"/>
        <rFont val="Arial"/>
        <family val="2"/>
      </rPr>
      <t xml:space="preserve">
Realizar seguimiento al cumplimiento en el componente seguridad vial al transporte directivo tercerizado.</t>
    </r>
  </si>
  <si>
    <r>
      <rPr>
        <b/>
        <sz val="18"/>
        <color theme="1"/>
        <rFont val="Arial"/>
        <family val="2"/>
      </rPr>
      <t>CONTROL DE EMISIONES</t>
    </r>
    <r>
      <rPr>
        <sz val="18"/>
        <color theme="1"/>
        <rFont val="Arial"/>
        <family val="2"/>
      </rPr>
      <t xml:space="preserve">
Solicitar anualmente la certificación de disposición final de:
Baterías, llantas, aceites y lubricantes, filtros de aceite vehicular, revisión técnico-mecánica y de gases. Del vehículo de la entidad y transporte directivo tercerizado.</t>
    </r>
  </si>
  <si>
    <r>
      <rPr>
        <b/>
        <sz val="18"/>
        <color theme="1"/>
        <rFont val="Arial"/>
        <family val="2"/>
      </rPr>
      <t>CONTROL DE EMISIONES</t>
    </r>
    <r>
      <rPr>
        <sz val="18"/>
        <color theme="1"/>
        <rFont val="Arial"/>
        <family val="2"/>
      </rPr>
      <t xml:space="preserve">
Realizar dos (2) divulgación de pieza de comunicación y/o newsletter para promover el uso de la bicicleta y otros medios de transporte.</t>
    </r>
  </si>
  <si>
    <t>Documentos con características de documento electrónico</t>
  </si>
  <si>
    <t>Consumo y Práctica Sostenible</t>
  </si>
  <si>
    <t>Implementar el consumo y prácticas o acciones ambientales de ecoeficiencia al interior de la Entidad.</t>
  </si>
  <si>
    <t xml:space="preserve">	(Cantidad de resmas suministradas en el periodo anterior-cantidad de resmas suministradas en el periodo actual)/Cantidad de grupos que imprimieron.</t>
  </si>
  <si>
    <t>Consumo per-cápita de Energía.</t>
  </si>
  <si>
    <t>Consumo per-cápita de agua</t>
  </si>
  <si>
    <t>Realizar mantenimiento y limpieza a griferías de agua potable y red sanitaria.</t>
  </si>
  <si>
    <r>
      <rPr>
        <b/>
        <sz val="10"/>
        <rFont val="Arial"/>
        <family val="2"/>
      </rPr>
      <t xml:space="preserve">RESIDUOS PELIGROSOS
</t>
    </r>
    <r>
      <rPr>
        <sz val="10"/>
        <rFont val="Arial"/>
        <family val="2"/>
      </rPr>
      <t>Realizar el registro en el aplicativo web del IDEAM como pequeño, mediano o gran generador de residuos peligrosos de acuerdo al resultado del cálculo media móvil vigencia 2021.</t>
    </r>
  </si>
  <si>
    <r>
      <rPr>
        <b/>
        <sz val="10"/>
        <rFont val="Arial"/>
        <family val="2"/>
      </rPr>
      <t>RESIDUOS PELIGROSOS
PREVENCIÓN Y MINIMIZACIÓN EN LA GENERACIÓN DE RESIDUOS PELIGROSOS</t>
    </r>
    <r>
      <rPr>
        <sz val="10"/>
        <rFont val="Arial"/>
        <family val="2"/>
      </rPr>
      <t xml:space="preserve">
Realizar la identificación, clasificación y cuantificación de los residuos peligroso generados e ingresados al punto de almacenamiento temporal.</t>
    </r>
  </si>
  <si>
    <t>Registro de diligenciamiento del formato:
* FAD17 Bitácora de Almacenamiento Temporal de Residuos Peligrosos</t>
  </si>
  <si>
    <r>
      <rPr>
        <b/>
        <sz val="10"/>
        <color theme="1"/>
        <rFont val="Arial"/>
        <family val="2"/>
      </rPr>
      <t xml:space="preserve">RESIDUOS PELIGROSOS
MANEJO EXTERNO AMBIENTALMENTE SEGURO
</t>
    </r>
    <r>
      <rPr>
        <sz val="10"/>
        <color theme="1"/>
        <rFont val="Arial"/>
        <family val="2"/>
      </rPr>
      <t>Realizar  la entrega a demanda de residuos:
* Peligrosos. 
Teniendo en cuenta el cumpliendo la normatividad ambiental vigente.</t>
    </r>
  </si>
  <si>
    <t>Registro de diligenciamiento del formato:
* FAD17 Bitácora de Almacenamiento Temporal de Residuos Peligrosos.
* Certificados de entrega y/o de aprovechamiento y/o disposición final.</t>
  </si>
  <si>
    <r>
      <rPr>
        <b/>
        <sz val="10"/>
        <color theme="1"/>
        <rFont val="Arial"/>
        <family val="2"/>
      </rPr>
      <t>RESIDUOS PELIGROSOS
EJECUCIÓN SEGUIMIENTO Y EVALUACIÓN DEL PLAN</t>
    </r>
    <r>
      <rPr>
        <sz val="10"/>
        <color theme="1"/>
        <rFont val="Arial"/>
        <family val="2"/>
      </rPr>
      <t xml:space="preserve">
Realizar el registro semestral de cálculo de media móvil con la información suministrada en el bitácora del punto de almacenamiento temporal.</t>
    </r>
  </si>
  <si>
    <t>Realizar dos (2) divulgaciones de pieza de comunicación al año a los proveedores en donde se promueva conciencia sobre la importancia en el cuidado del medio ambiente.</t>
  </si>
  <si>
    <r>
      <rPr>
        <b/>
        <sz val="11"/>
        <rFont val="Calibri"/>
        <family val="2"/>
        <scheme val="minor"/>
      </rPr>
      <t xml:space="preserve">CERO PAPEL
CULTURA ORGANIZACIONAL
</t>
    </r>
    <r>
      <rPr>
        <sz val="11"/>
        <rFont val="Calibri"/>
        <family val="2"/>
        <scheme val="minor"/>
      </rPr>
      <t>Institucionalizar el uso del 100% de las firmas electrónicas por parte de los Jefes de las dependencias a fin de garantizar las autenticidad, fiabilidad y disponibilidad del documento electrónico.</t>
    </r>
  </si>
  <si>
    <t>Registro fotográfico de las actividades realizadas en la jornada.</t>
  </si>
  <si>
    <r>
      <rPr>
        <b/>
        <sz val="11"/>
        <rFont val="Calibri"/>
        <family val="2"/>
        <scheme val="minor"/>
      </rPr>
      <t xml:space="preserve">CERO PAPEL
NORMATIVO Y DE GESTIÓN DOCUMENTAL
</t>
    </r>
    <r>
      <rPr>
        <sz val="11"/>
        <rFont val="Calibri"/>
        <family val="2"/>
        <scheme val="minor"/>
      </rPr>
      <t>Dar cumplimiento a la Política y lineamientos del proceso de Gestión documental gestionando los Documentos Electrónicos para la simplificación de trámites, oficina cero papel y buenas prácticas al interior de la entidad.</t>
    </r>
  </si>
  <si>
    <t xml:space="preserve">Todas las dependencias </t>
  </si>
  <si>
    <r>
      <rPr>
        <b/>
        <sz val="11"/>
        <rFont val="Calibri"/>
        <family val="2"/>
        <scheme val="minor"/>
      </rPr>
      <t xml:space="preserve">CERO PAPEL
TECNOLOGIA
</t>
    </r>
    <r>
      <rPr>
        <sz val="11"/>
        <rFont val="Calibri"/>
        <family val="2"/>
        <scheme val="minor"/>
      </rPr>
      <t>Solicitar la eliminación de los formatos:
* Registro de control dual para claves de administración en la plataforma de ENTerritorio -F-TI-01
* Registro de Administración de Contraseñas Sensitivas -F-TI-07
* Sobre de contraseñas
* Rótulos</t>
    </r>
  </si>
  <si>
    <t xml:space="preserve">Grupo de Tecnologías de la Información </t>
  </si>
  <si>
    <t>Realizar una (1) capacitación en seguridad vial , importancia en el buen uso de las vías públicas</t>
  </si>
  <si>
    <t>Realizar seguimiento a la intervención a las recomendaciones resultado de los informes realizados con respecto a mediciones ambientales de la vigencia 2021.
* Confort térmico. 
* Iluminación y color.</t>
  </si>
  <si>
    <t>Matriz de seguimiento Vs evidencias de ejecución (registros fotográficos, inspecciones, informes etc.).</t>
  </si>
  <si>
    <t>Registro de asistencia
Registro fotográfico de realización de jornada de aseo</t>
  </si>
  <si>
    <t>Registro fotográfico de  actividad realizada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</si>
</sst>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quot;$&quot;* #,##0_-;_-&quot;$&quot;* &quot;-&quot;_-;_-@_-"/>
    <numFmt numFmtId="165" formatCode="0.0"/>
    <numFmt numFmtId="166" formatCode="&quot;$&quot;#,##0"/>
    <numFmt numFmtId="167" formatCode="0.000"/>
  </numFmts>
  <fonts count="41" x14ac:knownFonts="1">
    <font>
      <sz val="11"/>
      <color theme="1"/>
      <name val="Arial"/>
    </font>
    <font>
      <sz val="11"/>
      <color theme="1"/>
      <name val="Calibri"/>
      <family val="2"/>
      <scheme val="minor"/>
    </font>
    <font>
      <sz val="11"/>
      <color theme="1"/>
      <name val="Calibri"/>
      <family val="2"/>
      <scheme val="minor"/>
    </font>
    <font>
      <sz val="11"/>
      <name val="Arial"/>
      <family val="2"/>
    </font>
    <font>
      <b/>
      <sz val="12"/>
      <color rgb="FF9999FF"/>
      <name val="Arial"/>
      <family val="2"/>
    </font>
    <font>
      <b/>
      <sz val="16"/>
      <color theme="1"/>
      <name val="Arial"/>
      <family val="2"/>
    </font>
    <font>
      <b/>
      <sz val="36"/>
      <color theme="1"/>
      <name val="Arial"/>
      <family val="2"/>
    </font>
    <font>
      <sz val="16"/>
      <color theme="1"/>
      <name val="Arial"/>
      <family val="2"/>
    </font>
    <font>
      <sz val="14"/>
      <color theme="1"/>
      <name val="Arial"/>
      <family val="2"/>
    </font>
    <font>
      <b/>
      <sz val="14"/>
      <color theme="1"/>
      <name val="Arial"/>
      <family val="2"/>
    </font>
    <font>
      <sz val="11"/>
      <color theme="1"/>
      <name val="Calibri"/>
      <family val="2"/>
    </font>
    <font>
      <b/>
      <sz val="12"/>
      <color theme="0"/>
      <name val="Arial"/>
      <family val="2"/>
    </font>
    <font>
      <b/>
      <i/>
      <u/>
      <sz val="16"/>
      <color theme="1"/>
      <name val="Arial"/>
      <family val="2"/>
    </font>
    <font>
      <sz val="11"/>
      <color theme="1"/>
      <name val="Arial"/>
      <family val="2"/>
    </font>
    <font>
      <sz val="12"/>
      <color theme="1"/>
      <name val="Arial"/>
      <family val="2"/>
    </font>
    <font>
      <b/>
      <sz val="24"/>
      <color theme="1"/>
      <name val="Arial"/>
      <family val="2"/>
    </font>
    <font>
      <sz val="18"/>
      <color theme="1"/>
      <name val="Arial"/>
      <family val="2"/>
    </font>
    <font>
      <sz val="20"/>
      <color theme="1"/>
      <name val="Arial"/>
      <family val="2"/>
    </font>
    <font>
      <b/>
      <sz val="11"/>
      <name val="Arial"/>
      <family val="2"/>
    </font>
    <font>
      <b/>
      <sz val="16"/>
      <name val="Arial"/>
      <family val="2"/>
    </font>
    <font>
      <sz val="26"/>
      <color theme="1"/>
      <name val="Arial"/>
      <family val="2"/>
    </font>
    <font>
      <b/>
      <sz val="20"/>
      <color theme="1"/>
      <name val="Arial"/>
      <family val="2"/>
    </font>
    <font>
      <sz val="20"/>
      <name val="Arial"/>
      <family val="2"/>
    </font>
    <font>
      <b/>
      <sz val="20"/>
      <color theme="1"/>
      <name val="Calibri"/>
      <family val="2"/>
    </font>
    <font>
      <sz val="10"/>
      <color theme="1"/>
      <name val="Arial"/>
      <family val="2"/>
    </font>
    <font>
      <sz val="18"/>
      <name val="Arial"/>
      <family val="2"/>
    </font>
    <font>
      <sz val="16"/>
      <name val="Arial"/>
      <family val="2"/>
    </font>
    <font>
      <sz val="16"/>
      <color theme="1"/>
      <name val="Calibri"/>
      <family val="2"/>
    </font>
    <font>
      <sz val="14"/>
      <name val="Arial"/>
      <family val="2"/>
    </font>
    <font>
      <b/>
      <sz val="18"/>
      <color theme="1"/>
      <name val="Arial"/>
      <family val="2"/>
    </font>
    <font>
      <sz val="11"/>
      <color theme="1"/>
      <name val="Arial"/>
      <family val="2"/>
    </font>
    <font>
      <sz val="11"/>
      <color theme="1"/>
      <name val="Arial"/>
      <family val="2"/>
    </font>
    <font>
      <b/>
      <sz val="11"/>
      <color theme="1"/>
      <name val="Calibri"/>
      <family val="2"/>
      <scheme val="minor"/>
    </font>
    <font>
      <b/>
      <sz val="12"/>
      <color theme="1"/>
      <name val="Arial"/>
      <family val="2"/>
    </font>
    <font>
      <b/>
      <sz val="11"/>
      <color theme="1"/>
      <name val="Arial"/>
      <family val="2"/>
    </font>
    <font>
      <b/>
      <sz val="11"/>
      <name val="Calibri"/>
      <family val="2"/>
      <scheme val="minor"/>
    </font>
    <font>
      <b/>
      <sz val="10"/>
      <color theme="1"/>
      <name val="Arial"/>
      <family val="2"/>
    </font>
    <font>
      <sz val="10"/>
      <name val="Arial"/>
      <family val="2"/>
    </font>
    <font>
      <b/>
      <sz val="10"/>
      <name val="Arial"/>
      <family val="2"/>
    </font>
    <font>
      <sz val="10"/>
      <color rgb="FFFF0000"/>
      <name val="Arial"/>
      <family val="2"/>
    </font>
    <font>
      <sz val="11"/>
      <name val="Calibri"/>
      <family val="2"/>
      <scheme val="minor"/>
    </font>
  </fonts>
  <fills count="19">
    <fill>
      <patternFill patternType="none"/>
    </fill>
    <fill>
      <patternFill patternType="gray125"/>
    </fill>
    <fill>
      <patternFill patternType="solid">
        <fgColor theme="0"/>
        <bgColor theme="0"/>
      </patternFill>
    </fill>
    <fill>
      <patternFill patternType="solid">
        <fgColor rgb="FFFF99FF"/>
        <bgColor rgb="FFFF99FF"/>
      </patternFill>
    </fill>
    <fill>
      <patternFill patternType="solid">
        <fgColor rgb="FF66FFFF"/>
        <bgColor rgb="FF66FFFF"/>
      </patternFill>
    </fill>
    <fill>
      <patternFill patternType="solid">
        <fgColor theme="0"/>
        <bgColor indexed="64"/>
      </patternFill>
    </fill>
    <fill>
      <patternFill patternType="solid">
        <fgColor theme="0"/>
        <bgColor rgb="FF9999FF"/>
      </patternFill>
    </fill>
    <fill>
      <patternFill patternType="solid">
        <fgColor theme="2" tint="-0.14999847407452621"/>
        <bgColor rgb="FFCCCCFF"/>
      </patternFill>
    </fill>
    <fill>
      <patternFill patternType="solid">
        <fgColor theme="2" tint="-0.14999847407452621"/>
        <bgColor indexed="64"/>
      </patternFill>
    </fill>
    <fill>
      <patternFill patternType="solid">
        <fgColor theme="2"/>
        <bgColor theme="0"/>
      </patternFill>
    </fill>
    <fill>
      <patternFill patternType="solid">
        <fgColor theme="2"/>
        <bgColor indexed="64"/>
      </patternFill>
    </fill>
    <fill>
      <patternFill patternType="solid">
        <fgColor theme="2" tint="-0.14999847407452621"/>
        <bgColor rgb="FF9999FF"/>
      </patternFill>
    </fill>
    <fill>
      <patternFill patternType="darkGray">
        <fgColor theme="4" tint="0.39994506668294322"/>
        <bgColor rgb="FFFF99FF"/>
      </patternFill>
    </fill>
    <fill>
      <patternFill patternType="darkGray">
        <fgColor theme="9" tint="0.39994506668294322"/>
        <bgColor rgb="FF66FFFF"/>
      </patternFill>
    </fill>
    <fill>
      <patternFill patternType="solid">
        <fgColor theme="2" tint="-0.14999847407452621"/>
        <bgColor theme="0"/>
      </patternFill>
    </fill>
    <fill>
      <patternFill patternType="solid">
        <fgColor theme="2"/>
        <bgColor rgb="FFCCCCFF"/>
      </patternFill>
    </fill>
    <fill>
      <patternFill patternType="solid">
        <fgColor rgb="FF9999FF"/>
        <bgColor rgb="FF9999FF"/>
      </patternFill>
    </fill>
    <fill>
      <patternFill patternType="solid">
        <fgColor theme="5" tint="0.79998168889431442"/>
        <bgColor indexed="64"/>
      </patternFill>
    </fill>
    <fill>
      <patternFill patternType="solid">
        <fgColor theme="0" tint="-0.14999847407452621"/>
        <bgColor indexed="64"/>
      </patternFill>
    </fill>
  </fills>
  <borders count="128">
    <border>
      <left/>
      <right/>
      <top/>
      <bottom/>
      <diagonal/>
    </border>
    <border>
      <left style="thin">
        <color rgb="FF000000"/>
      </left>
      <right/>
      <top style="medium">
        <color rgb="FF000000"/>
      </top>
      <bottom style="thin">
        <color rgb="FF000000"/>
      </bottom>
      <diagonal/>
    </border>
    <border>
      <left/>
      <right style="medium">
        <color rgb="FF000000"/>
      </right>
      <top/>
      <bottom/>
      <diagonal/>
    </border>
    <border>
      <left/>
      <right style="thin">
        <color rgb="FF000000"/>
      </right>
      <top style="thin">
        <color rgb="FF000000"/>
      </top>
      <bottom style="thin">
        <color rgb="FF000000"/>
      </bottom>
      <diagonal/>
    </border>
    <border>
      <left/>
      <right style="medium">
        <color rgb="FF000000"/>
      </right>
      <top/>
      <bottom style="medium">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top style="thin">
        <color rgb="FF000000"/>
      </top>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right style="medium">
        <color rgb="FF000000"/>
      </right>
      <top style="medium">
        <color rgb="FF000000"/>
      </top>
      <bottom/>
      <diagonal/>
    </border>
    <border>
      <left/>
      <right/>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medium">
        <color rgb="FF000000"/>
      </left>
      <right/>
      <top/>
      <bottom style="thin">
        <color rgb="FF000000"/>
      </bottom>
      <diagonal/>
    </border>
    <border>
      <left/>
      <right/>
      <top style="thin">
        <color rgb="FF000000"/>
      </top>
      <bottom style="medium">
        <color rgb="FF000000"/>
      </bottom>
      <diagonal/>
    </border>
    <border>
      <left/>
      <right/>
      <top style="medium">
        <color rgb="FF000000"/>
      </top>
      <bottom/>
      <diagonal/>
    </border>
    <border>
      <left style="medium">
        <color rgb="FF000000"/>
      </left>
      <right/>
      <top/>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bottom style="thin">
        <color rgb="FF000000"/>
      </bottom>
      <diagonal/>
    </border>
    <border>
      <left style="medium">
        <color indexed="64"/>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
      <left/>
      <right style="thin">
        <color rgb="FF000000"/>
      </right>
      <top style="medium">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diagonal/>
    </border>
    <border>
      <left style="thin">
        <color rgb="FF000000"/>
      </left>
      <right/>
      <top/>
      <bottom style="medium">
        <color rgb="FF000000"/>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right style="thin">
        <color rgb="FF000000"/>
      </right>
      <top/>
      <bottom/>
      <diagonal/>
    </border>
    <border>
      <left style="thin">
        <color theme="1"/>
      </left>
      <right style="thin">
        <color theme="1"/>
      </right>
      <top style="thin">
        <color rgb="FF000000"/>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diagonal/>
    </border>
    <border>
      <left style="medium">
        <color indexed="64"/>
      </left>
      <right style="medium">
        <color indexed="64"/>
      </right>
      <top style="medium">
        <color indexed="64"/>
      </top>
      <bottom style="thin">
        <color rgb="FF000000"/>
      </bottom>
      <diagonal/>
    </border>
    <border>
      <left style="thin">
        <color rgb="FF000000"/>
      </left>
      <right style="medium">
        <color rgb="FF000000"/>
      </right>
      <top/>
      <bottom style="thin">
        <color rgb="FF00000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rgb="FF000000"/>
      </top>
      <bottom/>
      <diagonal/>
    </border>
    <border>
      <left style="medium">
        <color indexed="64"/>
      </left>
      <right/>
      <top/>
      <bottom style="medium">
        <color rgb="FF00000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rgb="FF000000"/>
      </right>
      <top/>
      <bottom/>
      <diagonal/>
    </border>
    <border>
      <left style="medium">
        <color rgb="FF000000"/>
      </left>
      <right style="medium">
        <color indexed="64"/>
      </right>
      <top/>
      <bottom/>
      <diagonal/>
    </border>
  </borders>
  <cellStyleXfs count="8">
    <xf numFmtId="0" fontId="0" fillId="0" borderId="0"/>
    <xf numFmtId="0" fontId="13" fillId="0" borderId="40"/>
    <xf numFmtId="0" fontId="30" fillId="0" borderId="40"/>
    <xf numFmtId="0" fontId="13" fillId="0" borderId="40"/>
    <xf numFmtId="164" fontId="13" fillId="0" borderId="40" applyFont="0" applyFill="0" applyBorder="0" applyAlignment="0" applyProtection="0"/>
    <xf numFmtId="0" fontId="31" fillId="0" borderId="40"/>
    <xf numFmtId="0" fontId="2" fillId="0" borderId="40"/>
    <xf numFmtId="0" fontId="1" fillId="0" borderId="40"/>
  </cellStyleXfs>
  <cellXfs count="569">
    <xf numFmtId="0" fontId="0" fillId="0" borderId="0" xfId="0" applyFont="1" applyAlignment="1"/>
    <xf numFmtId="0" fontId="13" fillId="10" borderId="40" xfId="1" applyFill="1"/>
    <xf numFmtId="0" fontId="5" fillId="2" borderId="40" xfId="1" applyFont="1" applyFill="1" applyAlignment="1">
      <alignment horizontal="left" vertical="center"/>
    </xf>
    <xf numFmtId="0" fontId="15" fillId="5" borderId="40" xfId="1" applyFont="1" applyFill="1" applyAlignment="1">
      <alignment horizontal="center" vertical="center"/>
    </xf>
    <xf numFmtId="0" fontId="20" fillId="5" borderId="53" xfId="1" applyFont="1" applyFill="1" applyBorder="1" applyAlignment="1">
      <alignment horizontal="center"/>
    </xf>
    <xf numFmtId="0" fontId="13" fillId="5" borderId="40" xfId="1" applyFill="1" applyAlignment="1">
      <alignment horizontal="center"/>
    </xf>
    <xf numFmtId="0" fontId="15" fillId="2" borderId="40" xfId="1" applyFont="1" applyFill="1" applyAlignment="1">
      <alignment horizontal="left" vertical="center"/>
    </xf>
    <xf numFmtId="0" fontId="14" fillId="5" borderId="40" xfId="1" applyFont="1" applyFill="1" applyAlignment="1">
      <alignment horizontal="center" vertical="center"/>
    </xf>
    <xf numFmtId="0" fontId="5" fillId="9" borderId="40" xfId="1" applyFont="1" applyFill="1" applyAlignment="1">
      <alignment horizontal="left" vertical="center"/>
    </xf>
    <xf numFmtId="0" fontId="5" fillId="7" borderId="52" xfId="1" applyFont="1" applyFill="1" applyBorder="1" applyAlignment="1">
      <alignment vertical="center"/>
    </xf>
    <xf numFmtId="0" fontId="5" fillId="11" borderId="49" xfId="1" applyFont="1" applyFill="1" applyBorder="1" applyAlignment="1">
      <alignment horizontal="center" vertical="center" wrapText="1"/>
    </xf>
    <xf numFmtId="0" fontId="5" fillId="11" borderId="14" xfId="1" applyFont="1" applyFill="1" applyBorder="1" applyAlignment="1">
      <alignment horizontal="center" vertical="center" wrapText="1"/>
    </xf>
    <xf numFmtId="0" fontId="5" fillId="11" borderId="10" xfId="1" applyFont="1" applyFill="1" applyBorder="1" applyAlignment="1">
      <alignment horizontal="center" vertical="center"/>
    </xf>
    <xf numFmtId="0" fontId="5" fillId="11" borderId="11" xfId="1" applyFont="1" applyFill="1" applyBorder="1" applyAlignment="1">
      <alignment horizontal="center" vertical="center"/>
    </xf>
    <xf numFmtId="0" fontId="5" fillId="11" borderId="76" xfId="1" applyFont="1" applyFill="1" applyBorder="1" applyAlignment="1">
      <alignment horizontal="center" vertical="center"/>
    </xf>
    <xf numFmtId="0" fontId="5" fillId="11" borderId="15" xfId="1" applyFont="1" applyFill="1" applyBorder="1" applyAlignment="1">
      <alignment horizontal="center" vertical="center"/>
    </xf>
    <xf numFmtId="0" fontId="9" fillId="12" borderId="16" xfId="1" applyFont="1" applyFill="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13" borderId="19" xfId="1" applyFont="1" applyFill="1" applyBorder="1" applyAlignment="1">
      <alignment horizontal="center" vertical="center"/>
    </xf>
    <xf numFmtId="0" fontId="9" fillId="0" borderId="19" xfId="1" applyFont="1" applyBorder="1" applyAlignment="1">
      <alignment horizontal="center" vertical="center"/>
    </xf>
    <xf numFmtId="0" fontId="9" fillId="0" borderId="20" xfId="1" applyFont="1" applyBorder="1" applyAlignment="1">
      <alignment horizontal="center" vertical="center"/>
    </xf>
    <xf numFmtId="0" fontId="9" fillId="0" borderId="46" xfId="1" applyFont="1" applyBorder="1" applyAlignment="1">
      <alignment horizontal="center" vertical="center"/>
    </xf>
    <xf numFmtId="0" fontId="9" fillId="0" borderId="1" xfId="1" applyFont="1" applyBorder="1" applyAlignment="1">
      <alignment horizontal="center" vertical="center"/>
    </xf>
    <xf numFmtId="0" fontId="9" fillId="0" borderId="71" xfId="1" applyFont="1" applyBorder="1" applyAlignment="1">
      <alignment horizontal="center" vertical="center"/>
    </xf>
    <xf numFmtId="0" fontId="9" fillId="0" borderId="72" xfId="1" applyFont="1" applyBorder="1" applyAlignment="1">
      <alignment horizontal="center" vertical="center"/>
    </xf>
    <xf numFmtId="0" fontId="9" fillId="0" borderId="22" xfId="1" applyFont="1" applyBorder="1" applyAlignment="1">
      <alignment horizontal="center" vertical="center"/>
    </xf>
    <xf numFmtId="0" fontId="9" fillId="0" borderId="73" xfId="1" applyFont="1" applyBorder="1" applyAlignment="1">
      <alignment horizontal="center" vertical="center"/>
    </xf>
    <xf numFmtId="0" fontId="9" fillId="0" borderId="74" xfId="1" applyFont="1" applyBorder="1" applyAlignment="1">
      <alignment horizontal="center" vertical="center"/>
    </xf>
    <xf numFmtId="0" fontId="5" fillId="11" borderId="38" xfId="1" applyFont="1" applyFill="1" applyBorder="1" applyAlignment="1">
      <alignment horizontal="center" vertical="center"/>
    </xf>
    <xf numFmtId="1" fontId="16" fillId="0" borderId="102" xfId="1" applyNumberFormat="1" applyFont="1" applyBorder="1" applyAlignment="1">
      <alignment horizontal="center" vertical="center" wrapText="1"/>
    </xf>
    <xf numFmtId="1" fontId="16" fillId="0" borderId="101" xfId="1" applyNumberFormat="1" applyFont="1" applyBorder="1" applyAlignment="1">
      <alignment horizontal="center" vertical="center" wrapText="1"/>
    </xf>
    <xf numFmtId="1" fontId="16" fillId="0" borderId="103" xfId="1" applyNumberFormat="1" applyFont="1" applyBorder="1" applyAlignment="1">
      <alignment horizontal="center" vertical="center" wrapText="1"/>
    </xf>
    <xf numFmtId="1" fontId="16" fillId="0" borderId="42" xfId="1" applyNumberFormat="1" applyFont="1" applyBorder="1" applyAlignment="1">
      <alignment horizontal="center" vertical="center" wrapText="1"/>
    </xf>
    <xf numFmtId="1" fontId="16" fillId="0" borderId="22" xfId="1" applyNumberFormat="1" applyFont="1" applyBorder="1" applyAlignment="1">
      <alignment horizontal="center" vertical="center" wrapText="1"/>
    </xf>
    <xf numFmtId="0" fontId="9" fillId="11" borderId="89" xfId="1" applyFont="1" applyFill="1" applyBorder="1" applyAlignment="1">
      <alignment horizontal="center" vertical="center"/>
    </xf>
    <xf numFmtId="164" fontId="16" fillId="0" borderId="104" xfId="4" applyFont="1" applyBorder="1" applyAlignment="1">
      <alignment horizontal="center" vertical="center" wrapText="1"/>
    </xf>
    <xf numFmtId="164" fontId="16" fillId="0" borderId="82" xfId="4" applyFont="1" applyBorder="1" applyAlignment="1">
      <alignment horizontal="right"/>
    </xf>
    <xf numFmtId="164" fontId="16" fillId="0" borderId="52" xfId="4" applyFont="1" applyBorder="1" applyAlignment="1">
      <alignment horizontal="center" vertical="center" wrapText="1"/>
    </xf>
    <xf numFmtId="2" fontId="23" fillId="7" borderId="35" xfId="1" applyNumberFormat="1" applyFont="1" applyFill="1" applyBorder="1" applyAlignment="1">
      <alignment horizontal="center" vertical="center"/>
    </xf>
    <xf numFmtId="2" fontId="23" fillId="7" borderId="36" xfId="1" applyNumberFormat="1" applyFont="1" applyFill="1" applyBorder="1" applyAlignment="1">
      <alignment horizontal="center" vertical="center"/>
    </xf>
    <xf numFmtId="165" fontId="16" fillId="0" borderId="18" xfId="1" applyNumberFormat="1" applyFont="1" applyBorder="1" applyAlignment="1">
      <alignment horizontal="center" vertical="center" wrapText="1"/>
    </xf>
    <xf numFmtId="1" fontId="16" fillId="0" borderId="18" xfId="1" applyNumberFormat="1" applyFont="1" applyBorder="1" applyAlignment="1">
      <alignment horizontal="center" vertical="center" wrapText="1"/>
    </xf>
    <xf numFmtId="1" fontId="21" fillId="7" borderId="30" xfId="1" applyNumberFormat="1" applyFont="1" applyFill="1" applyBorder="1" applyAlignment="1">
      <alignment horizontal="center" vertical="center"/>
    </xf>
    <xf numFmtId="1" fontId="21" fillId="7" borderId="32" xfId="1" applyNumberFormat="1" applyFont="1" applyFill="1" applyBorder="1" applyAlignment="1">
      <alignment horizontal="center" vertical="center"/>
    </xf>
    <xf numFmtId="164" fontId="16" fillId="0" borderId="22" xfId="4" applyFont="1" applyBorder="1" applyAlignment="1">
      <alignment horizontal="center" vertical="center" wrapText="1"/>
    </xf>
    <xf numFmtId="166" fontId="16" fillId="0" borderId="22" xfId="1" applyNumberFormat="1" applyFont="1" applyBorder="1" applyAlignment="1">
      <alignment horizontal="center" vertical="center" wrapText="1"/>
    </xf>
    <xf numFmtId="1" fontId="21" fillId="7" borderId="33" xfId="1" applyNumberFormat="1" applyFont="1" applyFill="1" applyBorder="1" applyAlignment="1">
      <alignment horizontal="center" vertical="center"/>
    </xf>
    <xf numFmtId="2" fontId="21" fillId="7" borderId="37" xfId="1" applyNumberFormat="1" applyFont="1" applyFill="1" applyBorder="1" applyAlignment="1">
      <alignment horizontal="center" vertical="center"/>
    </xf>
    <xf numFmtId="2" fontId="21" fillId="7" borderId="38" xfId="1" applyNumberFormat="1" applyFont="1" applyFill="1" applyBorder="1" applyAlignment="1">
      <alignment horizontal="center" vertical="center"/>
    </xf>
    <xf numFmtId="2" fontId="21" fillId="7" borderId="39" xfId="1" applyNumberFormat="1" applyFont="1" applyFill="1" applyBorder="1" applyAlignment="1">
      <alignment horizontal="center" vertical="center"/>
    </xf>
    <xf numFmtId="165" fontId="21" fillId="7" borderId="14" xfId="1" applyNumberFormat="1" applyFont="1" applyFill="1" applyBorder="1" applyAlignment="1">
      <alignment horizontal="center" vertical="center"/>
    </xf>
    <xf numFmtId="0" fontId="9" fillId="4" borderId="10" xfId="1" applyFont="1" applyFill="1" applyBorder="1" applyAlignment="1">
      <alignment horizontal="center" vertical="center" textRotation="90" wrapText="1"/>
    </xf>
    <xf numFmtId="2" fontId="21" fillId="7" borderId="11" xfId="1" applyNumberFormat="1" applyFont="1" applyFill="1" applyBorder="1" applyAlignment="1">
      <alignment horizontal="center" vertical="center"/>
    </xf>
    <xf numFmtId="0" fontId="5" fillId="2" borderId="40" xfId="1" applyFont="1" applyFill="1" applyAlignment="1">
      <alignment horizontal="center" vertical="center"/>
    </xf>
    <xf numFmtId="0" fontId="13" fillId="0" borderId="40" xfId="1"/>
    <xf numFmtId="0" fontId="17" fillId="0" borderId="40" xfId="1" applyFont="1"/>
    <xf numFmtId="2" fontId="13" fillId="0" borderId="40" xfId="1" applyNumberFormat="1"/>
    <xf numFmtId="0" fontId="12" fillId="7" borderId="70" xfId="1" applyFont="1" applyFill="1" applyBorder="1" applyAlignment="1">
      <alignment horizontal="center" vertical="center"/>
    </xf>
    <xf numFmtId="0" fontId="12" fillId="0" borderId="58" xfId="1" applyFont="1" applyBorder="1" applyAlignment="1">
      <alignment horizontal="right" vertical="center"/>
    </xf>
    <xf numFmtId="0" fontId="12" fillId="0" borderId="58" xfId="1" applyFont="1" applyBorder="1" applyAlignment="1">
      <alignment horizontal="center" vertical="center"/>
    </xf>
    <xf numFmtId="0" fontId="10" fillId="15" borderId="40" xfId="1" applyFont="1" applyFill="1" applyAlignment="1">
      <alignment horizontal="center" vertical="center"/>
    </xf>
    <xf numFmtId="0" fontId="11" fillId="10" borderId="40" xfId="1" applyFont="1" applyFill="1" applyAlignment="1">
      <alignment vertical="center" wrapText="1"/>
    </xf>
    <xf numFmtId="0" fontId="10" fillId="10" borderId="40" xfId="1" applyFont="1" applyFill="1"/>
    <xf numFmtId="164" fontId="16" fillId="0" borderId="87" xfId="4" applyFont="1" applyBorder="1" applyAlignment="1">
      <alignment horizontal="center" vertical="center" wrapText="1"/>
    </xf>
    <xf numFmtId="164" fontId="16" fillId="0" borderId="79" xfId="4" applyFont="1" applyBorder="1" applyAlignment="1">
      <alignment horizontal="right"/>
    </xf>
    <xf numFmtId="0" fontId="0" fillId="10" borderId="40" xfId="5" applyFont="1" applyFill="1"/>
    <xf numFmtId="0" fontId="5" fillId="2" borderId="40" xfId="5" applyFont="1" applyFill="1" applyAlignment="1">
      <alignment horizontal="left" vertical="center"/>
    </xf>
    <xf numFmtId="0" fontId="15" fillId="5" borderId="40" xfId="5" applyFont="1" applyFill="1" applyAlignment="1">
      <alignment horizontal="center" vertical="center"/>
    </xf>
    <xf numFmtId="0" fontId="20" fillId="5" borderId="53" xfId="5" applyFont="1" applyFill="1" applyBorder="1" applyAlignment="1">
      <alignment horizontal="center"/>
    </xf>
    <xf numFmtId="0" fontId="31" fillId="5" borderId="40" xfId="5" applyFill="1" applyAlignment="1">
      <alignment horizontal="center"/>
    </xf>
    <xf numFmtId="0" fontId="15" fillId="2" borderId="40" xfId="5" applyFont="1" applyFill="1" applyAlignment="1">
      <alignment horizontal="left" vertical="center"/>
    </xf>
    <xf numFmtId="0" fontId="14" fillId="5" borderId="40" xfId="5" applyFont="1" applyFill="1" applyAlignment="1">
      <alignment horizontal="center" vertical="center"/>
    </xf>
    <xf numFmtId="0" fontId="0" fillId="0" borderId="40" xfId="5" applyFont="1"/>
    <xf numFmtId="0" fontId="5" fillId="9" borderId="40" xfId="5" applyFont="1" applyFill="1" applyAlignment="1">
      <alignment horizontal="left" vertical="center"/>
    </xf>
    <xf numFmtId="0" fontId="5" fillId="7" borderId="52" xfId="5" applyFont="1" applyFill="1" applyBorder="1" applyAlignment="1">
      <alignment vertical="center"/>
    </xf>
    <xf numFmtId="0" fontId="5" fillId="7" borderId="52" xfId="5" applyFont="1" applyFill="1" applyBorder="1" applyAlignment="1">
      <alignment horizontal="center" vertical="center"/>
    </xf>
    <xf numFmtId="0" fontId="5" fillId="11" borderId="49" xfId="5" applyFont="1" applyFill="1" applyBorder="1" applyAlignment="1">
      <alignment horizontal="center" vertical="center" wrapText="1"/>
    </xf>
    <xf numFmtId="0" fontId="5" fillId="11" borderId="14" xfId="5" applyFont="1" applyFill="1" applyBorder="1" applyAlignment="1">
      <alignment horizontal="center" vertical="center" wrapText="1"/>
    </xf>
    <xf numFmtId="0" fontId="5" fillId="11" borderId="10" xfId="5" applyFont="1" applyFill="1" applyBorder="1" applyAlignment="1">
      <alignment horizontal="center" vertical="center"/>
    </xf>
    <xf numFmtId="0" fontId="5" fillId="11" borderId="11" xfId="5" applyFont="1" applyFill="1" applyBorder="1" applyAlignment="1">
      <alignment horizontal="center" vertical="center"/>
    </xf>
    <xf numFmtId="0" fontId="5" fillId="11" borderId="15" xfId="5" applyFont="1" applyFill="1" applyBorder="1" applyAlignment="1">
      <alignment horizontal="center" vertical="center"/>
    </xf>
    <xf numFmtId="0" fontId="9" fillId="12" borderId="16" xfId="5" applyFont="1" applyFill="1" applyBorder="1" applyAlignment="1">
      <alignment horizontal="center" vertical="center"/>
    </xf>
    <xf numFmtId="0" fontId="9" fillId="0" borderId="16" xfId="5" applyFont="1" applyBorder="1" applyAlignment="1">
      <alignment horizontal="center" vertical="center"/>
    </xf>
    <xf numFmtId="0" fontId="9" fillId="0" borderId="17" xfId="5" applyFont="1" applyBorder="1" applyAlignment="1">
      <alignment horizontal="center" vertical="center"/>
    </xf>
    <xf numFmtId="0" fontId="9" fillId="0" borderId="1" xfId="5" applyFont="1" applyBorder="1" applyAlignment="1">
      <alignment horizontal="center" vertical="center"/>
    </xf>
    <xf numFmtId="0" fontId="9" fillId="13" borderId="19" xfId="5" applyFont="1" applyFill="1" applyBorder="1" applyAlignment="1">
      <alignment horizontal="center" vertical="center"/>
    </xf>
    <xf numFmtId="0" fontId="9" fillId="0" borderId="19" xfId="5" applyFont="1" applyBorder="1" applyAlignment="1">
      <alignment horizontal="center" vertical="center"/>
    </xf>
    <xf numFmtId="0" fontId="9" fillId="0" borderId="20" xfId="5" applyFont="1" applyBorder="1" applyAlignment="1">
      <alignment horizontal="center" vertical="center"/>
    </xf>
    <xf numFmtId="0" fontId="9" fillId="0" borderId="22" xfId="5" applyFont="1" applyBorder="1" applyAlignment="1">
      <alignment horizontal="center" vertical="center"/>
    </xf>
    <xf numFmtId="0" fontId="9" fillId="0" borderId="73" xfId="5" applyFont="1" applyBorder="1" applyAlignment="1">
      <alignment horizontal="center" vertical="center"/>
    </xf>
    <xf numFmtId="0" fontId="9" fillId="0" borderId="72" xfId="5" applyFont="1" applyBorder="1" applyAlignment="1">
      <alignment horizontal="center" vertical="center"/>
    </xf>
    <xf numFmtId="0" fontId="9" fillId="0" borderId="74" xfId="5" applyFont="1" applyBorder="1" applyAlignment="1">
      <alignment horizontal="center" vertical="center"/>
    </xf>
    <xf numFmtId="0" fontId="9" fillId="0" borderId="51" xfId="5" applyFont="1" applyBorder="1" applyAlignment="1">
      <alignment horizontal="center" vertical="center"/>
    </xf>
    <xf numFmtId="0" fontId="9" fillId="0" borderId="46" xfId="5" applyFont="1" applyBorder="1" applyAlignment="1">
      <alignment horizontal="center" vertical="center"/>
    </xf>
    <xf numFmtId="0" fontId="9" fillId="11" borderId="25" xfId="5" applyFont="1" applyFill="1" applyBorder="1" applyAlignment="1">
      <alignment horizontal="center" vertical="center" wrapText="1"/>
    </xf>
    <xf numFmtId="0" fontId="16" fillId="0" borderId="26" xfId="5" applyFont="1" applyBorder="1" applyAlignment="1">
      <alignment horizontal="center" vertical="center" wrapText="1"/>
    </xf>
    <xf numFmtId="0" fontId="16" fillId="0" borderId="27" xfId="5" applyFont="1" applyBorder="1" applyAlignment="1">
      <alignment horizontal="center" vertical="center" wrapText="1"/>
    </xf>
    <xf numFmtId="1" fontId="16" fillId="0" borderId="18" xfId="5" applyNumberFormat="1" applyFont="1" applyBorder="1" applyAlignment="1">
      <alignment horizontal="center" vertical="center" wrapText="1"/>
    </xf>
    <xf numFmtId="1" fontId="16" fillId="0" borderId="28" xfId="5" applyNumberFormat="1" applyFont="1" applyBorder="1" applyAlignment="1">
      <alignment horizontal="center" vertical="center" wrapText="1"/>
    </xf>
    <xf numFmtId="1" fontId="21" fillId="7" borderId="29" xfId="5" applyNumberFormat="1" applyFont="1" applyFill="1" applyBorder="1" applyAlignment="1">
      <alignment horizontal="center" vertical="center"/>
    </xf>
    <xf numFmtId="0" fontId="9" fillId="11" borderId="31" xfId="5" applyFont="1" applyFill="1" applyBorder="1" applyAlignment="1">
      <alignment horizontal="center" vertical="center"/>
    </xf>
    <xf numFmtId="0" fontId="16" fillId="0" borderId="28" xfId="5" applyFont="1" applyBorder="1" applyAlignment="1">
      <alignment horizontal="center" vertical="center" wrapText="1"/>
    </xf>
    <xf numFmtId="1" fontId="21" fillId="7" borderId="31" xfId="5" applyNumberFormat="1" applyFont="1" applyFill="1" applyBorder="1" applyAlignment="1">
      <alignment horizontal="center" vertical="center"/>
    </xf>
    <xf numFmtId="0" fontId="9" fillId="11" borderId="33" xfId="5" applyFont="1" applyFill="1" applyBorder="1" applyAlignment="1">
      <alignment horizontal="center" vertical="center"/>
    </xf>
    <xf numFmtId="0" fontId="16" fillId="0" borderId="21" xfId="5" applyFont="1" applyBorder="1" applyAlignment="1">
      <alignment horizontal="center" vertical="center"/>
    </xf>
    <xf numFmtId="165" fontId="21" fillId="7" borderId="34" xfId="5" applyNumberFormat="1" applyFont="1" applyFill="1" applyBorder="1" applyAlignment="1">
      <alignment horizontal="center" vertical="center"/>
    </xf>
    <xf numFmtId="2" fontId="23" fillId="7" borderId="10" xfId="5" applyNumberFormat="1" applyFont="1" applyFill="1" applyBorder="1" applyAlignment="1">
      <alignment horizontal="center" vertical="center"/>
    </xf>
    <xf numFmtId="2" fontId="23" fillId="7" borderId="35" xfId="5" applyNumberFormat="1" applyFont="1" applyFill="1" applyBorder="1" applyAlignment="1">
      <alignment horizontal="center" vertical="center"/>
    </xf>
    <xf numFmtId="2" fontId="23" fillId="7" borderId="36" xfId="5" applyNumberFormat="1" applyFont="1" applyFill="1" applyBorder="1" applyAlignment="1">
      <alignment horizontal="center" vertical="center"/>
    </xf>
    <xf numFmtId="1" fontId="23" fillId="7" borderId="14" xfId="5" applyNumberFormat="1" applyFont="1" applyFill="1" applyBorder="1" applyAlignment="1">
      <alignment horizontal="center" vertical="center"/>
    </xf>
    <xf numFmtId="0" fontId="9" fillId="16" borderId="25" xfId="5" applyFont="1" applyFill="1" applyBorder="1" applyAlignment="1">
      <alignment horizontal="center" vertical="center" wrapText="1"/>
    </xf>
    <xf numFmtId="1" fontId="21" fillId="7" borderId="30" xfId="5" applyNumberFormat="1" applyFont="1" applyFill="1" applyBorder="1" applyAlignment="1">
      <alignment horizontal="center" vertical="center"/>
    </xf>
    <xf numFmtId="0" fontId="9" fillId="16" borderId="31" xfId="5" applyFont="1" applyFill="1" applyBorder="1" applyAlignment="1">
      <alignment horizontal="center" vertical="center"/>
    </xf>
    <xf numFmtId="1" fontId="21" fillId="7" borderId="32" xfId="5" applyNumberFormat="1" applyFont="1" applyFill="1" applyBorder="1" applyAlignment="1">
      <alignment horizontal="center" vertical="center"/>
    </xf>
    <xf numFmtId="0" fontId="9" fillId="16" borderId="33" xfId="5" applyFont="1" applyFill="1" applyBorder="1" applyAlignment="1">
      <alignment horizontal="center" vertical="center"/>
    </xf>
    <xf numFmtId="166" fontId="16" fillId="0" borderId="22" xfId="5" applyNumberFormat="1" applyFont="1" applyBorder="1" applyAlignment="1">
      <alignment horizontal="center" vertical="center" wrapText="1"/>
    </xf>
    <xf numFmtId="1" fontId="21" fillId="7" borderId="33" xfId="5" applyNumberFormat="1" applyFont="1" applyFill="1" applyBorder="1" applyAlignment="1">
      <alignment horizontal="center" vertical="center"/>
    </xf>
    <xf numFmtId="2" fontId="21" fillId="7" borderId="37" xfId="5" applyNumberFormat="1" applyFont="1" applyFill="1" applyBorder="1" applyAlignment="1">
      <alignment horizontal="center" vertical="center"/>
    </xf>
    <xf numFmtId="2" fontId="21" fillId="7" borderId="38" xfId="5" applyNumberFormat="1" applyFont="1" applyFill="1" applyBorder="1" applyAlignment="1">
      <alignment horizontal="center" vertical="center"/>
    </xf>
    <xf numFmtId="2" fontId="21" fillId="7" borderId="39" xfId="5" applyNumberFormat="1" applyFont="1" applyFill="1" applyBorder="1" applyAlignment="1">
      <alignment horizontal="center" vertical="center"/>
    </xf>
    <xf numFmtId="165" fontId="21" fillId="7" borderId="14" xfId="5" applyNumberFormat="1" applyFont="1" applyFill="1" applyBorder="1" applyAlignment="1">
      <alignment horizontal="center" vertical="center"/>
    </xf>
    <xf numFmtId="0" fontId="9" fillId="4" borderId="10" xfId="5" applyFont="1" applyFill="1" applyBorder="1" applyAlignment="1">
      <alignment horizontal="center" vertical="center" textRotation="90" wrapText="1"/>
    </xf>
    <xf numFmtId="2" fontId="21" fillId="7" borderId="11" xfId="5" applyNumberFormat="1" applyFont="1" applyFill="1" applyBorder="1" applyAlignment="1">
      <alignment horizontal="center" vertical="center"/>
    </xf>
    <xf numFmtId="0" fontId="5" fillId="2" borderId="40" xfId="5" applyFont="1" applyFill="1" applyAlignment="1">
      <alignment horizontal="center" vertical="center"/>
    </xf>
    <xf numFmtId="0" fontId="12" fillId="7" borderId="70" xfId="5" applyFont="1" applyFill="1" applyBorder="1" applyAlignment="1">
      <alignment horizontal="center" vertical="center"/>
    </xf>
    <xf numFmtId="0" fontId="12" fillId="0" borderId="58" xfId="5" applyFont="1" applyBorder="1" applyAlignment="1">
      <alignment horizontal="center" vertical="center"/>
    </xf>
    <xf numFmtId="0" fontId="12" fillId="0" borderId="58" xfId="5" applyFont="1" applyBorder="1" applyAlignment="1">
      <alignment horizontal="right" vertical="center"/>
    </xf>
    <xf numFmtId="0" fontId="10" fillId="0" borderId="58" xfId="5" applyFont="1" applyBorder="1" applyAlignment="1">
      <alignment horizontal="center" vertical="center"/>
    </xf>
    <xf numFmtId="0" fontId="10" fillId="15" borderId="40" xfId="5" applyFont="1" applyFill="1" applyAlignment="1">
      <alignment horizontal="center" vertical="center"/>
    </xf>
    <xf numFmtId="0" fontId="7" fillId="15" borderId="62" xfId="5" applyFont="1" applyFill="1" applyBorder="1" applyAlignment="1">
      <alignment horizontal="left" vertical="center"/>
    </xf>
    <xf numFmtId="14" fontId="7" fillId="15" borderId="64" xfId="5" applyNumberFormat="1" applyFont="1" applyFill="1" applyBorder="1" applyAlignment="1">
      <alignment horizontal="left" vertical="center"/>
    </xf>
    <xf numFmtId="0" fontId="7" fillId="15" borderId="64" xfId="5" applyFont="1" applyFill="1" applyBorder="1" applyAlignment="1">
      <alignment horizontal="left" vertical="center"/>
    </xf>
    <xf numFmtId="0" fontId="7" fillId="15" borderId="67" xfId="5" applyFont="1" applyFill="1" applyBorder="1" applyAlignment="1">
      <alignment horizontal="left" vertical="center"/>
    </xf>
    <xf numFmtId="0" fontId="5" fillId="11" borderId="55" xfId="5" applyFont="1" applyFill="1" applyBorder="1" applyAlignment="1">
      <alignment horizontal="left" vertical="center" wrapText="1"/>
    </xf>
    <xf numFmtId="0" fontId="7" fillId="15" borderId="43" xfId="5" applyFont="1" applyFill="1" applyBorder="1" applyAlignment="1">
      <alignment horizontal="left" vertical="center"/>
    </xf>
    <xf numFmtId="14" fontId="7" fillId="15" borderId="77" xfId="5" applyNumberFormat="1" applyFont="1" applyFill="1" applyBorder="1" applyAlignment="1">
      <alignment horizontal="left" vertical="center"/>
    </xf>
    <xf numFmtId="0" fontId="7" fillId="15" borderId="77" xfId="5" applyFont="1" applyFill="1" applyBorder="1" applyAlignment="1">
      <alignment horizontal="left" vertical="center"/>
    </xf>
    <xf numFmtId="0" fontId="5" fillId="11" borderId="94" xfId="5" applyFont="1" applyFill="1" applyBorder="1" applyAlignment="1">
      <alignment horizontal="left" vertical="center" wrapText="1"/>
    </xf>
    <xf numFmtId="0" fontId="5" fillId="11" borderId="23" xfId="5" applyFont="1" applyFill="1" applyBorder="1" applyAlignment="1">
      <alignment horizontal="left" vertical="center" wrapText="1"/>
    </xf>
    <xf numFmtId="0" fontId="7" fillId="15" borderId="18" xfId="5" applyFont="1" applyFill="1" applyBorder="1" applyAlignment="1">
      <alignment horizontal="left" vertical="center"/>
    </xf>
    <xf numFmtId="0" fontId="11" fillId="10" borderId="40" xfId="5" applyFont="1" applyFill="1" applyAlignment="1">
      <alignment vertical="center" wrapText="1"/>
    </xf>
    <xf numFmtId="0" fontId="10" fillId="10" borderId="40" xfId="5" applyFont="1" applyFill="1"/>
    <xf numFmtId="0" fontId="5" fillId="11" borderId="76" xfId="5" applyFont="1" applyFill="1" applyBorder="1" applyAlignment="1">
      <alignment horizontal="center" vertical="center"/>
    </xf>
    <xf numFmtId="0" fontId="9" fillId="0" borderId="71" xfId="5" applyFont="1" applyBorder="1" applyAlignment="1">
      <alignment horizontal="center" vertical="center"/>
    </xf>
    <xf numFmtId="1" fontId="9" fillId="0" borderId="20" xfId="5" applyNumberFormat="1" applyFont="1" applyBorder="1" applyAlignment="1">
      <alignment horizontal="center" vertical="center"/>
    </xf>
    <xf numFmtId="0" fontId="8" fillId="0" borderId="26" xfId="5" applyFont="1" applyBorder="1" applyAlignment="1">
      <alignment horizontal="center" vertical="center" wrapText="1"/>
    </xf>
    <xf numFmtId="0" fontId="8" fillId="0" borderId="27" xfId="5" applyFont="1" applyBorder="1" applyAlignment="1">
      <alignment horizontal="center" vertical="center" wrapText="1"/>
    </xf>
    <xf numFmtId="1" fontId="16" fillId="0" borderId="42" xfId="5" applyNumberFormat="1" applyFont="1" applyBorder="1" applyAlignment="1">
      <alignment horizontal="center" vertical="center" wrapText="1"/>
    </xf>
    <xf numFmtId="1" fontId="16" fillId="0" borderId="22" xfId="5" applyNumberFormat="1" applyFont="1" applyBorder="1" applyAlignment="1">
      <alignment horizontal="center" vertical="center" wrapText="1"/>
    </xf>
    <xf numFmtId="3" fontId="16" fillId="0" borderId="77" xfId="5" applyNumberFormat="1" applyFont="1" applyBorder="1" applyAlignment="1">
      <alignment horizontal="center" vertical="center" wrapText="1"/>
    </xf>
    <xf numFmtId="0" fontId="16" fillId="0" borderId="52" xfId="5" applyFont="1" applyBorder="1" applyAlignment="1">
      <alignment horizontal="center" vertical="center" wrapText="1"/>
    </xf>
    <xf numFmtId="1" fontId="21" fillId="7" borderId="78" xfId="5" applyNumberFormat="1" applyFont="1" applyFill="1" applyBorder="1" applyAlignment="1">
      <alignment horizontal="center" vertical="center"/>
    </xf>
    <xf numFmtId="0" fontId="8" fillId="0" borderId="21" xfId="5" applyFont="1" applyBorder="1" applyAlignment="1">
      <alignment horizontal="center" vertical="center"/>
    </xf>
    <xf numFmtId="167" fontId="16" fillId="2" borderId="17" xfId="5" applyNumberFormat="1" applyFont="1" applyFill="1" applyBorder="1" applyAlignment="1">
      <alignment horizontal="center" vertical="center"/>
    </xf>
    <xf numFmtId="167" fontId="16" fillId="0" borderId="28" xfId="5" applyNumberFormat="1" applyFont="1" applyBorder="1" applyAlignment="1">
      <alignment horizontal="center" vertical="center" wrapText="1"/>
    </xf>
    <xf numFmtId="167" fontId="16" fillId="0" borderId="18" xfId="5" applyNumberFormat="1" applyFont="1" applyBorder="1" applyAlignment="1">
      <alignment horizontal="center" vertical="center" wrapText="1"/>
    </xf>
    <xf numFmtId="0" fontId="5" fillId="11" borderId="69" xfId="5" applyFont="1" applyFill="1" applyBorder="1" applyAlignment="1">
      <alignment horizontal="left" vertical="center" wrapText="1"/>
    </xf>
    <xf numFmtId="0" fontId="5" fillId="11" borderId="35" xfId="5" applyFont="1" applyFill="1" applyBorder="1" applyAlignment="1">
      <alignment horizontal="center" vertical="center"/>
    </xf>
    <xf numFmtId="1" fontId="16" fillId="0" borderId="59" xfId="5" applyNumberFormat="1" applyFont="1" applyBorder="1" applyAlignment="1">
      <alignment horizontal="center" vertical="center" wrapText="1"/>
    </xf>
    <xf numFmtId="2" fontId="16" fillId="0" borderId="22" xfId="5" applyNumberFormat="1" applyFont="1" applyBorder="1" applyAlignment="1">
      <alignment horizontal="center" vertical="center" wrapText="1"/>
    </xf>
    <xf numFmtId="0" fontId="9" fillId="11" borderId="88" xfId="5" applyFont="1" applyFill="1" applyBorder="1" applyAlignment="1">
      <alignment horizontal="center" vertical="center"/>
    </xf>
    <xf numFmtId="3" fontId="16" fillId="0" borderId="78" xfId="5" applyNumberFormat="1" applyFont="1" applyBorder="1" applyAlignment="1">
      <alignment horizontal="center" vertical="center" wrapText="1"/>
    </xf>
    <xf numFmtId="3" fontId="16" fillId="0" borderId="52" xfId="5" applyNumberFormat="1" applyFont="1" applyBorder="1" applyAlignment="1">
      <alignment horizontal="center" vertical="center" wrapText="1"/>
    </xf>
    <xf numFmtId="0" fontId="9" fillId="11" borderId="89" xfId="5" applyFont="1" applyFill="1" applyBorder="1" applyAlignment="1">
      <alignment horizontal="center" vertical="center"/>
    </xf>
    <xf numFmtId="165" fontId="16" fillId="0" borderId="18" xfId="5" applyNumberFormat="1" applyFont="1" applyBorder="1" applyAlignment="1">
      <alignment horizontal="center" vertical="center" wrapText="1"/>
    </xf>
    <xf numFmtId="165" fontId="16" fillId="0" borderId="28" xfId="5" applyNumberFormat="1" applyFont="1" applyBorder="1" applyAlignment="1">
      <alignment horizontal="center" vertical="center" wrapText="1"/>
    </xf>
    <xf numFmtId="165" fontId="21" fillId="7" borderId="30" xfId="5" applyNumberFormat="1" applyFont="1" applyFill="1" applyBorder="1" applyAlignment="1">
      <alignment horizontal="center" vertical="center"/>
    </xf>
    <xf numFmtId="0" fontId="17" fillId="0" borderId="40" xfId="5" applyFont="1"/>
    <xf numFmtId="2" fontId="0" fillId="0" borderId="40" xfId="5" applyNumberFormat="1" applyFont="1"/>
    <xf numFmtId="0" fontId="5" fillId="11" borderId="14" xfId="5" applyFont="1" applyFill="1" applyBorder="1" applyAlignment="1">
      <alignment horizontal="left" vertical="center" wrapText="1"/>
    </xf>
    <xf numFmtId="0" fontId="9" fillId="0" borderId="107" xfId="5" applyFont="1" applyBorder="1" applyAlignment="1">
      <alignment horizontal="center" vertical="center"/>
    </xf>
    <xf numFmtId="165" fontId="16" fillId="0" borderId="22" xfId="5" applyNumberFormat="1" applyFont="1" applyBorder="1" applyAlignment="1">
      <alignment horizontal="center" vertical="center" wrapText="1"/>
    </xf>
    <xf numFmtId="0" fontId="9" fillId="11" borderId="54" xfId="5" applyFont="1" applyFill="1" applyBorder="1" applyAlignment="1">
      <alignment horizontal="center" vertical="center" wrapText="1"/>
    </xf>
    <xf numFmtId="2" fontId="16" fillId="0" borderId="18" xfId="5" applyNumberFormat="1" applyFont="1" applyBorder="1" applyAlignment="1">
      <alignment horizontal="center" vertical="center" wrapText="1"/>
    </xf>
    <xf numFmtId="0" fontId="9" fillId="16" borderId="89" xfId="1" applyFont="1" applyFill="1" applyBorder="1" applyAlignment="1">
      <alignment horizontal="center" vertical="center"/>
    </xf>
    <xf numFmtId="1" fontId="16" fillId="0" borderId="107" xfId="1" applyNumberFormat="1" applyFont="1" applyBorder="1" applyAlignment="1">
      <alignment horizontal="center" vertical="center" wrapText="1"/>
    </xf>
    <xf numFmtId="0" fontId="16" fillId="0" borderId="84" xfId="5" applyFont="1" applyBorder="1" applyAlignment="1">
      <alignment horizontal="center" vertical="center" wrapText="1"/>
    </xf>
    <xf numFmtId="164" fontId="16" fillId="0" borderId="84" xfId="4" applyFont="1" applyBorder="1" applyAlignment="1">
      <alignment horizontal="center" vertical="center" wrapText="1"/>
    </xf>
    <xf numFmtId="1" fontId="23" fillId="7" borderId="23" xfId="1" applyNumberFormat="1" applyFont="1" applyFill="1" applyBorder="1" applyAlignment="1">
      <alignment horizontal="center" vertical="center"/>
    </xf>
    <xf numFmtId="1" fontId="21" fillId="7" borderId="108" xfId="1" applyNumberFormat="1" applyFont="1" applyFill="1" applyBorder="1" applyAlignment="1">
      <alignment horizontal="center" vertical="center"/>
    </xf>
    <xf numFmtId="1" fontId="21" fillId="7" borderId="88" xfId="1" applyNumberFormat="1" applyFont="1" applyFill="1" applyBorder="1" applyAlignment="1">
      <alignment horizontal="center" vertical="center"/>
    </xf>
    <xf numFmtId="165" fontId="21" fillId="7" borderId="89" xfId="1" applyNumberFormat="1" applyFont="1" applyFill="1" applyBorder="1" applyAlignment="1">
      <alignment horizontal="center" vertical="center"/>
    </xf>
    <xf numFmtId="165" fontId="16" fillId="0" borderId="59" xfId="1" applyNumberFormat="1" applyFont="1" applyBorder="1" applyAlignment="1">
      <alignment horizontal="center" vertical="center" wrapText="1"/>
    </xf>
    <xf numFmtId="0" fontId="8" fillId="0" borderId="82" xfId="5" applyFont="1" applyBorder="1" applyAlignment="1">
      <alignment horizontal="center" vertical="center"/>
    </xf>
    <xf numFmtId="0" fontId="16" fillId="0" borderId="109" xfId="1" applyFont="1" applyBorder="1" applyAlignment="1">
      <alignment horizontal="center" vertical="center" wrapText="1"/>
    </xf>
    <xf numFmtId="0" fontId="16" fillId="0" borderId="110" xfId="1" applyFont="1" applyBorder="1" applyAlignment="1">
      <alignment horizontal="center" vertical="center" wrapText="1"/>
    </xf>
    <xf numFmtId="0" fontId="16" fillId="0" borderId="111" xfId="1" applyFont="1" applyBorder="1" applyAlignment="1">
      <alignment horizontal="center" vertical="center" wrapText="1"/>
    </xf>
    <xf numFmtId="0" fontId="16" fillId="0" borderId="114" xfId="1" applyFont="1" applyBorder="1" applyAlignment="1">
      <alignment horizontal="center" vertical="center" wrapText="1"/>
    </xf>
    <xf numFmtId="0" fontId="16" fillId="0" borderId="115" xfId="1" applyFont="1" applyBorder="1" applyAlignment="1">
      <alignment horizontal="center" vertical="center" wrapText="1"/>
    </xf>
    <xf numFmtId="165" fontId="16" fillId="0" borderId="22" xfId="1" applyNumberFormat="1" applyFont="1" applyBorder="1" applyAlignment="1">
      <alignment horizontal="center" vertical="center" wrapText="1"/>
    </xf>
    <xf numFmtId="0" fontId="1" fillId="0" borderId="40" xfId="7"/>
    <xf numFmtId="0" fontId="1" fillId="5" borderId="40" xfId="7" applyFill="1" applyAlignment="1">
      <alignment horizontal="center"/>
    </xf>
    <xf numFmtId="0" fontId="1" fillId="5" borderId="40" xfId="7" applyFill="1"/>
    <xf numFmtId="0" fontId="14" fillId="5" borderId="40" xfId="7" applyFont="1" applyFill="1" applyAlignment="1">
      <alignment horizontal="center" vertical="center"/>
    </xf>
    <xf numFmtId="0" fontId="34" fillId="5" borderId="40" xfId="7" applyFont="1" applyFill="1" applyAlignment="1">
      <alignment horizontal="center"/>
    </xf>
    <xf numFmtId="0" fontId="13" fillId="17" borderId="40" xfId="7" applyFont="1" applyFill="1" applyAlignment="1">
      <alignment horizontal="center"/>
    </xf>
    <xf numFmtId="0" fontId="1" fillId="0" borderId="40" xfId="7" applyAlignment="1">
      <alignment horizontal="center"/>
    </xf>
    <xf numFmtId="0" fontId="24" fillId="0" borderId="52" xfId="7" applyFont="1" applyFill="1" applyBorder="1" applyAlignment="1">
      <alignment horizontal="justify" vertical="center" wrapText="1"/>
    </xf>
    <xf numFmtId="0" fontId="24" fillId="0" borderId="52" xfId="7" applyFont="1" applyFill="1" applyBorder="1" applyAlignment="1">
      <alignment horizontal="center" vertical="center" wrapText="1"/>
    </xf>
    <xf numFmtId="14" fontId="24" fillId="0" borderId="52" xfId="7" applyNumberFormat="1" applyFont="1" applyFill="1" applyBorder="1" applyAlignment="1">
      <alignment horizontal="center" vertical="center" wrapText="1"/>
    </xf>
    <xf numFmtId="1" fontId="24" fillId="0" borderId="52" xfId="7" applyNumberFormat="1" applyFont="1" applyFill="1" applyBorder="1" applyAlignment="1">
      <alignment horizontal="center" vertical="center"/>
    </xf>
    <xf numFmtId="165" fontId="24" fillId="0" borderId="52" xfId="7" applyNumberFormat="1" applyFont="1" applyFill="1" applyBorder="1" applyAlignment="1">
      <alignment horizontal="center" vertical="center"/>
    </xf>
    <xf numFmtId="0" fontId="37" fillId="0" borderId="105" xfId="7" applyFont="1" applyFill="1" applyBorder="1" applyAlignment="1">
      <alignment vertical="center" wrapText="1"/>
    </xf>
    <xf numFmtId="0" fontId="37" fillId="0" borderId="52" xfId="7" applyFont="1" applyFill="1" applyBorder="1" applyAlignment="1">
      <alignment horizontal="justify" vertical="center" wrapText="1"/>
    </xf>
    <xf numFmtId="0" fontId="37" fillId="0" borderId="52" xfId="7" applyFont="1" applyFill="1" applyBorder="1" applyAlignment="1">
      <alignment vertical="center" wrapText="1"/>
    </xf>
    <xf numFmtId="0" fontId="24" fillId="0" borderId="105" xfId="7" applyFont="1" applyFill="1" applyBorder="1" applyAlignment="1">
      <alignment horizontal="center" vertical="center" wrapText="1"/>
    </xf>
    <xf numFmtId="0" fontId="24" fillId="0" borderId="79" xfId="7" applyFont="1" applyFill="1" applyBorder="1" applyAlignment="1">
      <alignment horizontal="left" vertical="center" wrapText="1"/>
    </xf>
    <xf numFmtId="0" fontId="37" fillId="0" borderId="52" xfId="7" applyFont="1" applyFill="1" applyBorder="1" applyAlignment="1">
      <alignment horizontal="center" vertical="center" wrapText="1"/>
    </xf>
    <xf numFmtId="14" fontId="37" fillId="0" borderId="52" xfId="7" applyNumberFormat="1" applyFont="1" applyFill="1" applyBorder="1" applyAlignment="1">
      <alignment horizontal="center" vertical="center" wrapText="1"/>
    </xf>
    <xf numFmtId="0" fontId="37" fillId="0" borderId="105" xfId="7" applyFont="1" applyFill="1" applyBorder="1" applyAlignment="1">
      <alignment horizontal="justify" vertical="center" wrapText="1"/>
    </xf>
    <xf numFmtId="0" fontId="24" fillId="0" borderId="52" xfId="7" applyFont="1" applyFill="1" applyBorder="1" applyAlignment="1">
      <alignment vertical="center" wrapText="1"/>
    </xf>
    <xf numFmtId="0" fontId="24" fillId="0" borderId="105" xfId="7" applyFont="1" applyFill="1" applyBorder="1" applyAlignment="1">
      <alignment vertical="center" wrapText="1"/>
    </xf>
    <xf numFmtId="0" fontId="40" fillId="0" borderId="52" xfId="7" applyFont="1" applyFill="1" applyBorder="1" applyAlignment="1">
      <alignment horizontal="justify" vertical="center" wrapText="1"/>
    </xf>
    <xf numFmtId="0" fontId="40" fillId="0" borderId="52" xfId="7" applyFont="1" applyFill="1" applyBorder="1" applyAlignment="1">
      <alignment horizontal="center" vertical="center" wrapText="1"/>
    </xf>
    <xf numFmtId="14" fontId="40" fillId="0" borderId="52" xfId="7" applyNumberFormat="1" applyFont="1" applyFill="1" applyBorder="1" applyAlignment="1">
      <alignment horizontal="center" vertical="center"/>
    </xf>
    <xf numFmtId="14" fontId="40" fillId="0" borderId="52" xfId="7" applyNumberFormat="1" applyFont="1" applyFill="1" applyBorder="1" applyAlignment="1">
      <alignment horizontal="center" vertical="center" wrapText="1"/>
    </xf>
    <xf numFmtId="0" fontId="40" fillId="0" borderId="79" xfId="7" applyFont="1" applyFill="1" applyBorder="1" applyAlignment="1">
      <alignment horizontal="justify" vertical="center" wrapText="1"/>
    </xf>
    <xf numFmtId="0" fontId="1" fillId="0" borderId="40" xfId="7" applyFill="1"/>
    <xf numFmtId="0" fontId="1" fillId="0" borderId="40" xfId="7" applyFill="1" applyAlignment="1">
      <alignment horizontal="center"/>
    </xf>
    <xf numFmtId="14" fontId="24" fillId="0" borderId="52" xfId="0" applyNumberFormat="1" applyFont="1" applyFill="1" applyBorder="1" applyAlignment="1">
      <alignment horizontal="center" vertical="center" wrapText="1"/>
    </xf>
    <xf numFmtId="1" fontId="16" fillId="0" borderId="107" xfId="5" applyNumberFormat="1" applyFont="1" applyBorder="1" applyAlignment="1">
      <alignment horizontal="center" vertical="center" wrapText="1"/>
    </xf>
    <xf numFmtId="167" fontId="16" fillId="0" borderId="77" xfId="5" applyNumberFormat="1" applyFont="1" applyBorder="1" applyAlignment="1">
      <alignment horizontal="center" vertical="center" wrapText="1"/>
    </xf>
    <xf numFmtId="1" fontId="23" fillId="7" borderId="23" xfId="5" applyNumberFormat="1" applyFont="1" applyFill="1" applyBorder="1" applyAlignment="1">
      <alignment horizontal="center" vertical="center"/>
    </xf>
    <xf numFmtId="1" fontId="21" fillId="7" borderId="108" xfId="5" applyNumberFormat="1" applyFont="1" applyFill="1" applyBorder="1" applyAlignment="1">
      <alignment horizontal="center" vertical="center"/>
    </xf>
    <xf numFmtId="1" fontId="21" fillId="7" borderId="88" xfId="5" applyNumberFormat="1" applyFont="1" applyFill="1" applyBorder="1" applyAlignment="1">
      <alignment horizontal="center" vertical="center"/>
    </xf>
    <xf numFmtId="165" fontId="21" fillId="7" borderId="89" xfId="5" applyNumberFormat="1" applyFont="1" applyFill="1" applyBorder="1" applyAlignment="1">
      <alignment horizontal="center" vertical="center"/>
    </xf>
    <xf numFmtId="0" fontId="9" fillId="16" borderId="34" xfId="5" applyFont="1" applyFill="1" applyBorder="1" applyAlignment="1">
      <alignment horizontal="center" vertical="center"/>
    </xf>
    <xf numFmtId="165" fontId="16" fillId="0" borderId="59" xfId="5" applyNumberFormat="1" applyFont="1" applyBorder="1" applyAlignment="1">
      <alignment horizontal="center" vertical="center" wrapText="1"/>
    </xf>
    <xf numFmtId="0" fontId="16" fillId="0" borderId="110" xfId="5" applyFont="1" applyBorder="1" applyAlignment="1">
      <alignment horizontal="center" vertical="center" wrapText="1"/>
    </xf>
    <xf numFmtId="0" fontId="16" fillId="0" borderId="114" xfId="5" applyFont="1" applyBorder="1" applyAlignment="1">
      <alignment horizontal="center" vertical="center" wrapText="1"/>
    </xf>
    <xf numFmtId="0" fontId="16" fillId="0" borderId="116" xfId="5" applyFont="1" applyBorder="1" applyAlignment="1">
      <alignment horizontal="center" vertical="center" wrapText="1"/>
    </xf>
    <xf numFmtId="0" fontId="16" fillId="0" borderId="117" xfId="5" applyFont="1" applyBorder="1" applyAlignment="1">
      <alignment horizontal="center" vertical="center" wrapText="1"/>
    </xf>
    <xf numFmtId="0" fontId="8" fillId="0" borderId="118" xfId="5" applyFont="1" applyBorder="1" applyAlignment="1">
      <alignment horizontal="center" vertical="center"/>
    </xf>
    <xf numFmtId="0" fontId="8" fillId="0" borderId="67" xfId="5" applyFont="1" applyBorder="1" applyAlignment="1">
      <alignment horizontal="center" vertical="center" wrapText="1"/>
    </xf>
    <xf numFmtId="0" fontId="8" fillId="0" borderId="111" xfId="5" applyFont="1" applyBorder="1" applyAlignment="1">
      <alignment horizontal="center" vertical="center"/>
    </xf>
    <xf numFmtId="0" fontId="8" fillId="0" borderId="115" xfId="5" applyFont="1" applyBorder="1" applyAlignment="1">
      <alignment horizontal="center" vertical="center" wrapText="1"/>
    </xf>
    <xf numFmtId="0" fontId="35" fillId="18" borderId="105" xfId="7" applyFont="1" applyFill="1" applyBorder="1" applyAlignment="1">
      <alignment horizontal="center" vertical="center"/>
    </xf>
    <xf numFmtId="0" fontId="24" fillId="0" borderId="75" xfId="7" applyFont="1" applyFill="1" applyBorder="1" applyAlignment="1">
      <alignment horizontal="justify" vertical="center" wrapText="1"/>
    </xf>
    <xf numFmtId="0" fontId="24" fillId="0" borderId="75" xfId="7" applyFont="1" applyFill="1" applyBorder="1" applyAlignment="1">
      <alignment horizontal="center" vertical="center" wrapText="1"/>
    </xf>
    <xf numFmtId="14" fontId="24" fillId="0" borderId="75" xfId="7" applyNumberFormat="1" applyFont="1" applyFill="1" applyBorder="1" applyAlignment="1">
      <alignment horizontal="center" vertical="center" wrapText="1"/>
    </xf>
    <xf numFmtId="1" fontId="24" fillId="0" borderId="75" xfId="7" applyNumberFormat="1" applyFont="1" applyFill="1" applyBorder="1" applyAlignment="1">
      <alignment horizontal="center" vertical="center"/>
    </xf>
    <xf numFmtId="0" fontId="37" fillId="0" borderId="125" xfId="7" applyFont="1" applyFill="1" applyBorder="1" applyAlignment="1">
      <alignment vertical="center" wrapText="1"/>
    </xf>
    <xf numFmtId="0" fontId="24" fillId="0" borderId="125" xfId="7" applyFont="1" applyFill="1" applyBorder="1" applyAlignment="1">
      <alignment horizontal="center" vertical="center" wrapText="1"/>
    </xf>
    <xf numFmtId="14" fontId="24" fillId="0" borderId="125" xfId="7" applyNumberFormat="1" applyFont="1" applyFill="1" applyBorder="1" applyAlignment="1">
      <alignment horizontal="center" vertical="center" wrapText="1"/>
    </xf>
    <xf numFmtId="1" fontId="24" fillId="0" borderId="125" xfId="7" applyNumberFormat="1" applyFont="1" applyFill="1" applyBorder="1" applyAlignment="1">
      <alignment horizontal="center" vertical="center"/>
    </xf>
    <xf numFmtId="0" fontId="37" fillId="0" borderId="125" xfId="7" applyFont="1" applyFill="1" applyBorder="1" applyAlignment="1">
      <alignment horizontal="justify" vertical="center" wrapText="1"/>
    </xf>
    <xf numFmtId="0" fontId="24" fillId="0" borderId="125" xfId="7" applyFont="1" applyFill="1" applyBorder="1" applyAlignment="1">
      <alignment horizontal="left" vertical="center" wrapText="1"/>
    </xf>
    <xf numFmtId="0" fontId="24" fillId="0" borderId="125" xfId="7" applyFont="1" applyFill="1" applyBorder="1" applyAlignment="1">
      <alignment horizontal="justify" vertical="center" wrapText="1"/>
    </xf>
    <xf numFmtId="165" fontId="24" fillId="0" borderId="75" xfId="7" applyNumberFormat="1" applyFont="1" applyFill="1" applyBorder="1" applyAlignment="1">
      <alignment horizontal="center" vertical="center"/>
    </xf>
    <xf numFmtId="0" fontId="37" fillId="0" borderId="75" xfId="7" applyFont="1" applyFill="1" applyBorder="1" applyAlignment="1">
      <alignment horizontal="justify" vertical="center" wrapText="1"/>
    </xf>
    <xf numFmtId="14" fontId="37" fillId="0" borderId="125" xfId="7" applyNumberFormat="1" applyFont="1" applyFill="1" applyBorder="1" applyAlignment="1">
      <alignment horizontal="center" vertical="center" wrapText="1"/>
    </xf>
    <xf numFmtId="165" fontId="24" fillId="0" borderId="125" xfId="7" applyNumberFormat="1" applyFont="1" applyFill="1" applyBorder="1" applyAlignment="1">
      <alignment horizontal="center" vertical="center"/>
    </xf>
    <xf numFmtId="0" fontId="24" fillId="0" borderId="125" xfId="7" applyFont="1" applyFill="1" applyBorder="1" applyAlignment="1">
      <alignment vertical="center" wrapText="1"/>
    </xf>
    <xf numFmtId="0" fontId="37" fillId="0" borderId="120" xfId="7" applyFont="1" applyFill="1" applyBorder="1" applyAlignment="1">
      <alignment horizontal="left" vertical="center" wrapText="1"/>
    </xf>
    <xf numFmtId="0" fontId="37" fillId="0" borderId="120" xfId="7" applyFont="1" applyFill="1" applyBorder="1" applyAlignment="1">
      <alignment horizontal="center" vertical="center" wrapText="1"/>
    </xf>
    <xf numFmtId="14" fontId="37" fillId="0" borderId="75" xfId="7" applyNumberFormat="1" applyFont="1" applyFill="1" applyBorder="1" applyAlignment="1">
      <alignment horizontal="center" vertical="center" wrapText="1"/>
    </xf>
    <xf numFmtId="0" fontId="9" fillId="11" borderId="95" xfId="1" applyFont="1" applyFill="1" applyBorder="1" applyAlignment="1">
      <alignment horizontal="center" vertical="center"/>
    </xf>
    <xf numFmtId="0" fontId="9" fillId="11" borderId="63" xfId="1" applyFont="1" applyFill="1" applyBorder="1" applyAlignment="1">
      <alignment horizontal="center" vertical="center"/>
    </xf>
    <xf numFmtId="165" fontId="16" fillId="0" borderId="102" xfId="1" applyNumberFormat="1" applyFont="1" applyBorder="1" applyAlignment="1">
      <alignment horizontal="center" vertical="center" wrapText="1"/>
    </xf>
    <xf numFmtId="0" fontId="9" fillId="16" borderId="95" xfId="1" applyFont="1" applyFill="1" applyBorder="1" applyAlignment="1">
      <alignment horizontal="center" vertical="center"/>
    </xf>
    <xf numFmtId="0" fontId="9" fillId="16" borderId="63" xfId="1" applyFont="1" applyFill="1" applyBorder="1" applyAlignment="1">
      <alignment horizontal="center" vertical="center"/>
    </xf>
    <xf numFmtId="0" fontId="24" fillId="0" borderId="105" xfId="7" applyFont="1" applyFill="1" applyBorder="1" applyAlignment="1">
      <alignment horizontal="center" vertical="center" wrapText="1"/>
    </xf>
    <xf numFmtId="0" fontId="24" fillId="0" borderId="79" xfId="7" applyFont="1" applyFill="1" applyBorder="1" applyAlignment="1">
      <alignment horizontal="center" vertical="center" wrapText="1"/>
    </xf>
    <xf numFmtId="0" fontId="35" fillId="18" borderId="105" xfId="7" applyFont="1" applyFill="1" applyBorder="1" applyAlignment="1">
      <alignment horizontal="center" vertical="center" wrapText="1"/>
    </xf>
    <xf numFmtId="0" fontId="35" fillId="18" borderId="106" xfId="7" applyFont="1" applyFill="1" applyBorder="1" applyAlignment="1">
      <alignment horizontal="center" vertical="center" wrapText="1"/>
    </xf>
    <xf numFmtId="0" fontId="35" fillId="18" borderId="105" xfId="7" applyFont="1" applyFill="1" applyBorder="1" applyAlignment="1">
      <alignment horizontal="center" vertical="center"/>
    </xf>
    <xf numFmtId="0" fontId="35" fillId="18" borderId="106" xfId="7" applyFont="1" applyFill="1" applyBorder="1" applyAlignment="1">
      <alignment horizontal="center" vertical="center"/>
    </xf>
    <xf numFmtId="0" fontId="35" fillId="18" borderId="52" xfId="7" applyFont="1" applyFill="1" applyBorder="1" applyAlignment="1">
      <alignment horizontal="center" vertical="center"/>
    </xf>
    <xf numFmtId="0" fontId="1" fillId="0" borderId="52" xfId="7" applyBorder="1" applyAlignment="1">
      <alignment horizontal="center"/>
    </xf>
    <xf numFmtId="0" fontId="32" fillId="18" borderId="52" xfId="7" applyFont="1" applyFill="1" applyBorder="1" applyAlignment="1">
      <alignment horizontal="center" vertical="center"/>
    </xf>
    <xf numFmtId="0" fontId="32" fillId="18" borderId="105" xfId="7" applyFont="1" applyFill="1" applyBorder="1" applyAlignment="1">
      <alignment horizontal="center" vertical="center"/>
    </xf>
    <xf numFmtId="0" fontId="24" fillId="0" borderId="119" xfId="7" applyFont="1" applyFill="1" applyBorder="1" applyAlignment="1">
      <alignment horizontal="center" vertical="center" wrapText="1"/>
    </xf>
    <xf numFmtId="0" fontId="24" fillId="0" borderId="121" xfId="7" applyFont="1" applyFill="1" applyBorder="1" applyAlignment="1">
      <alignment horizontal="center" vertical="center" wrapText="1"/>
    </xf>
    <xf numFmtId="0" fontId="24" fillId="0" borderId="123" xfId="7" applyFont="1" applyFill="1" applyBorder="1" applyAlignment="1">
      <alignment horizontal="center" vertical="center" wrapText="1"/>
    </xf>
    <xf numFmtId="0" fontId="24" fillId="0" borderId="120" xfId="7" applyFont="1" applyFill="1" applyBorder="1" applyAlignment="1">
      <alignment horizontal="center" vertical="center" wrapText="1"/>
    </xf>
    <xf numFmtId="0" fontId="24" fillId="0" borderId="106" xfId="7" applyFont="1" applyFill="1" applyBorder="1" applyAlignment="1">
      <alignment horizontal="center" vertical="center" wrapText="1"/>
    </xf>
    <xf numFmtId="0" fontId="24" fillId="0" borderId="124" xfId="7" applyFont="1" applyFill="1" applyBorder="1" applyAlignment="1">
      <alignment horizontal="center" vertical="center" wrapText="1"/>
    </xf>
    <xf numFmtId="0" fontId="24" fillId="0" borderId="105" xfId="7" applyFont="1" applyFill="1" applyBorder="1" applyAlignment="1">
      <alignment horizontal="left" vertical="center" wrapText="1"/>
    </xf>
    <xf numFmtId="0" fontId="24" fillId="0" borderId="79" xfId="7" applyFont="1" applyFill="1" applyBorder="1" applyAlignment="1">
      <alignment horizontal="left" vertical="center" wrapText="1"/>
    </xf>
    <xf numFmtId="0" fontId="37" fillId="0" borderId="120" xfId="7" applyFont="1" applyFill="1" applyBorder="1" applyAlignment="1">
      <alignment horizontal="left" vertical="center" wrapText="1"/>
    </xf>
    <xf numFmtId="0" fontId="37" fillId="0" borderId="79" xfId="7" applyFont="1" applyFill="1" applyBorder="1" applyAlignment="1">
      <alignment horizontal="left" vertical="center" wrapText="1"/>
    </xf>
    <xf numFmtId="0" fontId="24" fillId="0" borderId="52" xfId="7" applyFont="1" applyFill="1" applyBorder="1" applyAlignment="1">
      <alignment horizontal="left" vertical="center" wrapText="1"/>
    </xf>
    <xf numFmtId="0" fontId="24" fillId="0" borderId="106" xfId="7" applyFont="1" applyFill="1" applyBorder="1" applyAlignment="1">
      <alignment horizontal="left" vertical="center" wrapText="1"/>
    </xf>
    <xf numFmtId="0" fontId="37" fillId="0" borderId="105" xfId="7" applyFont="1" applyFill="1" applyBorder="1" applyAlignment="1">
      <alignment horizontal="left" vertical="center" wrapText="1"/>
    </xf>
    <xf numFmtId="0" fontId="37" fillId="0" borderId="105" xfId="7" applyFont="1" applyFill="1" applyBorder="1" applyAlignment="1">
      <alignment horizontal="center" vertical="center" wrapText="1"/>
    </xf>
    <xf numFmtId="0" fontId="37" fillId="0" borderId="79" xfId="7" applyFont="1" applyFill="1" applyBorder="1" applyAlignment="1">
      <alignment horizontal="center" vertical="center" wrapText="1"/>
    </xf>
    <xf numFmtId="0" fontId="37" fillId="0" borderId="106" xfId="7" applyFont="1" applyFill="1" applyBorder="1" applyAlignment="1">
      <alignment horizontal="left" vertical="center" wrapText="1"/>
    </xf>
    <xf numFmtId="0" fontId="39" fillId="0" borderId="106" xfId="7" applyFont="1" applyFill="1" applyBorder="1" applyAlignment="1">
      <alignment horizontal="left" vertical="center" wrapText="1"/>
    </xf>
    <xf numFmtId="0" fontId="39" fillId="0" borderId="79" xfId="7" applyFont="1" applyFill="1" applyBorder="1" applyAlignment="1">
      <alignment horizontal="left" vertical="center" wrapText="1"/>
    </xf>
    <xf numFmtId="0" fontId="37" fillId="0" borderId="52" xfId="7" applyFont="1" applyFill="1" applyBorder="1" applyAlignment="1">
      <alignment horizontal="center" vertical="center" wrapText="1"/>
    </xf>
    <xf numFmtId="0" fontId="35" fillId="0" borderId="105" xfId="7" applyFont="1" applyFill="1" applyBorder="1" applyAlignment="1">
      <alignment horizontal="left" vertical="center" wrapText="1"/>
    </xf>
    <xf numFmtId="0" fontId="35" fillId="0" borderId="106" xfId="7" applyFont="1" applyFill="1" applyBorder="1" applyAlignment="1">
      <alignment horizontal="left" vertical="center" wrapText="1"/>
    </xf>
    <xf numFmtId="0" fontId="35" fillId="0" borderId="79" xfId="7" applyFont="1" applyFill="1" applyBorder="1" applyAlignment="1">
      <alignment horizontal="left" vertical="center" wrapText="1"/>
    </xf>
    <xf numFmtId="0" fontId="24" fillId="0" borderId="52" xfId="7" applyFont="1" applyFill="1" applyBorder="1" applyAlignment="1">
      <alignment horizontal="center" vertical="center" wrapText="1"/>
    </xf>
    <xf numFmtId="0" fontId="24" fillId="0" borderId="124" xfId="7" applyFont="1" applyFill="1" applyBorder="1" applyAlignment="1">
      <alignment horizontal="left" vertical="center" wrapText="1"/>
    </xf>
    <xf numFmtId="0" fontId="40" fillId="0" borderId="105" xfId="7" applyFont="1" applyFill="1" applyBorder="1" applyAlignment="1">
      <alignment horizontal="center" vertical="center" wrapText="1"/>
    </xf>
    <xf numFmtId="0" fontId="40" fillId="0" borderId="106" xfId="7" applyFont="1" applyFill="1" applyBorder="1" applyAlignment="1">
      <alignment horizontal="center" vertical="center" wrapText="1"/>
    </xf>
    <xf numFmtId="0" fontId="40" fillId="0" borderId="79" xfId="7" applyFont="1" applyFill="1" applyBorder="1" applyAlignment="1">
      <alignment horizontal="center" vertical="center" wrapText="1"/>
    </xf>
    <xf numFmtId="0" fontId="40" fillId="0" borderId="105" xfId="7" applyFont="1" applyFill="1" applyBorder="1" applyAlignment="1">
      <alignment horizontal="left" vertical="center" wrapText="1"/>
    </xf>
    <xf numFmtId="0" fontId="40" fillId="0" borderId="79" xfId="7" applyFont="1" applyFill="1" applyBorder="1" applyAlignment="1">
      <alignment horizontal="left" vertical="center" wrapText="1"/>
    </xf>
    <xf numFmtId="0" fontId="5" fillId="11" borderId="5" xfId="5" applyFont="1" applyFill="1" applyBorder="1" applyAlignment="1">
      <alignment horizontal="left" vertical="center"/>
    </xf>
    <xf numFmtId="0" fontId="19" fillId="8" borderId="6" xfId="5" applyFont="1" applyFill="1" applyBorder="1" applyAlignment="1">
      <alignment horizontal="left" vertical="center"/>
    </xf>
    <xf numFmtId="0" fontId="27" fillId="0" borderId="48" xfId="5" applyFont="1" applyBorder="1" applyAlignment="1">
      <alignment horizontal="left" vertical="center"/>
    </xf>
    <xf numFmtId="0" fontId="26" fillId="0" borderId="48" xfId="5" applyFont="1" applyBorder="1" applyAlignment="1">
      <alignment horizontal="left"/>
    </xf>
    <xf numFmtId="0" fontId="26" fillId="0" borderId="7" xfId="5" applyFont="1" applyBorder="1" applyAlignment="1">
      <alignment horizontal="left"/>
    </xf>
    <xf numFmtId="0" fontId="16" fillId="0" borderId="13" xfId="5" applyFont="1" applyBorder="1" applyAlignment="1">
      <alignment horizontal="left" vertical="center" wrapText="1"/>
    </xf>
    <xf numFmtId="0" fontId="25" fillId="0" borderId="23" xfId="5" applyFont="1" applyBorder="1"/>
    <xf numFmtId="0" fontId="16" fillId="0" borderId="13" xfId="1" applyFont="1" applyBorder="1" applyAlignment="1">
      <alignment horizontal="center" vertical="center" wrapText="1"/>
    </xf>
    <xf numFmtId="0" fontId="25" fillId="0" borderId="23" xfId="1" applyFont="1" applyBorder="1" applyAlignment="1">
      <alignment horizontal="center"/>
    </xf>
    <xf numFmtId="164" fontId="16" fillId="0" borderId="13" xfId="4" applyFont="1" applyBorder="1" applyAlignment="1">
      <alignment horizontal="left" vertical="center"/>
    </xf>
    <xf numFmtId="164" fontId="25" fillId="0" borderId="23" xfId="4" applyFont="1" applyBorder="1"/>
    <xf numFmtId="9" fontId="5" fillId="11" borderId="54" xfId="5" applyNumberFormat="1" applyFont="1" applyFill="1" applyBorder="1" applyAlignment="1">
      <alignment horizontal="center" vertical="center" wrapText="1"/>
    </xf>
    <xf numFmtId="9" fontId="3" fillId="8" borderId="55" xfId="5" applyNumberFormat="1" applyFont="1" applyFill="1" applyBorder="1"/>
    <xf numFmtId="0" fontId="8" fillId="0" borderId="112" xfId="5" applyFont="1" applyBorder="1" applyAlignment="1">
      <alignment horizontal="center" vertical="center" wrapText="1"/>
    </xf>
    <xf numFmtId="0" fontId="8" fillId="0" borderId="39" xfId="5" applyFont="1" applyBorder="1" applyAlignment="1">
      <alignment horizontal="center" vertical="center" wrapText="1"/>
    </xf>
    <xf numFmtId="0" fontId="8" fillId="0" borderId="113" xfId="5" applyFont="1" applyBorder="1" applyAlignment="1">
      <alignment horizontal="center" vertical="center" wrapText="1"/>
    </xf>
    <xf numFmtId="0" fontId="8" fillId="0" borderId="4" xfId="5" applyFont="1" applyBorder="1" applyAlignment="1">
      <alignment horizontal="center" vertical="center" wrapText="1"/>
    </xf>
    <xf numFmtId="0" fontId="8" fillId="0" borderId="25" xfId="5" applyFont="1" applyBorder="1" applyAlignment="1">
      <alignment horizontal="left" vertical="center" wrapText="1"/>
    </xf>
    <xf numFmtId="0" fontId="8" fillId="0" borderId="49" xfId="5" applyFont="1" applyBorder="1" applyAlignment="1">
      <alignment horizontal="left" vertical="center" wrapText="1"/>
    </xf>
    <xf numFmtId="0" fontId="8" fillId="0" borderId="39" xfId="5" applyFont="1" applyBorder="1" applyAlignment="1">
      <alignment horizontal="left" vertical="center" wrapText="1"/>
    </xf>
    <xf numFmtId="0" fontId="8" fillId="0" borderId="24" xfId="5" applyFont="1" applyBorder="1" applyAlignment="1">
      <alignment horizontal="left" vertical="center" wrapText="1"/>
    </xf>
    <xf numFmtId="0" fontId="8" fillId="0" borderId="12" xfId="5" applyFont="1" applyBorder="1" applyAlignment="1">
      <alignment horizontal="left" vertical="center" wrapText="1"/>
    </xf>
    <xf numFmtId="0" fontId="8" fillId="0" borderId="4" xfId="5" applyFont="1" applyBorder="1" applyAlignment="1">
      <alignment horizontal="left" vertical="center" wrapText="1"/>
    </xf>
    <xf numFmtId="0" fontId="5" fillId="11" borderId="47" xfId="5" applyFont="1" applyFill="1" applyBorder="1" applyAlignment="1">
      <alignment horizontal="left" vertical="center"/>
    </xf>
    <xf numFmtId="0" fontId="19" fillId="8" borderId="59" xfId="5" applyFont="1" applyFill="1" applyBorder="1" applyAlignment="1">
      <alignment horizontal="left" vertical="center"/>
    </xf>
    <xf numFmtId="0" fontId="5" fillId="11" borderId="54" xfId="5" applyFont="1" applyFill="1" applyBorder="1" applyAlignment="1">
      <alignment horizontal="left" vertical="center" wrapText="1"/>
    </xf>
    <xf numFmtId="0" fontId="19" fillId="8" borderId="68" xfId="5" applyFont="1" applyFill="1" applyBorder="1" applyAlignment="1">
      <alignment horizontal="left" vertical="center" wrapText="1"/>
    </xf>
    <xf numFmtId="0" fontId="19" fillId="8" borderId="55" xfId="5" applyFont="1" applyFill="1" applyBorder="1" applyAlignment="1">
      <alignment horizontal="left" vertical="center" wrapText="1"/>
    </xf>
    <xf numFmtId="0" fontId="27" fillId="0" borderId="49" xfId="5" applyFont="1" applyBorder="1" applyAlignment="1">
      <alignment horizontal="left" vertical="center" wrapText="1"/>
    </xf>
    <xf numFmtId="0" fontId="26" fillId="0" borderId="49" xfId="5" applyFont="1" applyBorder="1" applyAlignment="1">
      <alignment horizontal="left"/>
    </xf>
    <xf numFmtId="0" fontId="26" fillId="0" borderId="39" xfId="5" applyFont="1" applyBorder="1" applyAlignment="1">
      <alignment horizontal="left"/>
    </xf>
    <xf numFmtId="0" fontId="26" fillId="0" borderId="40" xfId="5" applyFont="1" applyAlignment="1">
      <alignment horizontal="left"/>
    </xf>
    <xf numFmtId="0" fontId="7" fillId="0" borderId="40" xfId="5" applyFont="1" applyAlignment="1">
      <alignment horizontal="left"/>
    </xf>
    <xf numFmtId="0" fontId="26" fillId="0" borderId="2" xfId="5" applyFont="1" applyBorder="1" applyAlignment="1">
      <alignment horizontal="left"/>
    </xf>
    <xf numFmtId="0" fontId="26" fillId="0" borderId="44" xfId="5" applyFont="1" applyBorder="1" applyAlignment="1">
      <alignment horizontal="left"/>
    </xf>
    <xf numFmtId="0" fontId="26" fillId="0" borderId="45" xfId="5" applyFont="1" applyBorder="1" applyAlignment="1">
      <alignment horizontal="left"/>
    </xf>
    <xf numFmtId="0" fontId="5" fillId="11" borderId="31" xfId="5" applyFont="1" applyFill="1" applyBorder="1" applyAlignment="1">
      <alignment horizontal="left" vertical="center"/>
    </xf>
    <xf numFmtId="0" fontId="19" fillId="8" borderId="3" xfId="5" applyFont="1" applyFill="1" applyBorder="1" applyAlignment="1">
      <alignment horizontal="left" vertical="center"/>
    </xf>
    <xf numFmtId="0" fontId="5" fillId="11" borderId="63" xfId="5" applyFont="1" applyFill="1" applyBorder="1" applyAlignment="1">
      <alignment horizontal="left" vertical="center" wrapText="1"/>
    </xf>
    <xf numFmtId="0" fontId="5" fillId="11" borderId="3" xfId="5" applyFont="1" applyFill="1" applyBorder="1" applyAlignment="1">
      <alignment horizontal="left" vertical="center" wrapText="1"/>
    </xf>
    <xf numFmtId="0" fontId="5" fillId="11" borderId="65" xfId="5" applyFont="1" applyFill="1" applyBorder="1" applyAlignment="1">
      <alignment horizontal="left" vertical="center"/>
    </xf>
    <xf numFmtId="0" fontId="19" fillId="8" borderId="66" xfId="5" applyFont="1" applyFill="1" applyBorder="1" applyAlignment="1">
      <alignment horizontal="left" vertical="center"/>
    </xf>
    <xf numFmtId="0" fontId="9" fillId="4" borderId="25" xfId="5" applyFont="1" applyFill="1" applyBorder="1" applyAlignment="1">
      <alignment horizontal="center" vertical="center" textRotation="90" wrapText="1"/>
    </xf>
    <xf numFmtId="0" fontId="3" fillId="0" borderId="50" xfId="5" applyFont="1" applyBorder="1"/>
    <xf numFmtId="0" fontId="9" fillId="11" borderId="25" xfId="5" applyFont="1" applyFill="1" applyBorder="1" applyAlignment="1">
      <alignment horizontal="center" vertical="center" wrapText="1"/>
    </xf>
    <xf numFmtId="0" fontId="3" fillId="8" borderId="49" xfId="5" applyFont="1" applyFill="1" applyBorder="1"/>
    <xf numFmtId="0" fontId="3" fillId="8" borderId="39" xfId="5" applyFont="1" applyFill="1" applyBorder="1"/>
    <xf numFmtId="0" fontId="9" fillId="11" borderId="15" xfId="5" applyFont="1" applyFill="1" applyBorder="1" applyAlignment="1">
      <alignment horizontal="center" vertical="center" wrapText="1"/>
    </xf>
    <xf numFmtId="0" fontId="3" fillId="8" borderId="9" xfId="5" applyFont="1" applyFill="1" applyBorder="1"/>
    <xf numFmtId="0" fontId="3" fillId="8" borderId="35" xfId="5" applyFont="1" applyFill="1" applyBorder="1"/>
    <xf numFmtId="0" fontId="5" fillId="11" borderId="56" xfId="5" applyFont="1" applyFill="1" applyBorder="1" applyAlignment="1">
      <alignment horizontal="center" vertical="center"/>
    </xf>
    <xf numFmtId="0" fontId="18" fillId="8" borderId="57" xfId="5" applyFont="1" applyFill="1" applyBorder="1"/>
    <xf numFmtId="0" fontId="18" fillId="8" borderId="58" xfId="5" applyFont="1" applyFill="1" applyBorder="1"/>
    <xf numFmtId="0" fontId="9" fillId="11" borderId="41" xfId="5" applyFont="1" applyFill="1" applyBorder="1" applyAlignment="1">
      <alignment horizontal="center" vertical="center" wrapText="1"/>
    </xf>
    <xf numFmtId="0" fontId="9" fillId="11" borderId="40" xfId="5" applyFont="1" applyFill="1" applyAlignment="1">
      <alignment horizontal="center" vertical="center" wrapText="1"/>
    </xf>
    <xf numFmtId="0" fontId="5" fillId="11" borderId="60" xfId="5" applyFont="1" applyFill="1" applyBorder="1" applyAlignment="1">
      <alignment horizontal="left" vertical="center"/>
    </xf>
    <xf numFmtId="0" fontId="19" fillId="8" borderId="61" xfId="5" applyFont="1" applyFill="1" applyBorder="1" applyAlignment="1">
      <alignment horizontal="left" vertical="center"/>
    </xf>
    <xf numFmtId="0" fontId="27" fillId="0" borderId="40" xfId="5" applyFont="1" applyAlignment="1">
      <alignment horizontal="left" vertical="center" wrapText="1"/>
    </xf>
    <xf numFmtId="0" fontId="19" fillId="0" borderId="40" xfId="5" applyFont="1" applyAlignment="1">
      <alignment horizontal="left"/>
    </xf>
    <xf numFmtId="0" fontId="19" fillId="0" borderId="49" xfId="5" applyFont="1" applyBorder="1" applyAlignment="1">
      <alignment horizontal="left"/>
    </xf>
    <xf numFmtId="0" fontId="19" fillId="0" borderId="39" xfId="5" applyFont="1" applyBorder="1" applyAlignment="1">
      <alignment horizontal="left"/>
    </xf>
    <xf numFmtId="0" fontId="5" fillId="0" borderId="40" xfId="5" applyFont="1" applyAlignment="1">
      <alignment horizontal="left"/>
    </xf>
    <xf numFmtId="0" fontId="19" fillId="0" borderId="2" xfId="5" applyFont="1" applyBorder="1" applyAlignment="1">
      <alignment horizontal="left"/>
    </xf>
    <xf numFmtId="0" fontId="19" fillId="0" borderId="44" xfId="5" applyFont="1" applyBorder="1" applyAlignment="1">
      <alignment horizontal="left"/>
    </xf>
    <xf numFmtId="0" fontId="19" fillId="0" borderId="45" xfId="5" applyFont="1" applyBorder="1" applyAlignment="1">
      <alignment horizontal="left"/>
    </xf>
    <xf numFmtId="0" fontId="5" fillId="11" borderId="63" xfId="5" applyFont="1" applyFill="1" applyBorder="1" applyAlignment="1">
      <alignment horizontal="left" vertical="center"/>
    </xf>
    <xf numFmtId="0" fontId="9" fillId="14" borderId="13" xfId="5" applyFont="1" applyFill="1" applyBorder="1" applyAlignment="1">
      <alignment horizontal="center" vertical="center"/>
    </xf>
    <xf numFmtId="0" fontId="3" fillId="8" borderId="23" xfId="5" applyFont="1" applyFill="1" applyBorder="1"/>
    <xf numFmtId="0" fontId="9" fillId="11" borderId="25" xfId="5" applyFont="1" applyFill="1" applyBorder="1" applyAlignment="1">
      <alignment horizontal="center" vertical="center"/>
    </xf>
    <xf numFmtId="0" fontId="3" fillId="8" borderId="24" xfId="5" applyFont="1" applyFill="1" applyBorder="1"/>
    <xf numFmtId="0" fontId="9" fillId="11" borderId="13" xfId="5" applyFont="1" applyFill="1" applyBorder="1" applyAlignment="1">
      <alignment horizontal="center" vertical="center" wrapText="1"/>
    </xf>
    <xf numFmtId="0" fontId="9" fillId="11" borderId="8" xfId="5" applyFont="1" applyFill="1" applyBorder="1" applyAlignment="1">
      <alignment horizontal="center" vertical="center" wrapText="1"/>
    </xf>
    <xf numFmtId="0" fontId="3" fillId="8" borderId="36" xfId="5" applyFont="1" applyFill="1" applyBorder="1"/>
    <xf numFmtId="0" fontId="5" fillId="11" borderId="13" xfId="5" applyFont="1" applyFill="1" applyBorder="1" applyAlignment="1">
      <alignment horizontal="center" vertical="center" wrapText="1"/>
    </xf>
    <xf numFmtId="0" fontId="5" fillId="2" borderId="25" xfId="5" applyFont="1" applyFill="1" applyBorder="1" applyAlignment="1">
      <alignment horizontal="center" vertical="center" wrapText="1"/>
    </xf>
    <xf numFmtId="0" fontId="3" fillId="0" borderId="49" xfId="5" applyFont="1" applyBorder="1"/>
    <xf numFmtId="0" fontId="3" fillId="0" borderId="39" xfId="5" applyFont="1" applyBorder="1"/>
    <xf numFmtId="0" fontId="0" fillId="0" borderId="40" xfId="5" applyFont="1"/>
    <xf numFmtId="0" fontId="3" fillId="0" borderId="2" xfId="5" applyFont="1" applyBorder="1"/>
    <xf numFmtId="0" fontId="3" fillId="0" borderId="24" xfId="5" applyFont="1" applyBorder="1"/>
    <xf numFmtId="0" fontId="3" fillId="0" borderId="12" xfId="5" applyFont="1" applyBorder="1"/>
    <xf numFmtId="0" fontId="3" fillId="0" borderId="4" xfId="5" applyFont="1" applyBorder="1"/>
    <xf numFmtId="0" fontId="9" fillId="3" borderId="25" xfId="5" applyFont="1" applyFill="1" applyBorder="1" applyAlignment="1">
      <alignment horizontal="center" vertical="center" textRotation="90" wrapText="1"/>
    </xf>
    <xf numFmtId="0" fontId="8" fillId="0" borderId="49" xfId="5" applyFont="1" applyBorder="1" applyAlignment="1">
      <alignment horizontal="center" vertical="center" wrapText="1"/>
    </xf>
    <xf numFmtId="0" fontId="8" fillId="0" borderId="12" xfId="5" applyFont="1" applyBorder="1" applyAlignment="1">
      <alignment horizontal="center" vertical="center" wrapText="1"/>
    </xf>
    <xf numFmtId="0" fontId="9" fillId="0" borderId="13" xfId="5" applyFont="1" applyBorder="1" applyAlignment="1">
      <alignment horizontal="center" vertical="center"/>
    </xf>
    <xf numFmtId="0" fontId="3" fillId="0" borderId="23" xfId="5" applyFont="1" applyBorder="1"/>
    <xf numFmtId="0" fontId="5" fillId="11" borderId="25" xfId="5" applyFont="1" applyFill="1" applyBorder="1" applyAlignment="1">
      <alignment horizontal="center" vertical="center"/>
    </xf>
    <xf numFmtId="164" fontId="16" fillId="0" borderId="13" xfId="4" applyFont="1" applyBorder="1" applyAlignment="1">
      <alignment horizontal="left" vertical="center" wrapText="1"/>
    </xf>
    <xf numFmtId="9" fontId="5" fillId="11" borderId="25" xfId="5" applyNumberFormat="1" applyFont="1" applyFill="1" applyBorder="1" applyAlignment="1">
      <alignment horizontal="center" vertical="center" wrapText="1"/>
    </xf>
    <xf numFmtId="9" fontId="3" fillId="8" borderId="50" xfId="5" applyNumberFormat="1" applyFont="1" applyFill="1" applyBorder="1"/>
    <xf numFmtId="0" fontId="8" fillId="0" borderId="25" xfId="5" applyFont="1" applyBorder="1" applyAlignment="1">
      <alignment horizontal="center" vertical="center" wrapText="1"/>
    </xf>
    <xf numFmtId="0" fontId="8" fillId="0" borderId="24" xfId="5" applyFont="1" applyBorder="1" applyAlignment="1">
      <alignment horizontal="center" vertical="center" wrapText="1"/>
    </xf>
    <xf numFmtId="0" fontId="9" fillId="0" borderId="94" xfId="5" applyFont="1" applyBorder="1" applyAlignment="1">
      <alignment horizontal="center" vertical="center"/>
    </xf>
    <xf numFmtId="0" fontId="9" fillId="0" borderId="23" xfId="5" applyFont="1" applyBorder="1" applyAlignment="1">
      <alignment horizontal="center" vertical="center"/>
    </xf>
    <xf numFmtId="0" fontId="5" fillId="7" borderId="52" xfId="5" applyFont="1" applyFill="1" applyBorder="1" applyAlignment="1">
      <alignment horizontal="left" vertical="center"/>
    </xf>
    <xf numFmtId="0" fontId="3" fillId="8" borderId="52" xfId="5" applyFont="1" applyFill="1" applyBorder="1"/>
    <xf numFmtId="0" fontId="17" fillId="2" borderId="52" xfId="5" applyFont="1" applyFill="1" applyBorder="1" applyAlignment="1">
      <alignment horizontal="left" vertical="center"/>
    </xf>
    <xf numFmtId="0" fontId="22" fillId="0" borderId="52" xfId="5" applyFont="1" applyBorder="1"/>
    <xf numFmtId="0" fontId="5" fillId="7" borderId="52" xfId="5" applyFont="1" applyFill="1" applyBorder="1" applyAlignment="1">
      <alignment horizontal="center" vertical="center"/>
    </xf>
    <xf numFmtId="0" fontId="22" fillId="0" borderId="52" xfId="5" applyFont="1" applyBorder="1" applyAlignment="1">
      <alignment vertical="center"/>
    </xf>
    <xf numFmtId="0" fontId="5" fillId="11" borderId="8" xfId="5" applyFont="1" applyFill="1" applyBorder="1" applyAlignment="1">
      <alignment horizontal="center" vertical="center"/>
    </xf>
    <xf numFmtId="0" fontId="5" fillId="11" borderId="13" xfId="5" applyFont="1" applyFill="1" applyBorder="1" applyAlignment="1">
      <alignment horizontal="center" vertical="center"/>
    </xf>
    <xf numFmtId="0" fontId="5" fillId="11" borderId="9" xfId="5" applyFont="1" applyFill="1" applyBorder="1" applyAlignment="1">
      <alignment horizontal="center" vertical="center"/>
    </xf>
    <xf numFmtId="0" fontId="5" fillId="11" borderId="13" xfId="5" applyFont="1" applyFill="1" applyBorder="1" applyAlignment="1">
      <alignment horizontal="center" vertical="center" textRotation="45" wrapText="1"/>
    </xf>
    <xf numFmtId="0" fontId="5" fillId="11" borderId="25" xfId="5" applyFont="1" applyFill="1" applyBorder="1" applyAlignment="1">
      <alignment horizontal="center" vertical="center" wrapText="1"/>
    </xf>
    <xf numFmtId="0" fontId="3" fillId="8" borderId="50" xfId="5" applyFont="1" applyFill="1" applyBorder="1"/>
    <xf numFmtId="0" fontId="3" fillId="8" borderId="40" xfId="5" applyFont="1" applyFill="1"/>
    <xf numFmtId="0" fontId="3" fillId="8" borderId="12" xfId="5" applyFont="1" applyFill="1" applyBorder="1"/>
    <xf numFmtId="0" fontId="3" fillId="8" borderId="4" xfId="5" applyFont="1" applyFill="1" applyBorder="1"/>
    <xf numFmtId="0" fontId="17" fillId="2" borderId="52" xfId="5" applyFont="1" applyFill="1" applyBorder="1" applyAlignment="1">
      <alignment horizontal="left" vertical="center" wrapText="1"/>
    </xf>
    <xf numFmtId="0" fontId="22" fillId="0" borderId="52" xfId="5" applyFont="1" applyBorder="1" applyAlignment="1">
      <alignment wrapText="1"/>
    </xf>
    <xf numFmtId="0" fontId="17" fillId="0" borderId="80" xfId="5" applyFont="1" applyBorder="1" applyAlignment="1">
      <alignment horizontal="left" vertical="center" wrapText="1"/>
    </xf>
    <xf numFmtId="0" fontId="17" fillId="0" borderId="81" xfId="5" applyFont="1" applyBorder="1" applyAlignment="1">
      <alignment horizontal="left" vertical="center" wrapText="1"/>
    </xf>
    <xf numFmtId="0" fontId="17" fillId="2" borderId="80" xfId="5" applyFont="1" applyFill="1" applyBorder="1" applyAlignment="1">
      <alignment horizontal="left" vertical="center"/>
    </xf>
    <xf numFmtId="0" fontId="17" fillId="2" borderId="83" xfId="5" applyFont="1" applyFill="1" applyBorder="1" applyAlignment="1">
      <alignment horizontal="left" vertical="center"/>
    </xf>
    <xf numFmtId="0" fontId="17" fillId="2" borderId="81" xfId="5" applyFont="1" applyFill="1" applyBorder="1" applyAlignment="1">
      <alignment horizontal="left" vertical="center"/>
    </xf>
    <xf numFmtId="0" fontId="21" fillId="5" borderId="53" xfId="5" applyFont="1" applyFill="1" applyBorder="1" applyAlignment="1">
      <alignment horizontal="center" vertical="center"/>
    </xf>
    <xf numFmtId="0" fontId="17" fillId="0" borderId="52" xfId="5" applyFont="1" applyBorder="1" applyAlignment="1">
      <alignment horizontal="left" vertical="center" wrapText="1"/>
    </xf>
    <xf numFmtId="0" fontId="22" fillId="0" borderId="52" xfId="5" applyFont="1" applyBorder="1" applyAlignment="1">
      <alignment horizontal="left"/>
    </xf>
    <xf numFmtId="0" fontId="4" fillId="0" borderId="52" xfId="5" applyFont="1" applyBorder="1" applyAlignment="1">
      <alignment horizontal="center" vertical="center" wrapText="1"/>
    </xf>
    <xf numFmtId="0" fontId="6" fillId="6" borderId="52" xfId="5" applyFont="1" applyFill="1" applyBorder="1" applyAlignment="1">
      <alignment horizontal="center" vertical="center" wrapText="1"/>
    </xf>
    <xf numFmtId="0" fontId="5" fillId="15" borderId="52" xfId="5" applyFont="1" applyFill="1" applyBorder="1" applyAlignment="1">
      <alignment horizontal="center" vertical="center" wrapText="1"/>
    </xf>
    <xf numFmtId="0" fontId="3" fillId="10" borderId="52" xfId="5" applyFont="1" applyFill="1" applyBorder="1" applyAlignment="1">
      <alignment horizontal="center"/>
    </xf>
    <xf numFmtId="0" fontId="5" fillId="2" borderId="52" xfId="3" applyFont="1" applyFill="1" applyBorder="1" applyAlignment="1">
      <alignment horizontal="center" vertical="center"/>
    </xf>
    <xf numFmtId="0" fontId="3" fillId="0" borderId="52" xfId="3" applyFont="1" applyBorder="1"/>
    <xf numFmtId="14" fontId="5" fillId="2" borderId="52" xfId="3" applyNumberFormat="1" applyFont="1" applyFill="1" applyBorder="1" applyAlignment="1">
      <alignment horizontal="center" vertical="center"/>
    </xf>
    <xf numFmtId="0" fontId="7" fillId="2" borderId="52" xfId="5" applyFont="1" applyFill="1" applyBorder="1" applyAlignment="1">
      <alignment horizontal="left" vertical="center" wrapText="1"/>
    </xf>
    <xf numFmtId="0" fontId="26" fillId="0" borderId="52" xfId="5" applyFont="1" applyBorder="1" applyAlignment="1">
      <alignment wrapText="1"/>
    </xf>
    <xf numFmtId="165" fontId="8" fillId="2" borderId="52" xfId="5" applyNumberFormat="1" applyFont="1" applyFill="1" applyBorder="1" applyAlignment="1">
      <alignment horizontal="center" vertical="center"/>
    </xf>
    <xf numFmtId="0" fontId="3" fillId="0" borderId="52" xfId="5" applyFont="1" applyBorder="1"/>
    <xf numFmtId="0" fontId="16" fillId="0" borderId="13" xfId="5" applyFont="1" applyBorder="1" applyAlignment="1">
      <alignment horizontal="center" vertical="center" wrapText="1"/>
    </xf>
    <xf numFmtId="0" fontId="25" fillId="0" borderId="23" xfId="5" applyFont="1" applyBorder="1" applyAlignment="1">
      <alignment horizontal="center"/>
    </xf>
    <xf numFmtId="0" fontId="28" fillId="0" borderId="39" xfId="5" applyFont="1" applyBorder="1"/>
    <xf numFmtId="0" fontId="28" fillId="0" borderId="12" xfId="5" applyFont="1" applyBorder="1"/>
    <xf numFmtId="0" fontId="28" fillId="0" borderId="4" xfId="5" applyFont="1" applyBorder="1"/>
    <xf numFmtId="0" fontId="8" fillId="0" borderId="50" xfId="5" applyFont="1" applyBorder="1" applyAlignment="1">
      <alignment horizontal="left" vertical="center" wrapText="1"/>
    </xf>
    <xf numFmtId="0" fontId="8" fillId="0" borderId="40" xfId="5" applyFont="1" applyAlignment="1">
      <alignment horizontal="left" vertical="center" wrapText="1"/>
    </xf>
    <xf numFmtId="0" fontId="8" fillId="0" borderId="2" xfId="5" applyFont="1" applyBorder="1" applyAlignment="1">
      <alignment horizontal="left" vertical="center" wrapText="1"/>
    </xf>
    <xf numFmtId="0" fontId="28" fillId="0" borderId="24" xfId="5" applyFont="1" applyBorder="1"/>
    <xf numFmtId="0" fontId="9" fillId="0" borderId="25" xfId="5" applyFont="1" applyBorder="1" applyAlignment="1">
      <alignment horizontal="left" vertical="center" wrapText="1"/>
    </xf>
    <xf numFmtId="0" fontId="17" fillId="2" borderId="52" xfId="5" applyFont="1" applyFill="1" applyBorder="1" applyAlignment="1">
      <alignment horizontal="center" vertical="center" wrapText="1"/>
    </xf>
    <xf numFmtId="0" fontId="7" fillId="0" borderId="49" xfId="5" applyFont="1" applyBorder="1" applyAlignment="1">
      <alignment horizontal="center" vertical="center" wrapText="1"/>
    </xf>
    <xf numFmtId="0" fontId="26" fillId="0" borderId="39" xfId="5" applyFont="1" applyBorder="1"/>
    <xf numFmtId="0" fontId="26" fillId="0" borderId="12" xfId="5" applyFont="1" applyBorder="1"/>
    <xf numFmtId="0" fontId="26" fillId="0" borderId="4" xfId="5" applyFont="1" applyBorder="1"/>
    <xf numFmtId="0" fontId="5" fillId="11" borderId="42" xfId="5" applyFont="1" applyFill="1" applyBorder="1" applyAlignment="1">
      <alignment horizontal="left" vertical="center" wrapText="1"/>
    </xf>
    <xf numFmtId="0" fontId="19" fillId="8" borderId="42" xfId="5" applyFont="1" applyFill="1" applyBorder="1" applyAlignment="1">
      <alignment horizontal="left" vertical="center" wrapText="1"/>
    </xf>
    <xf numFmtId="0" fontId="3" fillId="8" borderId="40" xfId="5" applyFont="1" applyFill="1" applyBorder="1"/>
    <xf numFmtId="0" fontId="3" fillId="8" borderId="2" xfId="5" applyFont="1" applyFill="1" applyBorder="1"/>
    <xf numFmtId="0" fontId="21" fillId="11" borderId="41" xfId="5" applyFont="1" applyFill="1" applyBorder="1" applyAlignment="1">
      <alignment horizontal="center" vertical="center" wrapText="1"/>
    </xf>
    <xf numFmtId="0" fontId="21" fillId="11" borderId="40" xfId="5" applyFont="1" applyFill="1" applyAlignment="1">
      <alignment horizontal="center" vertical="center" wrapText="1"/>
    </xf>
    <xf numFmtId="0" fontId="9" fillId="11" borderId="90" xfId="5" applyFont="1" applyFill="1" applyBorder="1" applyAlignment="1">
      <alignment horizontal="center" vertical="center" wrapText="1"/>
    </xf>
    <xf numFmtId="0" fontId="3" fillId="8" borderId="92" xfId="5" applyFont="1" applyFill="1" applyBorder="1"/>
    <xf numFmtId="0" fontId="9" fillId="11" borderId="91" xfId="5" applyFont="1" applyFill="1" applyBorder="1" applyAlignment="1">
      <alignment horizontal="center" vertical="center" wrapText="1"/>
    </xf>
    <xf numFmtId="0" fontId="3" fillId="8" borderId="93" xfId="5" applyFont="1" applyFill="1" applyBorder="1"/>
    <xf numFmtId="0" fontId="9" fillId="11" borderId="9" xfId="5" applyFont="1" applyFill="1" applyBorder="1" applyAlignment="1">
      <alignment horizontal="center" vertical="center" wrapText="1"/>
    </xf>
    <xf numFmtId="0" fontId="3" fillId="8" borderId="94" xfId="5" applyFont="1" applyFill="1" applyBorder="1"/>
    <xf numFmtId="0" fontId="3" fillId="0" borderId="40" xfId="5" applyFont="1" applyBorder="1"/>
    <xf numFmtId="0" fontId="9" fillId="11" borderId="24" xfId="5" applyFont="1" applyFill="1" applyBorder="1" applyAlignment="1">
      <alignment horizontal="center" vertical="center" wrapText="1"/>
    </xf>
    <xf numFmtId="0" fontId="7" fillId="0" borderId="25" xfId="5" applyFont="1" applyBorder="1" applyAlignment="1">
      <alignment horizontal="center" vertical="center" wrapText="1"/>
    </xf>
    <xf numFmtId="0" fontId="26" fillId="0" borderId="24" xfId="5" applyFont="1" applyBorder="1"/>
    <xf numFmtId="0" fontId="17" fillId="2" borderId="84" xfId="5" applyFont="1" applyFill="1" applyBorder="1" applyAlignment="1">
      <alignment horizontal="left" vertical="center"/>
    </xf>
    <xf numFmtId="0" fontId="17" fillId="2" borderId="85" xfId="5" applyFont="1" applyFill="1" applyBorder="1" applyAlignment="1">
      <alignment horizontal="left" vertical="center"/>
    </xf>
    <xf numFmtId="0" fontId="17" fillId="2" borderId="86" xfId="5" applyFont="1" applyFill="1" applyBorder="1" applyAlignment="1">
      <alignment horizontal="left" vertical="center"/>
    </xf>
    <xf numFmtId="0" fontId="16" fillId="2" borderId="52" xfId="5" applyFont="1" applyFill="1" applyBorder="1" applyAlignment="1">
      <alignment horizontal="left" vertical="center" wrapText="1"/>
    </xf>
    <xf numFmtId="0" fontId="25" fillId="0" borderId="52" xfId="5" applyFont="1" applyBorder="1" applyAlignment="1">
      <alignment wrapText="1"/>
    </xf>
    <xf numFmtId="0" fontId="9" fillId="11" borderId="15" xfId="1" applyFont="1" applyFill="1" applyBorder="1" applyAlignment="1">
      <alignment horizontal="center" vertical="center" wrapText="1"/>
    </xf>
    <xf numFmtId="0" fontId="3" fillId="8" borderId="9" xfId="1" applyFont="1" applyFill="1" applyBorder="1"/>
    <xf numFmtId="0" fontId="3" fillId="8" borderId="35" xfId="1" applyFont="1" applyFill="1" applyBorder="1"/>
    <xf numFmtId="0" fontId="5" fillId="11" borderId="56" xfId="1" applyFont="1" applyFill="1" applyBorder="1" applyAlignment="1">
      <alignment horizontal="center" vertical="center"/>
    </xf>
    <xf numFmtId="0" fontId="18" fillId="8" borderId="57" xfId="1" applyFont="1" applyFill="1" applyBorder="1"/>
    <xf numFmtId="0" fontId="18" fillId="8" borderId="58" xfId="1" applyFont="1" applyFill="1" applyBorder="1"/>
    <xf numFmtId="0" fontId="5" fillId="11" borderId="41" xfId="1" applyFont="1" applyFill="1" applyBorder="1" applyAlignment="1">
      <alignment horizontal="center" vertical="center" wrapText="1"/>
    </xf>
    <xf numFmtId="0" fontId="5" fillId="11" borderId="40" xfId="1" applyFont="1" applyFill="1" applyAlignment="1">
      <alignment horizontal="center" vertical="center" wrapText="1"/>
    </xf>
    <xf numFmtId="0" fontId="5" fillId="11" borderId="25" xfId="1" applyFont="1" applyFill="1" applyBorder="1" applyAlignment="1">
      <alignment horizontal="center" vertical="center"/>
    </xf>
    <xf numFmtId="0" fontId="3" fillId="8" borderId="49" xfId="1" applyFont="1" applyFill="1" applyBorder="1"/>
    <xf numFmtId="0" fontId="3" fillId="8" borderId="39" xfId="1" applyFont="1" applyFill="1" applyBorder="1"/>
    <xf numFmtId="0" fontId="9" fillId="14" borderId="13" xfId="1" applyFont="1" applyFill="1" applyBorder="1" applyAlignment="1">
      <alignment horizontal="center" vertical="center"/>
    </xf>
    <xf numFmtId="0" fontId="3" fillId="8" borderId="23" xfId="1" applyFont="1" applyFill="1" applyBorder="1"/>
    <xf numFmtId="0" fontId="9" fillId="11" borderId="25" xfId="1" applyFont="1" applyFill="1" applyBorder="1" applyAlignment="1">
      <alignment horizontal="center" vertical="center"/>
    </xf>
    <xf numFmtId="0" fontId="3" fillId="8" borderId="50" xfId="1" applyFont="1" applyFill="1" applyBorder="1"/>
    <xf numFmtId="0" fontId="9" fillId="11" borderId="90" xfId="1" applyFont="1" applyFill="1" applyBorder="1" applyAlignment="1">
      <alignment horizontal="center" vertical="center" wrapText="1"/>
    </xf>
    <xf numFmtId="0" fontId="3" fillId="8" borderId="126" xfId="1" applyFont="1" applyFill="1" applyBorder="1"/>
    <xf numFmtId="0" fontId="9" fillId="11" borderId="91" xfId="1" applyFont="1" applyFill="1" applyBorder="1" applyAlignment="1">
      <alignment horizontal="center" vertical="center" wrapText="1"/>
    </xf>
    <xf numFmtId="0" fontId="3" fillId="8" borderId="127" xfId="1" applyFont="1" applyFill="1" applyBorder="1"/>
    <xf numFmtId="0" fontId="9" fillId="11" borderId="9" xfId="1" applyFont="1" applyFill="1" applyBorder="1" applyAlignment="1">
      <alignment horizontal="center" vertical="center" wrapText="1"/>
    </xf>
    <xf numFmtId="0" fontId="3" fillId="8" borderId="36" xfId="1" applyFont="1" applyFill="1" applyBorder="1"/>
    <xf numFmtId="0" fontId="5" fillId="11" borderId="13" xfId="1" applyFont="1" applyFill="1" applyBorder="1" applyAlignment="1">
      <alignment horizontal="center" vertical="center" wrapText="1"/>
    </xf>
    <xf numFmtId="0" fontId="3" fillId="8" borderId="94" xfId="1" applyFont="1" applyFill="1" applyBorder="1"/>
    <xf numFmtId="0" fontId="5" fillId="2" borderId="25" xfId="1" applyFont="1" applyFill="1" applyBorder="1" applyAlignment="1">
      <alignment horizontal="center" vertical="center" wrapText="1"/>
    </xf>
    <xf numFmtId="0" fontId="3" fillId="0" borderId="49" xfId="1" applyFont="1" applyBorder="1"/>
    <xf numFmtId="0" fontId="3" fillId="0" borderId="39" xfId="1" applyFont="1" applyBorder="1"/>
    <xf numFmtId="0" fontId="3" fillId="0" borderId="50" xfId="1" applyFont="1" applyBorder="1"/>
    <xf numFmtId="0" fontId="13" fillId="0" borderId="40" xfId="1"/>
    <xf numFmtId="0" fontId="3" fillId="0" borderId="2" xfId="1" applyFont="1" applyBorder="1"/>
    <xf numFmtId="0" fontId="3" fillId="0" borderId="40" xfId="1" applyFont="1" applyBorder="1"/>
    <xf numFmtId="0" fontId="3" fillId="0" borderId="24" xfId="1" applyFont="1" applyBorder="1"/>
    <xf numFmtId="0" fontId="3" fillId="0" borderId="12" xfId="1" applyFont="1" applyBorder="1"/>
    <xf numFmtId="0" fontId="3" fillId="0" borderId="4" xfId="1" applyFont="1" applyBorder="1"/>
    <xf numFmtId="0" fontId="9" fillId="3" borderId="25" xfId="1" applyFont="1" applyFill="1" applyBorder="1" applyAlignment="1">
      <alignment horizontal="center" vertical="center" textRotation="90" wrapText="1"/>
    </xf>
    <xf numFmtId="0" fontId="9" fillId="11" borderId="25" xfId="1" applyFont="1" applyFill="1" applyBorder="1" applyAlignment="1">
      <alignment horizontal="center" vertical="center" wrapText="1"/>
    </xf>
    <xf numFmtId="0" fontId="9" fillId="4" borderId="25" xfId="1" applyFont="1" applyFill="1" applyBorder="1" applyAlignment="1">
      <alignment horizontal="center" vertical="center" textRotation="90" wrapText="1"/>
    </xf>
    <xf numFmtId="0" fontId="9" fillId="11" borderId="50" xfId="1" applyFont="1" applyFill="1" applyBorder="1" applyAlignment="1">
      <alignment horizontal="center" vertical="center" wrapText="1"/>
    </xf>
    <xf numFmtId="0" fontId="16" fillId="0" borderId="39" xfId="1" applyFont="1" applyBorder="1" applyAlignment="1">
      <alignment horizontal="left" vertical="center" wrapText="1"/>
    </xf>
    <xf numFmtId="0" fontId="25" fillId="0" borderId="4" xfId="1" applyFont="1" applyBorder="1"/>
    <xf numFmtId="9" fontId="5" fillId="11" borderId="25" xfId="1" applyNumberFormat="1" applyFont="1" applyFill="1" applyBorder="1" applyAlignment="1">
      <alignment horizontal="center" vertical="center" wrapText="1"/>
    </xf>
    <xf numFmtId="9" fontId="3" fillId="8" borderId="50" xfId="1" applyNumberFormat="1" applyFont="1" applyFill="1" applyBorder="1"/>
    <xf numFmtId="0" fontId="8" fillId="0" borderId="25" xfId="1" applyFont="1" applyBorder="1" applyAlignment="1">
      <alignment horizontal="center" vertical="center" wrapText="1"/>
    </xf>
    <xf numFmtId="0" fontId="9" fillId="0" borderId="95" xfId="1" applyFont="1" applyBorder="1" applyAlignment="1">
      <alignment horizontal="left" vertical="center" wrapText="1"/>
    </xf>
    <xf numFmtId="0" fontId="8" fillId="0" borderId="96" xfId="1" applyFont="1" applyBorder="1" applyAlignment="1">
      <alignment horizontal="left" vertical="center" wrapText="1"/>
    </xf>
    <xf numFmtId="0" fontId="8" fillId="0" borderId="97" xfId="1" applyFont="1" applyBorder="1" applyAlignment="1">
      <alignment horizontal="left" vertical="center" wrapText="1"/>
    </xf>
    <xf numFmtId="0" fontId="8" fillId="0" borderId="98" xfId="1" applyFont="1" applyBorder="1" applyAlignment="1">
      <alignment horizontal="left" vertical="center" wrapText="1"/>
    </xf>
    <xf numFmtId="0" fontId="8" fillId="0" borderId="99" xfId="1" applyFont="1" applyBorder="1" applyAlignment="1">
      <alignment horizontal="left" vertical="center" wrapText="1"/>
    </xf>
    <xf numFmtId="0" fontId="8" fillId="0" borderId="100" xfId="1" applyFont="1" applyBorder="1" applyAlignment="1">
      <alignment horizontal="left" vertical="center" wrapText="1"/>
    </xf>
    <xf numFmtId="0" fontId="8" fillId="0" borderId="95" xfId="1" applyFont="1" applyBorder="1" applyAlignment="1">
      <alignment horizontal="center" vertical="center" wrapText="1"/>
    </xf>
    <xf numFmtId="0" fontId="8" fillId="0" borderId="96" xfId="1" applyFont="1" applyBorder="1" applyAlignment="1">
      <alignment horizontal="center" vertical="center" wrapText="1"/>
    </xf>
    <xf numFmtId="0" fontId="8" fillId="0" borderId="97" xfId="1" applyFont="1" applyBorder="1" applyAlignment="1">
      <alignment horizontal="center" vertical="center" wrapText="1"/>
    </xf>
    <xf numFmtId="0" fontId="8" fillId="0" borderId="98" xfId="1" applyFont="1" applyBorder="1" applyAlignment="1">
      <alignment horizontal="center" vertical="center" wrapText="1"/>
    </xf>
    <xf numFmtId="0" fontId="8" fillId="0" borderId="99" xfId="1" applyFont="1" applyBorder="1" applyAlignment="1">
      <alignment horizontal="center" vertical="center" wrapText="1"/>
    </xf>
    <xf numFmtId="0" fontId="8" fillId="0" borderId="100" xfId="1" applyFont="1" applyBorder="1" applyAlignment="1">
      <alignment horizontal="center" vertical="center" wrapText="1"/>
    </xf>
    <xf numFmtId="9" fontId="5" fillId="11" borderId="54" xfId="1" applyNumberFormat="1" applyFont="1" applyFill="1" applyBorder="1" applyAlignment="1">
      <alignment horizontal="center" vertical="center" wrapText="1"/>
    </xf>
    <xf numFmtId="9" fontId="3" fillId="8" borderId="55" xfId="1" applyNumberFormat="1" applyFont="1" applyFill="1" applyBorder="1"/>
    <xf numFmtId="0" fontId="8" fillId="0" borderId="49" xfId="1" applyFont="1" applyBorder="1" applyAlignment="1">
      <alignment horizontal="center" vertical="center" wrapText="1"/>
    </xf>
    <xf numFmtId="0" fontId="8" fillId="0" borderId="95" xfId="1" applyFont="1" applyBorder="1" applyAlignment="1">
      <alignment horizontal="left" vertical="center" wrapText="1"/>
    </xf>
    <xf numFmtId="0" fontId="5" fillId="7" borderId="52" xfId="1" applyFont="1" applyFill="1" applyBorder="1" applyAlignment="1">
      <alignment horizontal="center" vertical="center"/>
    </xf>
    <xf numFmtId="0" fontId="3" fillId="8" borderId="52" xfId="1" applyFont="1" applyFill="1" applyBorder="1"/>
    <xf numFmtId="0" fontId="22" fillId="0" borderId="52" xfId="1" applyFont="1" applyBorder="1" applyAlignment="1">
      <alignment vertical="center"/>
    </xf>
    <xf numFmtId="0" fontId="5" fillId="11" borderId="8" xfId="1" applyFont="1" applyFill="1" applyBorder="1" applyAlignment="1">
      <alignment horizontal="center" vertical="center"/>
    </xf>
    <xf numFmtId="0" fontId="5" fillId="11" borderId="9" xfId="1" applyFont="1" applyFill="1" applyBorder="1" applyAlignment="1">
      <alignment horizontal="center" vertical="center"/>
    </xf>
    <xf numFmtId="0" fontId="5" fillId="11" borderId="13" xfId="1" applyFont="1" applyFill="1" applyBorder="1" applyAlignment="1">
      <alignment horizontal="center" vertical="center" textRotation="45" wrapText="1"/>
    </xf>
    <xf numFmtId="0" fontId="5" fillId="11" borderId="25" xfId="1" applyFont="1" applyFill="1" applyBorder="1" applyAlignment="1">
      <alignment horizontal="center" vertical="center" wrapText="1"/>
    </xf>
    <xf numFmtId="0" fontId="3" fillId="8" borderId="40" xfId="1" applyFont="1" applyFill="1"/>
    <xf numFmtId="0" fontId="3" fillId="8" borderId="24" xfId="1" applyFont="1" applyFill="1" applyBorder="1"/>
    <xf numFmtId="0" fontId="3" fillId="8" borderId="12" xfId="1" applyFont="1" applyFill="1" applyBorder="1"/>
    <xf numFmtId="0" fontId="3" fillId="8" borderId="4" xfId="1" applyFont="1" applyFill="1" applyBorder="1"/>
    <xf numFmtId="0" fontId="5" fillId="11" borderId="13" xfId="1" applyFont="1" applyFill="1" applyBorder="1" applyAlignment="1">
      <alignment horizontal="center" vertical="center"/>
    </xf>
    <xf numFmtId="0" fontId="9" fillId="0" borderId="25" xfId="1" applyFont="1" applyBorder="1" applyAlignment="1">
      <alignment horizontal="left" vertical="center" wrapText="1"/>
    </xf>
    <xf numFmtId="0" fontId="3" fillId="0" borderId="40" xfId="1" applyFont="1"/>
    <xf numFmtId="0" fontId="4" fillId="0" borderId="52" xfId="1" applyFont="1" applyBorder="1" applyAlignment="1">
      <alignment horizontal="center" vertical="center" wrapText="1"/>
    </xf>
    <xf numFmtId="0" fontId="6" fillId="6" borderId="52" xfId="1" applyFont="1" applyFill="1" applyBorder="1" applyAlignment="1">
      <alignment horizontal="center" vertical="center" wrapText="1"/>
    </xf>
    <xf numFmtId="0" fontId="5" fillId="15" borderId="52" xfId="1" applyFont="1" applyFill="1" applyBorder="1" applyAlignment="1">
      <alignment horizontal="center" vertical="center" wrapText="1"/>
    </xf>
    <xf numFmtId="0" fontId="3" fillId="10" borderId="52" xfId="1" applyFont="1" applyFill="1" applyBorder="1" applyAlignment="1">
      <alignment horizontal="center"/>
    </xf>
    <xf numFmtId="0" fontId="5" fillId="7" borderId="84" xfId="1" applyFont="1" applyFill="1" applyBorder="1" applyAlignment="1">
      <alignment horizontal="left" vertical="center"/>
    </xf>
    <xf numFmtId="0" fontId="5" fillId="7" borderId="86" xfId="1" applyFont="1" applyFill="1" applyBorder="1" applyAlignment="1">
      <alignment horizontal="left" vertical="center"/>
    </xf>
    <xf numFmtId="0" fontId="17" fillId="2" borderId="52" xfId="1" applyFont="1" applyFill="1" applyBorder="1" applyAlignment="1">
      <alignment horizontal="left" vertical="center" wrapText="1"/>
    </xf>
    <xf numFmtId="0" fontId="22" fillId="0" borderId="52" xfId="1" applyFont="1" applyBorder="1" applyAlignment="1">
      <alignment wrapText="1"/>
    </xf>
    <xf numFmtId="0" fontId="17" fillId="0" borderId="52" xfId="1" applyFont="1" applyBorder="1" applyAlignment="1">
      <alignment horizontal="left" vertical="center" wrapText="1"/>
    </xf>
    <xf numFmtId="0" fontId="17" fillId="2" borderId="84" xfId="1" applyFont="1" applyFill="1" applyBorder="1" applyAlignment="1">
      <alignment horizontal="left" vertical="center" wrapText="1"/>
    </xf>
    <xf numFmtId="0" fontId="17" fillId="2" borderId="85" xfId="1" applyFont="1" applyFill="1" applyBorder="1" applyAlignment="1">
      <alignment horizontal="left" vertical="center" wrapText="1"/>
    </xf>
    <xf numFmtId="0" fontId="17" fillId="2" borderId="86" xfId="1" applyFont="1" applyFill="1" applyBorder="1" applyAlignment="1">
      <alignment horizontal="left" vertical="center" wrapText="1"/>
    </xf>
    <xf numFmtId="0" fontId="21" fillId="0" borderId="53" xfId="1" applyFont="1" applyBorder="1" applyAlignment="1">
      <alignment horizontal="center" vertical="center"/>
    </xf>
    <xf numFmtId="0" fontId="5" fillId="7" borderId="52" xfId="1" applyFont="1" applyFill="1" applyBorder="1" applyAlignment="1">
      <alignment horizontal="left" vertical="center"/>
    </xf>
    <xf numFmtId="0" fontId="22" fillId="0" borderId="52" xfId="1" applyFont="1" applyBorder="1"/>
    <xf numFmtId="0" fontId="17" fillId="2" borderId="52" xfId="1" applyFont="1" applyFill="1" applyBorder="1" applyAlignment="1">
      <alignment horizontal="left" vertical="center"/>
    </xf>
    <xf numFmtId="0" fontId="16" fillId="0" borderId="39" xfId="1" applyFont="1" applyBorder="1" applyAlignment="1">
      <alignment horizontal="center" vertical="center" wrapText="1"/>
    </xf>
    <xf numFmtId="0" fontId="25" fillId="0" borderId="4" xfId="1" applyFont="1" applyBorder="1" applyAlignment="1">
      <alignment horizontal="center"/>
    </xf>
    <xf numFmtId="0" fontId="35" fillId="5" borderId="52" xfId="7" applyFont="1" applyFill="1" applyBorder="1" applyAlignment="1">
      <alignment horizontal="center" vertical="center"/>
    </xf>
    <xf numFmtId="0" fontId="35" fillId="5" borderId="105" xfId="7" applyFont="1" applyFill="1" applyBorder="1" applyAlignment="1">
      <alignment horizontal="center" vertical="center"/>
    </xf>
    <xf numFmtId="0" fontId="1" fillId="5" borderId="114" xfId="7" applyFill="1" applyBorder="1" applyAlignment="1">
      <alignment horizontal="center" vertical="center"/>
    </xf>
    <xf numFmtId="0" fontId="1" fillId="5" borderId="122" xfId="7" applyFill="1" applyBorder="1" applyAlignment="1">
      <alignment horizontal="center" vertical="center"/>
    </xf>
    <xf numFmtId="0" fontId="1" fillId="5" borderId="122" xfId="7" applyFill="1" applyBorder="1"/>
    <xf numFmtId="0" fontId="1" fillId="5" borderId="115" xfId="7" applyFill="1" applyBorder="1" applyAlignment="1">
      <alignment horizontal="center" vertical="center"/>
    </xf>
    <xf numFmtId="1" fontId="24" fillId="5" borderId="122" xfId="7" applyNumberFormat="1" applyFont="1" applyFill="1" applyBorder="1" applyAlignment="1">
      <alignment horizontal="center" vertical="center"/>
    </xf>
    <xf numFmtId="0" fontId="1" fillId="5" borderId="115" xfId="7" applyFill="1" applyBorder="1"/>
    <xf numFmtId="1" fontId="1" fillId="5" borderId="79" xfId="7" applyNumberFormat="1" applyFill="1" applyBorder="1" applyAlignment="1">
      <alignment horizontal="center"/>
    </xf>
    <xf numFmtId="1" fontId="1" fillId="5" borderId="40" xfId="7" applyNumberFormat="1" applyFill="1"/>
    <xf numFmtId="0" fontId="33" fillId="0" borderId="52" xfId="7" applyFont="1" applyBorder="1" applyAlignment="1">
      <alignment horizontal="center" vertical="center"/>
    </xf>
  </cellXfs>
  <cellStyles count="8">
    <cellStyle name="Moneda [0] 2" xfId="4" xr:uid="{37777E91-4358-4910-8792-79D0EC641EFB}"/>
    <cellStyle name="Normal" xfId="0" builtinId="0"/>
    <cellStyle name="Normal 2" xfId="1" xr:uid="{E8FF5A03-533A-4773-BC67-3F24B2111656}"/>
    <cellStyle name="Normal 3" xfId="2" xr:uid="{F8F35D58-2168-4C35-AF36-785A2D943710}"/>
    <cellStyle name="Normal 3 2" xfId="3" xr:uid="{2666ED87-F425-4082-85A8-5AE525390D61}"/>
    <cellStyle name="Normal 4" xfId="5" xr:uid="{1FE69C24-4755-4270-9279-E080DBE51D23}"/>
    <cellStyle name="Normal 5" xfId="6" xr:uid="{61232200-8791-4D65-B486-3281FD45B525}"/>
    <cellStyle name="Normal 6" xfId="7" xr:uid="{060BB17C-A066-421C-A2B0-255B74B2F8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Energía!$A$26:$B$26</c:f>
              <c:strCache>
                <c:ptCount val="2"/>
                <c:pt idx="0">
                  <c:v>SEGUIMIENTO A CONSUMOS </c:v>
                </c:pt>
              </c:strCache>
            </c:strRef>
          </c:tx>
          <c:spPr>
            <a:solidFill>
              <a:schemeClr val="accent1"/>
            </a:solidFill>
            <a:ln>
              <a:noFill/>
            </a:ln>
            <a:effectLst/>
          </c:spPr>
          <c:invertIfNegative val="0"/>
          <c:val>
            <c:numRef>
              <c:f>Energía!$C$26:$X$26</c:f>
              <c:numCache>
                <c:formatCode>General</c:formatCode>
                <c:ptCount val="22"/>
              </c:numCache>
            </c:numRef>
          </c:val>
          <c:extLst>
            <c:ext xmlns:c16="http://schemas.microsoft.com/office/drawing/2014/chart" uri="{C3380CC4-5D6E-409C-BE32-E72D297353CC}">
              <c16:uniqueId val="{00000000-3AAE-4D05-995C-26EA4005BDD8}"/>
            </c:ext>
          </c:extLst>
        </c:ser>
        <c:ser>
          <c:idx val="1"/>
          <c:order val="1"/>
          <c:tx>
            <c:strRef>
              <c:f>Energía!$A$27:$B$27</c:f>
              <c:strCache>
                <c:ptCount val="2"/>
                <c:pt idx="0">
                  <c:v>AÑO</c:v>
                </c:pt>
                <c:pt idx="1">
                  <c:v>ITEM</c:v>
                </c:pt>
              </c:strCache>
            </c:strRef>
          </c:tx>
          <c:spPr>
            <a:solidFill>
              <a:schemeClr val="accent2"/>
            </a:solidFill>
            <a:ln>
              <a:noFill/>
            </a:ln>
            <a:effectLst/>
          </c:spPr>
          <c:invertIfNegative val="0"/>
          <c:val>
            <c:numRef>
              <c:f>Energía!$C$27:$X$27</c:f>
              <c:numCache>
                <c:formatCode>General</c:formatCode>
                <c:ptCount val="22"/>
                <c:pt idx="0">
                  <c:v>0</c:v>
                </c:pt>
                <c:pt idx="1">
                  <c:v>0</c:v>
                </c:pt>
                <c:pt idx="2">
                  <c:v>0</c:v>
                </c:pt>
                <c:pt idx="14">
                  <c:v>0</c:v>
                </c:pt>
                <c:pt idx="15">
                  <c:v>0</c:v>
                </c:pt>
              </c:numCache>
            </c:numRef>
          </c:val>
          <c:extLst>
            <c:ext xmlns:c16="http://schemas.microsoft.com/office/drawing/2014/chart" uri="{C3380CC4-5D6E-409C-BE32-E72D297353CC}">
              <c16:uniqueId val="{00000001-3AAE-4D05-995C-26EA4005BDD8}"/>
            </c:ext>
          </c:extLst>
        </c:ser>
        <c:ser>
          <c:idx val="2"/>
          <c:order val="2"/>
          <c:tx>
            <c:strRef>
              <c:f>Energía!$A$28:$B$28</c:f>
              <c:strCache>
                <c:ptCount val="2"/>
                <c:pt idx="0">
                  <c:v>AÑO</c:v>
                </c:pt>
                <c:pt idx="1">
                  <c:v>ITEM</c:v>
                </c:pt>
              </c:strCache>
            </c:strRef>
          </c:tx>
          <c:spPr>
            <a:solidFill>
              <a:schemeClr val="accent3"/>
            </a:solidFill>
            <a:ln>
              <a:noFill/>
            </a:ln>
            <a:effectLst/>
          </c:spPr>
          <c:invertIfNegative val="0"/>
          <c:val>
            <c:numRef>
              <c:f>Energía!$C$28:$X$28</c:f>
              <c:numCache>
                <c:formatCode>General</c:formatCode>
                <c:ptCount val="22"/>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3AAE-4D05-995C-26EA4005BDD8}"/>
            </c:ext>
          </c:extLst>
        </c:ser>
        <c:ser>
          <c:idx val="3"/>
          <c:order val="3"/>
          <c:tx>
            <c:strRef>
              <c:f>Energía!$A$29:$B$29</c:f>
              <c:strCache>
                <c:ptCount val="2"/>
                <c:pt idx="0">
                  <c:v>LINEA BASE 2021</c:v>
                </c:pt>
                <c:pt idx="1">
                  <c:v>CONSUMO RECURSO ENERGÍA ELÉCTRICA</c:v>
                </c:pt>
              </c:strCache>
            </c:strRef>
          </c:tx>
          <c:spPr>
            <a:solidFill>
              <a:schemeClr val="accent4"/>
            </a:solidFill>
            <a:ln>
              <a:noFill/>
            </a:ln>
            <a:effectLst/>
          </c:spPr>
          <c:invertIfNegative val="0"/>
          <c:val>
            <c:numRef>
              <c:f>Energía!$C$29:$X$29</c:f>
              <c:numCache>
                <c:formatCode>General</c:formatCode>
                <c:ptCount val="22"/>
                <c:pt idx="0">
                  <c:v>0</c:v>
                </c:pt>
                <c:pt idx="1">
                  <c:v>0</c:v>
                </c:pt>
                <c:pt idx="14" formatCode="0">
                  <c:v>0</c:v>
                </c:pt>
              </c:numCache>
            </c:numRef>
          </c:val>
          <c:extLst>
            <c:ext xmlns:c16="http://schemas.microsoft.com/office/drawing/2014/chart" uri="{C3380CC4-5D6E-409C-BE32-E72D297353CC}">
              <c16:uniqueId val="{00000003-3AAE-4D05-995C-26EA4005BDD8}"/>
            </c:ext>
          </c:extLst>
        </c:ser>
        <c:ser>
          <c:idx val="4"/>
          <c:order val="4"/>
          <c:tx>
            <c:strRef>
              <c:f>Energía!$A$30:$B$30</c:f>
              <c:strCache>
                <c:ptCount val="2"/>
                <c:pt idx="0">
                  <c:v>LINEA BASE 2021</c:v>
                </c:pt>
                <c:pt idx="1">
                  <c:v>PROCESO ASOCIADO</c:v>
                </c:pt>
              </c:strCache>
            </c:strRef>
          </c:tx>
          <c:spPr>
            <a:solidFill>
              <a:schemeClr val="accent5"/>
            </a:solidFill>
            <a:ln>
              <a:noFill/>
            </a:ln>
            <a:effectLst/>
          </c:spPr>
          <c:invertIfNegative val="0"/>
          <c:val>
            <c:numRef>
              <c:f>Energía!$C$30:$X$30</c:f>
              <c:numCache>
                <c:formatCode>General</c:formatCode>
                <c:ptCount val="22"/>
                <c:pt idx="0">
                  <c:v>0</c:v>
                </c:pt>
                <c:pt idx="1">
                  <c:v>0</c:v>
                </c:pt>
                <c:pt idx="14" formatCode="0">
                  <c:v>0</c:v>
                </c:pt>
              </c:numCache>
            </c:numRef>
          </c:val>
          <c:extLst>
            <c:ext xmlns:c16="http://schemas.microsoft.com/office/drawing/2014/chart" uri="{C3380CC4-5D6E-409C-BE32-E72D297353CC}">
              <c16:uniqueId val="{00000004-3AAE-4D05-995C-26EA4005BDD8}"/>
            </c:ext>
          </c:extLst>
        </c:ser>
        <c:ser>
          <c:idx val="5"/>
          <c:order val="5"/>
          <c:tx>
            <c:strRef>
              <c:f>Energía!$A$31:$B$31</c:f>
              <c:strCache>
                <c:ptCount val="2"/>
                <c:pt idx="0">
                  <c:v>LINEA BASE 2021</c:v>
                </c:pt>
                <c:pt idx="1">
                  <c:v>COSTO UNITARIO Kw/h</c:v>
                </c:pt>
              </c:strCache>
            </c:strRef>
          </c:tx>
          <c:spPr>
            <a:solidFill>
              <a:schemeClr val="accent6"/>
            </a:solidFill>
            <a:ln>
              <a:noFill/>
            </a:ln>
            <a:effectLst/>
          </c:spPr>
          <c:invertIfNegative val="0"/>
          <c:val>
            <c:numRef>
              <c:f>Energía!$C$31:$X$31</c:f>
              <c:numCache>
                <c:formatCode>General</c:formatCode>
                <c:ptCount val="22"/>
                <c:pt idx="0">
                  <c:v>0</c:v>
                </c:pt>
                <c:pt idx="1">
                  <c:v>0</c:v>
                </c:pt>
                <c:pt idx="14" formatCode="0.0">
                  <c:v>0</c:v>
                </c:pt>
              </c:numCache>
            </c:numRef>
          </c:val>
          <c:extLst>
            <c:ext xmlns:c16="http://schemas.microsoft.com/office/drawing/2014/chart" uri="{C3380CC4-5D6E-409C-BE32-E72D297353CC}">
              <c16:uniqueId val="{00000005-3AAE-4D05-995C-26EA4005BDD8}"/>
            </c:ext>
          </c:extLst>
        </c:ser>
        <c:ser>
          <c:idx val="6"/>
          <c:order val="6"/>
          <c:tx>
            <c:strRef>
              <c:f>Energía!$A$32:$B$32</c:f>
              <c:strCache>
                <c:ptCount val="2"/>
                <c:pt idx="0">
                  <c:v>LINEA BASE 2021</c:v>
                </c:pt>
                <c:pt idx="1">
                  <c:v>RELACIÓN / INDICE DE CONSUMO</c:v>
                </c:pt>
              </c:strCache>
            </c:strRef>
          </c:tx>
          <c:spPr>
            <a:solidFill>
              <a:schemeClr val="accent1">
                <a:lumMod val="60000"/>
              </a:schemeClr>
            </a:solidFill>
            <a:ln>
              <a:noFill/>
            </a:ln>
            <a:effectLst/>
          </c:spPr>
          <c:invertIfNegative val="0"/>
          <c:val>
            <c:numRef>
              <c:f>Energía!$C$32:$X$32</c:f>
              <c:numCache>
                <c:formatCode>General</c:formatCode>
                <c:ptCount val="2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pt idx="12" formatCode="0.00">
                  <c:v>0</c:v>
                </c:pt>
                <c:pt idx="13" formatCode="0.00">
                  <c:v>0</c:v>
                </c:pt>
                <c:pt idx="14" formatCode="0">
                  <c:v>0</c:v>
                </c:pt>
              </c:numCache>
            </c:numRef>
          </c:val>
          <c:extLst>
            <c:ext xmlns:c16="http://schemas.microsoft.com/office/drawing/2014/chart" uri="{C3380CC4-5D6E-409C-BE32-E72D297353CC}">
              <c16:uniqueId val="{00000006-3AAE-4D05-995C-26EA4005BDD8}"/>
            </c:ext>
          </c:extLst>
        </c:ser>
        <c:ser>
          <c:idx val="7"/>
          <c:order val="7"/>
          <c:tx>
            <c:strRef>
              <c:f>Energía!$A$33:$B$33</c:f>
              <c:strCache>
                <c:ptCount val="2"/>
                <c:pt idx="0">
                  <c:v>2022</c:v>
                </c:pt>
                <c:pt idx="1">
                  <c:v>CONSUMO RECURSO ENERGÍA ELÉCTRICA</c:v>
                </c:pt>
              </c:strCache>
            </c:strRef>
          </c:tx>
          <c:spPr>
            <a:solidFill>
              <a:schemeClr val="accent2">
                <a:lumMod val="60000"/>
              </a:schemeClr>
            </a:solidFill>
            <a:ln>
              <a:noFill/>
            </a:ln>
            <a:effectLst/>
          </c:spPr>
          <c:invertIfNegative val="0"/>
          <c:val>
            <c:numRef>
              <c:f>Energía!$C$33:$X$33</c:f>
              <c:numCache>
                <c:formatCode>General</c:formatCode>
                <c:ptCount val="22"/>
                <c:pt idx="0">
                  <c:v>0</c:v>
                </c:pt>
                <c:pt idx="1">
                  <c:v>0</c:v>
                </c:pt>
                <c:pt idx="14" formatCode="0">
                  <c:v>0</c:v>
                </c:pt>
              </c:numCache>
            </c:numRef>
          </c:val>
          <c:extLst>
            <c:ext xmlns:c16="http://schemas.microsoft.com/office/drawing/2014/chart" uri="{C3380CC4-5D6E-409C-BE32-E72D297353CC}">
              <c16:uniqueId val="{00000007-3AAE-4D05-995C-26EA4005BDD8}"/>
            </c:ext>
          </c:extLst>
        </c:ser>
        <c:ser>
          <c:idx val="8"/>
          <c:order val="8"/>
          <c:tx>
            <c:strRef>
              <c:f>Energía!$A$34:$B$34</c:f>
              <c:strCache>
                <c:ptCount val="2"/>
                <c:pt idx="0">
                  <c:v>2022</c:v>
                </c:pt>
                <c:pt idx="1">
                  <c:v>PROCESO ASOCIADO</c:v>
                </c:pt>
              </c:strCache>
            </c:strRef>
          </c:tx>
          <c:spPr>
            <a:solidFill>
              <a:schemeClr val="accent3">
                <a:lumMod val="60000"/>
              </a:schemeClr>
            </a:solidFill>
            <a:ln>
              <a:noFill/>
            </a:ln>
            <a:effectLst/>
          </c:spPr>
          <c:invertIfNegative val="0"/>
          <c:val>
            <c:numRef>
              <c:f>Energía!$C$34:$X$34</c:f>
              <c:numCache>
                <c:formatCode>General</c:formatCode>
                <c:ptCount val="22"/>
                <c:pt idx="0">
                  <c:v>0</c:v>
                </c:pt>
                <c:pt idx="1">
                  <c:v>0</c:v>
                </c:pt>
                <c:pt idx="14" formatCode="0">
                  <c:v>0</c:v>
                </c:pt>
              </c:numCache>
            </c:numRef>
          </c:val>
          <c:extLst>
            <c:ext xmlns:c16="http://schemas.microsoft.com/office/drawing/2014/chart" uri="{C3380CC4-5D6E-409C-BE32-E72D297353CC}">
              <c16:uniqueId val="{00000008-3AAE-4D05-995C-26EA4005BDD8}"/>
            </c:ext>
          </c:extLst>
        </c:ser>
        <c:ser>
          <c:idx val="9"/>
          <c:order val="9"/>
          <c:tx>
            <c:strRef>
              <c:f>Energía!$A$35:$B$35</c:f>
              <c:strCache>
                <c:ptCount val="2"/>
                <c:pt idx="0">
                  <c:v>2022</c:v>
                </c:pt>
                <c:pt idx="1">
                  <c:v>COSTO UNITARIO Kw-h</c:v>
                </c:pt>
              </c:strCache>
            </c:strRef>
          </c:tx>
          <c:spPr>
            <a:solidFill>
              <a:schemeClr val="accent4">
                <a:lumMod val="60000"/>
              </a:schemeClr>
            </a:solidFill>
            <a:ln>
              <a:noFill/>
            </a:ln>
            <a:effectLst/>
          </c:spPr>
          <c:invertIfNegative val="0"/>
          <c:val>
            <c:numRef>
              <c:f>Energía!$C$35:$X$35</c:f>
              <c:numCache>
                <c:formatCode>General</c:formatCode>
                <c:ptCount val="22"/>
                <c:pt idx="0">
                  <c:v>0</c:v>
                </c:pt>
                <c:pt idx="1">
                  <c:v>0</c:v>
                </c:pt>
                <c:pt idx="14" formatCode="0">
                  <c:v>0</c:v>
                </c:pt>
              </c:numCache>
            </c:numRef>
          </c:val>
          <c:extLst>
            <c:ext xmlns:c16="http://schemas.microsoft.com/office/drawing/2014/chart" uri="{C3380CC4-5D6E-409C-BE32-E72D297353CC}">
              <c16:uniqueId val="{00000009-3AAE-4D05-995C-26EA4005BDD8}"/>
            </c:ext>
          </c:extLst>
        </c:ser>
        <c:ser>
          <c:idx val="10"/>
          <c:order val="10"/>
          <c:tx>
            <c:strRef>
              <c:f>Energía!$A$36:$B$36</c:f>
              <c:strCache>
                <c:ptCount val="2"/>
                <c:pt idx="0">
                  <c:v>2022</c:v>
                </c:pt>
                <c:pt idx="1">
                  <c:v>RELACIÓN / INDICE DE CONSUMO</c:v>
                </c:pt>
              </c:strCache>
            </c:strRef>
          </c:tx>
          <c:spPr>
            <a:solidFill>
              <a:schemeClr val="accent5">
                <a:lumMod val="60000"/>
              </a:schemeClr>
            </a:solidFill>
            <a:ln>
              <a:noFill/>
            </a:ln>
            <a:effectLst/>
          </c:spPr>
          <c:invertIfNegative val="0"/>
          <c:val>
            <c:numRef>
              <c:f>Energía!$C$36:$X$36</c:f>
              <c:numCache>
                <c:formatCode>General</c:formatCode>
                <c:ptCount val="2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pt idx="12" formatCode="0.00">
                  <c:v>0</c:v>
                </c:pt>
                <c:pt idx="13" formatCode="0.00">
                  <c:v>0</c:v>
                </c:pt>
                <c:pt idx="14" formatCode="0.0">
                  <c:v>0</c:v>
                </c:pt>
              </c:numCache>
            </c:numRef>
          </c:val>
          <c:extLst>
            <c:ext xmlns:c16="http://schemas.microsoft.com/office/drawing/2014/chart" uri="{C3380CC4-5D6E-409C-BE32-E72D297353CC}">
              <c16:uniqueId val="{0000000A-3AAE-4D05-995C-26EA4005BDD8}"/>
            </c:ext>
          </c:extLst>
        </c:ser>
        <c:ser>
          <c:idx val="11"/>
          <c:order val="11"/>
          <c:tx>
            <c:strRef>
              <c:f>Energía!$A$37:$B$37</c:f>
              <c:strCache>
                <c:ptCount val="2"/>
                <c:pt idx="0">
                  <c:v>MEJORA</c:v>
                </c:pt>
                <c:pt idx="1">
                  <c:v>PORCENTAJE DE MEJORAMIENTO 2021 Vs. 2022</c:v>
                </c:pt>
              </c:strCache>
            </c:strRef>
          </c:tx>
          <c:spPr>
            <a:solidFill>
              <a:schemeClr val="accent6">
                <a:lumMod val="60000"/>
              </a:schemeClr>
            </a:solidFill>
            <a:ln>
              <a:noFill/>
            </a:ln>
            <a:effectLst/>
          </c:spPr>
          <c:invertIfNegative val="0"/>
          <c:val>
            <c:numRef>
              <c:f>Energía!$C$37:$X$37</c:f>
              <c:numCache>
                <c:formatCode>General</c:formatCode>
                <c:ptCount val="2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pt idx="12" formatCode="0.00">
                  <c:v>0</c:v>
                </c:pt>
                <c:pt idx="13" formatCode="0.00">
                  <c:v>0</c:v>
                </c:pt>
                <c:pt idx="14" formatCode="0.0">
                  <c:v>0</c:v>
                </c:pt>
              </c:numCache>
            </c:numRef>
          </c:val>
          <c:extLst>
            <c:ext xmlns:c16="http://schemas.microsoft.com/office/drawing/2014/chart" uri="{C3380CC4-5D6E-409C-BE32-E72D297353CC}">
              <c16:uniqueId val="{0000000B-3AAE-4D05-995C-26EA4005BDD8}"/>
            </c:ext>
          </c:extLst>
        </c:ser>
        <c:dLbls>
          <c:showLegendKey val="0"/>
          <c:showVal val="0"/>
          <c:showCatName val="0"/>
          <c:showSerName val="0"/>
          <c:showPercent val="0"/>
          <c:showBubbleSize val="0"/>
        </c:dLbls>
        <c:gapWidth val="219"/>
        <c:overlap val="-27"/>
        <c:axId val="960229791"/>
        <c:axId val="960239359"/>
      </c:barChart>
      <c:catAx>
        <c:axId val="96022979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60239359"/>
        <c:crosses val="autoZero"/>
        <c:auto val="1"/>
        <c:lblAlgn val="ctr"/>
        <c:lblOffset val="100"/>
        <c:noMultiLvlLbl val="0"/>
      </c:catAx>
      <c:valAx>
        <c:axId val="9602393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6022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Agua!$A$35:$D$35</c:f>
              <c:strCache>
                <c:ptCount val="4"/>
                <c:pt idx="0">
                  <c:v>LINEA BASE 2021</c:v>
                </c:pt>
                <c:pt idx="1">
                  <c:v>CONSUMO RECURSO AGUA</c:v>
                </c:pt>
                <c:pt idx="2">
                  <c:v>M3</c:v>
                </c:pt>
                <c:pt idx="3">
                  <c:v>FACTURA EAAB</c:v>
                </c:pt>
              </c:strCache>
            </c:strRef>
          </c:tx>
          <c:spPr>
            <a:solidFill>
              <a:schemeClr val="accent1"/>
            </a:solidFill>
            <a:ln>
              <a:noFill/>
            </a:ln>
            <a:effectLst/>
          </c:spPr>
          <c:invertIfNegative val="0"/>
          <c:cat>
            <c:multiLvlStrRef>
              <c:f>Agua!$E$32:$X$34</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Agua!$E$35:$X$35</c:f>
              <c:numCache>
                <c:formatCode>0</c:formatCode>
                <c:ptCount val="20"/>
                <c:pt idx="12">
                  <c:v>0</c:v>
                </c:pt>
              </c:numCache>
            </c:numRef>
          </c:val>
          <c:extLst>
            <c:ext xmlns:c16="http://schemas.microsoft.com/office/drawing/2014/chart" uri="{C3380CC4-5D6E-409C-BE32-E72D297353CC}">
              <c16:uniqueId val="{00000000-C41A-4F63-A44B-DDFE06B52F4B}"/>
            </c:ext>
          </c:extLst>
        </c:ser>
        <c:ser>
          <c:idx val="1"/>
          <c:order val="1"/>
          <c:tx>
            <c:strRef>
              <c:f>Agua!$A$36:$D$36</c:f>
              <c:strCache>
                <c:ptCount val="4"/>
                <c:pt idx="0">
                  <c:v>LINEA BASE 2021</c:v>
                </c:pt>
                <c:pt idx="1">
                  <c:v>PROCESO ASOCIADO</c:v>
                </c:pt>
                <c:pt idx="2">
                  <c:v>Personas</c:v>
                </c:pt>
                <c:pt idx="3">
                  <c:v>Listado de personal</c:v>
                </c:pt>
              </c:strCache>
            </c:strRef>
          </c:tx>
          <c:spPr>
            <a:solidFill>
              <a:schemeClr val="accent2"/>
            </a:solidFill>
            <a:ln>
              <a:noFill/>
            </a:ln>
            <a:effectLst/>
          </c:spPr>
          <c:invertIfNegative val="0"/>
          <c:cat>
            <c:multiLvlStrRef>
              <c:f>Agua!$E$32:$X$34</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Agua!$E$36:$X$36</c:f>
              <c:numCache>
                <c:formatCode>#,##0</c:formatCode>
                <c:ptCount val="20"/>
                <c:pt idx="12" formatCode="0">
                  <c:v>0</c:v>
                </c:pt>
              </c:numCache>
            </c:numRef>
          </c:val>
          <c:extLst>
            <c:ext xmlns:c16="http://schemas.microsoft.com/office/drawing/2014/chart" uri="{C3380CC4-5D6E-409C-BE32-E72D297353CC}">
              <c16:uniqueId val="{00000001-C41A-4F63-A44B-DDFE06B52F4B}"/>
            </c:ext>
          </c:extLst>
        </c:ser>
        <c:ser>
          <c:idx val="2"/>
          <c:order val="2"/>
          <c:tx>
            <c:strRef>
              <c:f>Agua!$A$37:$D$37</c:f>
              <c:strCache>
                <c:ptCount val="4"/>
                <c:pt idx="0">
                  <c:v>LINEA BASE 2021</c:v>
                </c:pt>
                <c:pt idx="1">
                  <c:v>COSTO UNITARIO M3</c:v>
                </c:pt>
                <c:pt idx="2">
                  <c:v>$</c:v>
                </c:pt>
                <c:pt idx="3">
                  <c:v>FACTURA EAAB</c:v>
                </c:pt>
              </c:strCache>
            </c:strRef>
          </c:tx>
          <c:spPr>
            <a:solidFill>
              <a:schemeClr val="accent3"/>
            </a:solidFill>
            <a:ln>
              <a:noFill/>
            </a:ln>
            <a:effectLst/>
          </c:spPr>
          <c:invertIfNegative val="0"/>
          <c:cat>
            <c:multiLvlStrRef>
              <c:f>Agua!$E$32:$X$34</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Agua!$E$37:$X$37</c:f>
              <c:numCache>
                <c:formatCode>_-"$"* #,##0_-;\-"$"* #,##0_-;_-"$"* "-"_-;_-@_-</c:formatCode>
                <c:ptCount val="20"/>
                <c:pt idx="12" formatCode="0.0">
                  <c:v>0</c:v>
                </c:pt>
              </c:numCache>
            </c:numRef>
          </c:val>
          <c:extLst>
            <c:ext xmlns:c16="http://schemas.microsoft.com/office/drawing/2014/chart" uri="{C3380CC4-5D6E-409C-BE32-E72D297353CC}">
              <c16:uniqueId val="{00000002-C41A-4F63-A44B-DDFE06B52F4B}"/>
            </c:ext>
          </c:extLst>
        </c:ser>
        <c:ser>
          <c:idx val="3"/>
          <c:order val="3"/>
          <c:tx>
            <c:strRef>
              <c:f>Agua!$A$38:$D$38</c:f>
              <c:strCache>
                <c:ptCount val="4"/>
                <c:pt idx="0">
                  <c:v>LINEA BASE 2021</c:v>
                </c:pt>
                <c:pt idx="1">
                  <c:v>RELACIÓN / INDICE DE CONSUMO</c:v>
                </c:pt>
                <c:pt idx="2">
                  <c:v>$</c:v>
                </c:pt>
                <c:pt idx="3">
                  <c:v>FACTURA EAAB</c:v>
                </c:pt>
              </c:strCache>
            </c:strRef>
          </c:tx>
          <c:spPr>
            <a:solidFill>
              <a:schemeClr val="accent4"/>
            </a:solidFill>
            <a:ln>
              <a:noFill/>
            </a:ln>
            <a:effectLst/>
          </c:spPr>
          <c:invertIfNegative val="0"/>
          <c:cat>
            <c:multiLvlStrRef>
              <c:f>Agua!$E$32:$X$34</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Agua!$E$38:$X$38</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formatCode="0">
                  <c:v>0</c:v>
                </c:pt>
              </c:numCache>
            </c:numRef>
          </c:val>
          <c:extLst>
            <c:ext xmlns:c16="http://schemas.microsoft.com/office/drawing/2014/chart" uri="{C3380CC4-5D6E-409C-BE32-E72D297353CC}">
              <c16:uniqueId val="{00000003-C41A-4F63-A44B-DDFE06B52F4B}"/>
            </c:ext>
          </c:extLst>
        </c:ser>
        <c:ser>
          <c:idx val="4"/>
          <c:order val="4"/>
          <c:tx>
            <c:strRef>
              <c:f>Agua!$A$39:$D$39</c:f>
              <c:strCache>
                <c:ptCount val="4"/>
                <c:pt idx="0">
                  <c:v>2022</c:v>
                </c:pt>
                <c:pt idx="1">
                  <c:v>CONSUMO RECURSO AGUA</c:v>
                </c:pt>
                <c:pt idx="2">
                  <c:v>M3</c:v>
                </c:pt>
                <c:pt idx="3">
                  <c:v>FACTURA EAAB</c:v>
                </c:pt>
              </c:strCache>
            </c:strRef>
          </c:tx>
          <c:spPr>
            <a:solidFill>
              <a:schemeClr val="accent5"/>
            </a:solidFill>
            <a:ln>
              <a:noFill/>
            </a:ln>
            <a:effectLst/>
          </c:spPr>
          <c:invertIfNegative val="0"/>
          <c:cat>
            <c:multiLvlStrRef>
              <c:f>Agua!$E$32:$X$34</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Agua!$E$39:$X$39</c:f>
              <c:numCache>
                <c:formatCode>0</c:formatCode>
                <c:ptCount val="20"/>
                <c:pt idx="12">
                  <c:v>0</c:v>
                </c:pt>
              </c:numCache>
            </c:numRef>
          </c:val>
          <c:extLst>
            <c:ext xmlns:c16="http://schemas.microsoft.com/office/drawing/2014/chart" uri="{C3380CC4-5D6E-409C-BE32-E72D297353CC}">
              <c16:uniqueId val="{00000004-C41A-4F63-A44B-DDFE06B52F4B}"/>
            </c:ext>
          </c:extLst>
        </c:ser>
        <c:ser>
          <c:idx val="5"/>
          <c:order val="5"/>
          <c:tx>
            <c:strRef>
              <c:f>Agua!$A$40:$D$40</c:f>
              <c:strCache>
                <c:ptCount val="4"/>
                <c:pt idx="0">
                  <c:v>2022</c:v>
                </c:pt>
                <c:pt idx="1">
                  <c:v>PROCESO ASOCIADO</c:v>
                </c:pt>
                <c:pt idx="2">
                  <c:v>Personas</c:v>
                </c:pt>
                <c:pt idx="3">
                  <c:v>Listado de personal</c:v>
                </c:pt>
              </c:strCache>
            </c:strRef>
          </c:tx>
          <c:spPr>
            <a:solidFill>
              <a:schemeClr val="accent6"/>
            </a:solidFill>
            <a:ln>
              <a:noFill/>
            </a:ln>
            <a:effectLst/>
          </c:spPr>
          <c:invertIfNegative val="0"/>
          <c:cat>
            <c:multiLvlStrRef>
              <c:f>Agua!$E$32:$X$34</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Agua!$E$40:$X$40</c:f>
              <c:numCache>
                <c:formatCode>0</c:formatCode>
                <c:ptCount val="20"/>
                <c:pt idx="12">
                  <c:v>0</c:v>
                </c:pt>
              </c:numCache>
            </c:numRef>
          </c:val>
          <c:extLst>
            <c:ext xmlns:c16="http://schemas.microsoft.com/office/drawing/2014/chart" uri="{C3380CC4-5D6E-409C-BE32-E72D297353CC}">
              <c16:uniqueId val="{00000005-C41A-4F63-A44B-DDFE06B52F4B}"/>
            </c:ext>
          </c:extLst>
        </c:ser>
        <c:ser>
          <c:idx val="6"/>
          <c:order val="6"/>
          <c:tx>
            <c:strRef>
              <c:f>Agua!$A$41:$D$41</c:f>
              <c:strCache>
                <c:ptCount val="4"/>
                <c:pt idx="0">
                  <c:v>2022</c:v>
                </c:pt>
                <c:pt idx="1">
                  <c:v>COSTO UNITARIO M3</c:v>
                </c:pt>
                <c:pt idx="2">
                  <c:v>$</c:v>
                </c:pt>
                <c:pt idx="3">
                  <c:v>FACTURA EAAB</c:v>
                </c:pt>
              </c:strCache>
            </c:strRef>
          </c:tx>
          <c:spPr>
            <a:solidFill>
              <a:schemeClr val="accent1">
                <a:lumMod val="60000"/>
              </a:schemeClr>
            </a:solidFill>
            <a:ln>
              <a:noFill/>
            </a:ln>
            <a:effectLst/>
          </c:spPr>
          <c:invertIfNegative val="0"/>
          <c:cat>
            <c:multiLvlStrRef>
              <c:f>Agua!$E$32:$X$34</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Agua!$E$41:$X$41</c:f>
              <c:numCache>
                <c:formatCode>_-"$"* #,##0_-;\-"$"* #,##0_-;_-"$"* "-"_-;_-@_-</c:formatCode>
                <c:ptCount val="20"/>
                <c:pt idx="12" formatCode="0">
                  <c:v>0</c:v>
                </c:pt>
              </c:numCache>
            </c:numRef>
          </c:val>
          <c:extLst>
            <c:ext xmlns:c16="http://schemas.microsoft.com/office/drawing/2014/chart" uri="{C3380CC4-5D6E-409C-BE32-E72D297353CC}">
              <c16:uniqueId val="{00000006-C41A-4F63-A44B-DDFE06B52F4B}"/>
            </c:ext>
          </c:extLst>
        </c:ser>
        <c:ser>
          <c:idx val="7"/>
          <c:order val="7"/>
          <c:tx>
            <c:strRef>
              <c:f>Agua!$A$42:$D$42</c:f>
              <c:strCache>
                <c:ptCount val="4"/>
                <c:pt idx="0">
                  <c:v>2022</c:v>
                </c:pt>
                <c:pt idx="1">
                  <c:v>RELACIÓN / INDICE DE CONSUMO</c:v>
                </c:pt>
                <c:pt idx="2">
                  <c:v>$</c:v>
                </c:pt>
                <c:pt idx="3">
                  <c:v>FACTURA EAAB</c:v>
                </c:pt>
              </c:strCache>
            </c:strRef>
          </c:tx>
          <c:spPr>
            <a:solidFill>
              <a:schemeClr val="accent2">
                <a:lumMod val="60000"/>
              </a:schemeClr>
            </a:solidFill>
            <a:ln>
              <a:noFill/>
            </a:ln>
            <a:effectLst/>
          </c:spPr>
          <c:invertIfNegative val="0"/>
          <c:cat>
            <c:multiLvlStrRef>
              <c:f>Agua!$E$32:$X$34</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Agua!$E$42:$X$42</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formatCode="0.0">
                  <c:v>0</c:v>
                </c:pt>
              </c:numCache>
            </c:numRef>
          </c:val>
          <c:extLst>
            <c:ext xmlns:c16="http://schemas.microsoft.com/office/drawing/2014/chart" uri="{C3380CC4-5D6E-409C-BE32-E72D297353CC}">
              <c16:uniqueId val="{00000007-C41A-4F63-A44B-DDFE06B52F4B}"/>
            </c:ext>
          </c:extLst>
        </c:ser>
        <c:ser>
          <c:idx val="8"/>
          <c:order val="8"/>
          <c:tx>
            <c:strRef>
              <c:f>Agua!$A$43:$D$43</c:f>
              <c:strCache>
                <c:ptCount val="4"/>
                <c:pt idx="0">
                  <c:v>MEJORA</c:v>
                </c:pt>
                <c:pt idx="1">
                  <c:v>PORCENTAJE DE MEJORAMIENTO 2021 Vs. 2022</c:v>
                </c:pt>
              </c:strCache>
            </c:strRef>
          </c:tx>
          <c:spPr>
            <a:solidFill>
              <a:schemeClr val="accent3">
                <a:lumMod val="60000"/>
              </a:schemeClr>
            </a:solidFill>
            <a:ln>
              <a:noFill/>
            </a:ln>
            <a:effectLst/>
          </c:spPr>
          <c:invertIfNegative val="0"/>
          <c:cat>
            <c:multiLvlStrRef>
              <c:f>Agua!$E$32:$X$34</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Agua!$E$43:$X$43</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formatCode="0.0">
                  <c:v>0</c:v>
                </c:pt>
              </c:numCache>
            </c:numRef>
          </c:val>
          <c:extLst>
            <c:ext xmlns:c16="http://schemas.microsoft.com/office/drawing/2014/chart" uri="{C3380CC4-5D6E-409C-BE32-E72D297353CC}">
              <c16:uniqueId val="{00000008-C41A-4F63-A44B-DDFE06B52F4B}"/>
            </c:ext>
          </c:extLst>
        </c:ser>
        <c:dLbls>
          <c:showLegendKey val="0"/>
          <c:showVal val="0"/>
          <c:showCatName val="0"/>
          <c:showSerName val="0"/>
          <c:showPercent val="0"/>
          <c:showBubbleSize val="0"/>
        </c:dLbls>
        <c:gapWidth val="219"/>
        <c:overlap val="-27"/>
        <c:axId val="1490162879"/>
        <c:axId val="1490168703"/>
      </c:barChart>
      <c:catAx>
        <c:axId val="1490162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90168703"/>
        <c:crosses val="autoZero"/>
        <c:auto val="1"/>
        <c:lblAlgn val="ctr"/>
        <c:lblOffset val="100"/>
        <c:noMultiLvlLbl val="0"/>
      </c:catAx>
      <c:valAx>
        <c:axId val="14901687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901628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Residuos!$A$44:$D$44</c:f>
              <c:strCache>
                <c:ptCount val="4"/>
                <c:pt idx="0">
                  <c:v>LINEA BASE 2021</c:v>
                </c:pt>
                <c:pt idx="1">
                  <c:v>GENERACION DE RESIDUOS APROVECHABLES / PELIGROSO</c:v>
                </c:pt>
                <c:pt idx="2">
                  <c:v>Kg</c:v>
                </c:pt>
                <c:pt idx="3">
                  <c:v>Formatos de control</c:v>
                </c:pt>
              </c:strCache>
            </c:strRef>
          </c:tx>
          <c:spPr>
            <a:solidFill>
              <a:schemeClr val="accent1"/>
            </a:solidFill>
            <a:ln>
              <a:noFill/>
            </a:ln>
            <a:effectLst/>
          </c:spPr>
          <c:invertIfNegative val="0"/>
          <c:cat>
            <c:multiLvlStrRef>
              <c:f>Residuos!$E$41:$X$43</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Residuos!$E$44:$X$44</c:f>
              <c:numCache>
                <c:formatCode>0</c:formatCode>
                <c:ptCount val="20"/>
                <c:pt idx="12">
                  <c:v>0</c:v>
                </c:pt>
              </c:numCache>
            </c:numRef>
          </c:val>
          <c:extLst>
            <c:ext xmlns:c16="http://schemas.microsoft.com/office/drawing/2014/chart" uri="{C3380CC4-5D6E-409C-BE32-E72D297353CC}">
              <c16:uniqueId val="{00000000-D15D-4A3E-966C-70B90E1C1AB8}"/>
            </c:ext>
          </c:extLst>
        </c:ser>
        <c:ser>
          <c:idx val="1"/>
          <c:order val="1"/>
          <c:tx>
            <c:strRef>
              <c:f>Residuos!$A$45:$D$45</c:f>
              <c:strCache>
                <c:ptCount val="4"/>
                <c:pt idx="0">
                  <c:v>LINEA BASE 2021</c:v>
                </c:pt>
                <c:pt idx="1">
                  <c:v>PROCESO ASOCIADO</c:v>
                </c:pt>
                <c:pt idx="2">
                  <c:v>Entregas realizadas</c:v>
                </c:pt>
                <c:pt idx="3">
                  <c:v>Acta de disposición final</c:v>
                </c:pt>
              </c:strCache>
            </c:strRef>
          </c:tx>
          <c:spPr>
            <a:solidFill>
              <a:schemeClr val="accent2"/>
            </a:solidFill>
            <a:ln>
              <a:noFill/>
            </a:ln>
            <a:effectLst/>
          </c:spPr>
          <c:invertIfNegative val="0"/>
          <c:cat>
            <c:multiLvlStrRef>
              <c:f>Residuos!$E$41:$X$43</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Residuos!$E$45:$X$45</c:f>
              <c:numCache>
                <c:formatCode>General</c:formatCode>
                <c:ptCount val="20"/>
                <c:pt idx="12" formatCode="0">
                  <c:v>0</c:v>
                </c:pt>
              </c:numCache>
            </c:numRef>
          </c:val>
          <c:extLst>
            <c:ext xmlns:c16="http://schemas.microsoft.com/office/drawing/2014/chart" uri="{C3380CC4-5D6E-409C-BE32-E72D297353CC}">
              <c16:uniqueId val="{00000001-D15D-4A3E-966C-70B90E1C1AB8}"/>
            </c:ext>
          </c:extLst>
        </c:ser>
        <c:ser>
          <c:idx val="2"/>
          <c:order val="2"/>
          <c:tx>
            <c:strRef>
              <c:f>Residuos!$A$46:$D$46</c:f>
              <c:strCache>
                <c:ptCount val="4"/>
                <c:pt idx="0">
                  <c:v>LINEA BASE 2021</c:v>
                </c:pt>
                <c:pt idx="1">
                  <c:v>COSTO UNITARIO kg</c:v>
                </c:pt>
                <c:pt idx="2">
                  <c:v>$</c:v>
                </c:pt>
                <c:pt idx="3">
                  <c:v>FACTURA</c:v>
                </c:pt>
              </c:strCache>
            </c:strRef>
          </c:tx>
          <c:spPr>
            <a:solidFill>
              <a:schemeClr val="accent3"/>
            </a:solidFill>
            <a:ln>
              <a:noFill/>
            </a:ln>
            <a:effectLst/>
          </c:spPr>
          <c:invertIfNegative val="0"/>
          <c:cat>
            <c:multiLvlStrRef>
              <c:f>Residuos!$E$41:$X$43</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Residuos!$E$46:$X$46</c:f>
              <c:numCache>
                <c:formatCode>_-"$"* #,##0_-;\-"$"* #,##0_-;_-"$"* "-"_-;_-@_-</c:formatCode>
                <c:ptCount val="20"/>
                <c:pt idx="12" formatCode="0.0">
                  <c:v>0</c:v>
                </c:pt>
              </c:numCache>
            </c:numRef>
          </c:val>
          <c:extLst>
            <c:ext xmlns:c16="http://schemas.microsoft.com/office/drawing/2014/chart" uri="{C3380CC4-5D6E-409C-BE32-E72D297353CC}">
              <c16:uniqueId val="{00000002-D15D-4A3E-966C-70B90E1C1AB8}"/>
            </c:ext>
          </c:extLst>
        </c:ser>
        <c:ser>
          <c:idx val="3"/>
          <c:order val="3"/>
          <c:tx>
            <c:strRef>
              <c:f>Residuos!$A$47:$D$47</c:f>
              <c:strCache>
                <c:ptCount val="4"/>
                <c:pt idx="0">
                  <c:v>LINEA BASE 2021</c:v>
                </c:pt>
                <c:pt idx="1">
                  <c:v>RELACIÓN / INDICE DE CONSUMO</c:v>
                </c:pt>
                <c:pt idx="2">
                  <c:v>$</c:v>
                </c:pt>
                <c:pt idx="3">
                  <c:v>FACTURA</c:v>
                </c:pt>
              </c:strCache>
            </c:strRef>
          </c:tx>
          <c:spPr>
            <a:solidFill>
              <a:schemeClr val="accent4"/>
            </a:solidFill>
            <a:ln>
              <a:noFill/>
            </a:ln>
            <a:effectLst/>
          </c:spPr>
          <c:invertIfNegative val="0"/>
          <c:cat>
            <c:multiLvlStrRef>
              <c:f>Residuos!$E$41:$X$43</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Residuos!$E$47:$X$47</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formatCode="0">
                  <c:v>0</c:v>
                </c:pt>
              </c:numCache>
            </c:numRef>
          </c:val>
          <c:extLst>
            <c:ext xmlns:c16="http://schemas.microsoft.com/office/drawing/2014/chart" uri="{C3380CC4-5D6E-409C-BE32-E72D297353CC}">
              <c16:uniqueId val="{00000003-D15D-4A3E-966C-70B90E1C1AB8}"/>
            </c:ext>
          </c:extLst>
        </c:ser>
        <c:ser>
          <c:idx val="4"/>
          <c:order val="4"/>
          <c:tx>
            <c:strRef>
              <c:f>Residuos!$A$48:$D$48</c:f>
              <c:strCache>
                <c:ptCount val="4"/>
                <c:pt idx="0">
                  <c:v>2022</c:v>
                </c:pt>
                <c:pt idx="1">
                  <c:v>GENERACION DE RESIDUOS APROVECHABLES / PELIGROSO</c:v>
                </c:pt>
                <c:pt idx="2">
                  <c:v>Kg</c:v>
                </c:pt>
                <c:pt idx="3">
                  <c:v>Formatos de control</c:v>
                </c:pt>
              </c:strCache>
            </c:strRef>
          </c:tx>
          <c:spPr>
            <a:solidFill>
              <a:schemeClr val="accent5"/>
            </a:solidFill>
            <a:ln>
              <a:noFill/>
            </a:ln>
            <a:effectLst/>
          </c:spPr>
          <c:invertIfNegative val="0"/>
          <c:cat>
            <c:multiLvlStrRef>
              <c:f>Residuos!$E$41:$X$43</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Residuos!$E$48:$X$48</c:f>
              <c:numCache>
                <c:formatCode>0</c:formatCode>
                <c:ptCount val="20"/>
                <c:pt idx="12" formatCode="0.0">
                  <c:v>0</c:v>
                </c:pt>
              </c:numCache>
            </c:numRef>
          </c:val>
          <c:extLst>
            <c:ext xmlns:c16="http://schemas.microsoft.com/office/drawing/2014/chart" uri="{C3380CC4-5D6E-409C-BE32-E72D297353CC}">
              <c16:uniqueId val="{00000004-D15D-4A3E-966C-70B90E1C1AB8}"/>
            </c:ext>
          </c:extLst>
        </c:ser>
        <c:ser>
          <c:idx val="5"/>
          <c:order val="5"/>
          <c:tx>
            <c:strRef>
              <c:f>Residuos!$A$49:$D$49</c:f>
              <c:strCache>
                <c:ptCount val="4"/>
                <c:pt idx="0">
                  <c:v>2022</c:v>
                </c:pt>
                <c:pt idx="1">
                  <c:v>PROCESO ASOCIADO</c:v>
                </c:pt>
                <c:pt idx="2">
                  <c:v>Entregas realizadas</c:v>
                </c:pt>
                <c:pt idx="3">
                  <c:v>Acta de disposición final</c:v>
                </c:pt>
              </c:strCache>
            </c:strRef>
          </c:tx>
          <c:spPr>
            <a:solidFill>
              <a:schemeClr val="accent6"/>
            </a:solidFill>
            <a:ln>
              <a:noFill/>
            </a:ln>
            <a:effectLst/>
          </c:spPr>
          <c:invertIfNegative val="0"/>
          <c:cat>
            <c:multiLvlStrRef>
              <c:f>Residuos!$E$41:$X$43</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Residuos!$E$49:$X$49</c:f>
              <c:numCache>
                <c:formatCode>0</c:formatCode>
                <c:ptCount val="20"/>
                <c:pt idx="12">
                  <c:v>0</c:v>
                </c:pt>
              </c:numCache>
            </c:numRef>
          </c:val>
          <c:extLst>
            <c:ext xmlns:c16="http://schemas.microsoft.com/office/drawing/2014/chart" uri="{C3380CC4-5D6E-409C-BE32-E72D297353CC}">
              <c16:uniqueId val="{00000005-D15D-4A3E-966C-70B90E1C1AB8}"/>
            </c:ext>
          </c:extLst>
        </c:ser>
        <c:ser>
          <c:idx val="6"/>
          <c:order val="6"/>
          <c:tx>
            <c:strRef>
              <c:f>Residuos!$A$50:$D$50</c:f>
              <c:strCache>
                <c:ptCount val="4"/>
                <c:pt idx="0">
                  <c:v>2022</c:v>
                </c:pt>
                <c:pt idx="1">
                  <c:v>COSTO UNITARIO kg</c:v>
                </c:pt>
                <c:pt idx="2">
                  <c:v>$</c:v>
                </c:pt>
                <c:pt idx="3">
                  <c:v>FACTURA</c:v>
                </c:pt>
              </c:strCache>
            </c:strRef>
          </c:tx>
          <c:spPr>
            <a:solidFill>
              <a:schemeClr val="accent1">
                <a:lumMod val="60000"/>
              </a:schemeClr>
            </a:solidFill>
            <a:ln>
              <a:noFill/>
            </a:ln>
            <a:effectLst/>
          </c:spPr>
          <c:invertIfNegative val="0"/>
          <c:cat>
            <c:multiLvlStrRef>
              <c:f>Residuos!$E$41:$X$43</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Residuos!$E$50:$X$50</c:f>
              <c:numCache>
                <c:formatCode>_-"$"* #,##0_-;\-"$"* #,##0_-;_-"$"* "-"_-;_-@_-</c:formatCode>
                <c:ptCount val="20"/>
                <c:pt idx="12" formatCode="0">
                  <c:v>0</c:v>
                </c:pt>
              </c:numCache>
            </c:numRef>
          </c:val>
          <c:extLst>
            <c:ext xmlns:c16="http://schemas.microsoft.com/office/drawing/2014/chart" uri="{C3380CC4-5D6E-409C-BE32-E72D297353CC}">
              <c16:uniqueId val="{00000006-D15D-4A3E-966C-70B90E1C1AB8}"/>
            </c:ext>
          </c:extLst>
        </c:ser>
        <c:ser>
          <c:idx val="7"/>
          <c:order val="7"/>
          <c:tx>
            <c:strRef>
              <c:f>Residuos!$A$51:$D$51</c:f>
              <c:strCache>
                <c:ptCount val="4"/>
                <c:pt idx="0">
                  <c:v>2022</c:v>
                </c:pt>
                <c:pt idx="1">
                  <c:v>RELACIÓN / INDICE DE CONSUMO</c:v>
                </c:pt>
                <c:pt idx="2">
                  <c:v>$</c:v>
                </c:pt>
                <c:pt idx="3">
                  <c:v>FACTURA</c:v>
                </c:pt>
              </c:strCache>
            </c:strRef>
          </c:tx>
          <c:spPr>
            <a:solidFill>
              <a:schemeClr val="accent2">
                <a:lumMod val="60000"/>
              </a:schemeClr>
            </a:solidFill>
            <a:ln>
              <a:noFill/>
            </a:ln>
            <a:effectLst/>
          </c:spPr>
          <c:invertIfNegative val="0"/>
          <c:cat>
            <c:multiLvlStrRef>
              <c:f>Residuos!$E$41:$X$43</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Residuos!$E$51:$X$51</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formatCode="0.0">
                  <c:v>0</c:v>
                </c:pt>
              </c:numCache>
            </c:numRef>
          </c:val>
          <c:extLst>
            <c:ext xmlns:c16="http://schemas.microsoft.com/office/drawing/2014/chart" uri="{C3380CC4-5D6E-409C-BE32-E72D297353CC}">
              <c16:uniqueId val="{00000007-D15D-4A3E-966C-70B90E1C1AB8}"/>
            </c:ext>
          </c:extLst>
        </c:ser>
        <c:ser>
          <c:idx val="8"/>
          <c:order val="8"/>
          <c:tx>
            <c:strRef>
              <c:f>Residuos!$A$52:$D$52</c:f>
              <c:strCache>
                <c:ptCount val="4"/>
                <c:pt idx="0">
                  <c:v>MEJORA</c:v>
                </c:pt>
                <c:pt idx="1">
                  <c:v>PORCENTAJE DE MEJORAMIENTO 2021 Vs. 2022</c:v>
                </c:pt>
              </c:strCache>
            </c:strRef>
          </c:tx>
          <c:spPr>
            <a:solidFill>
              <a:schemeClr val="accent3">
                <a:lumMod val="60000"/>
              </a:schemeClr>
            </a:solidFill>
            <a:ln>
              <a:noFill/>
            </a:ln>
            <a:effectLst/>
          </c:spPr>
          <c:invertIfNegative val="0"/>
          <c:cat>
            <c:multiLvlStrRef>
              <c:f>Residuos!$E$41:$X$43</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Residuos!$E$52:$X$52</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formatCode="0.0">
                  <c:v>0</c:v>
                </c:pt>
              </c:numCache>
            </c:numRef>
          </c:val>
          <c:extLst>
            <c:ext xmlns:c16="http://schemas.microsoft.com/office/drawing/2014/chart" uri="{C3380CC4-5D6E-409C-BE32-E72D297353CC}">
              <c16:uniqueId val="{00000008-D15D-4A3E-966C-70B90E1C1AB8}"/>
            </c:ext>
          </c:extLst>
        </c:ser>
        <c:dLbls>
          <c:showLegendKey val="0"/>
          <c:showVal val="0"/>
          <c:showCatName val="0"/>
          <c:showSerName val="0"/>
          <c:showPercent val="0"/>
          <c:showBubbleSize val="0"/>
        </c:dLbls>
        <c:gapWidth val="219"/>
        <c:overlap val="-27"/>
        <c:axId val="1413592191"/>
        <c:axId val="1413603839"/>
      </c:barChart>
      <c:catAx>
        <c:axId val="1413592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3603839"/>
        <c:crosses val="autoZero"/>
        <c:auto val="1"/>
        <c:lblAlgn val="ctr"/>
        <c:lblOffset val="100"/>
        <c:noMultiLvlLbl val="0"/>
      </c:catAx>
      <c:valAx>
        <c:axId val="14136038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3592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'Consumo y Practicas Sostenibles'!$A$67:$D$67</c:f>
              <c:strCache>
                <c:ptCount val="4"/>
                <c:pt idx="0">
                  <c:v>LINEA BASE 2021</c:v>
                </c:pt>
                <c:pt idx="1">
                  <c:v>Consumo de papel</c:v>
                </c:pt>
                <c:pt idx="2">
                  <c:v>Resmas</c:v>
                </c:pt>
                <c:pt idx="3">
                  <c:v>Reporte trimestral</c:v>
                </c:pt>
              </c:strCache>
            </c:strRef>
          </c:tx>
          <c:spPr>
            <a:solidFill>
              <a:schemeClr val="accent1"/>
            </a:solidFill>
            <a:ln>
              <a:noFill/>
            </a:ln>
            <a:effectLst/>
          </c:spPr>
          <c:invertIfNegative val="0"/>
          <c:cat>
            <c:multiLvlStrRef>
              <c:f>'Consumo y Practicas Sostenibles'!$E$64:$X$66</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'Consumo y Practicas Sostenibles'!$E$67:$X$67</c:f>
              <c:numCache>
                <c:formatCode>0</c:formatCode>
                <c:ptCount val="20"/>
                <c:pt idx="12">
                  <c:v>0</c:v>
                </c:pt>
              </c:numCache>
            </c:numRef>
          </c:val>
          <c:extLst>
            <c:ext xmlns:c16="http://schemas.microsoft.com/office/drawing/2014/chart" uri="{C3380CC4-5D6E-409C-BE32-E72D297353CC}">
              <c16:uniqueId val="{00000000-F2AA-44FB-A1C7-06F1E7E3B74D}"/>
            </c:ext>
          </c:extLst>
        </c:ser>
        <c:ser>
          <c:idx val="1"/>
          <c:order val="1"/>
          <c:tx>
            <c:strRef>
              <c:f>'Consumo y Practicas Sostenibles'!$A$68:$D$68</c:f>
              <c:strCache>
                <c:ptCount val="4"/>
                <c:pt idx="0">
                  <c:v>LINEA BASE 2021</c:v>
                </c:pt>
                <c:pt idx="1">
                  <c:v>Proceso asociado</c:v>
                </c:pt>
                <c:pt idx="2">
                  <c:v>Grupo de trabajo</c:v>
                </c:pt>
                <c:pt idx="3">
                  <c:v>Reporte trimestral</c:v>
                </c:pt>
              </c:strCache>
            </c:strRef>
          </c:tx>
          <c:spPr>
            <a:solidFill>
              <a:schemeClr val="accent2"/>
            </a:solidFill>
            <a:ln>
              <a:noFill/>
            </a:ln>
            <a:effectLst/>
          </c:spPr>
          <c:invertIfNegative val="0"/>
          <c:cat>
            <c:multiLvlStrRef>
              <c:f>'Consumo y Practicas Sostenibles'!$E$64:$X$66</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'Consumo y Practicas Sostenibles'!$E$68:$X$68</c:f>
              <c:numCache>
                <c:formatCode>General</c:formatCode>
                <c:ptCount val="20"/>
                <c:pt idx="12" formatCode="0">
                  <c:v>0</c:v>
                </c:pt>
              </c:numCache>
            </c:numRef>
          </c:val>
          <c:extLst>
            <c:ext xmlns:c16="http://schemas.microsoft.com/office/drawing/2014/chart" uri="{C3380CC4-5D6E-409C-BE32-E72D297353CC}">
              <c16:uniqueId val="{00000001-F2AA-44FB-A1C7-06F1E7E3B74D}"/>
            </c:ext>
          </c:extLst>
        </c:ser>
        <c:ser>
          <c:idx val="2"/>
          <c:order val="2"/>
          <c:tx>
            <c:strRef>
              <c:f>'Consumo y Practicas Sostenibles'!$A$69:$D$69</c:f>
              <c:strCache>
                <c:ptCount val="4"/>
                <c:pt idx="0">
                  <c:v>LINEA BASE 2021</c:v>
                </c:pt>
                <c:pt idx="1">
                  <c:v>Costos</c:v>
                </c:pt>
                <c:pt idx="2">
                  <c:v>$</c:v>
                </c:pt>
                <c:pt idx="3">
                  <c:v>Promedio</c:v>
                </c:pt>
              </c:strCache>
            </c:strRef>
          </c:tx>
          <c:spPr>
            <a:solidFill>
              <a:schemeClr val="accent3"/>
            </a:solidFill>
            <a:ln>
              <a:noFill/>
            </a:ln>
            <a:effectLst/>
          </c:spPr>
          <c:invertIfNegative val="0"/>
          <c:cat>
            <c:multiLvlStrRef>
              <c:f>'Consumo y Practicas Sostenibles'!$E$64:$X$66</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'Consumo y Practicas Sostenibles'!$E$69:$X$69</c:f>
            </c:numRef>
          </c:val>
          <c:extLst>
            <c:ext xmlns:c16="http://schemas.microsoft.com/office/drawing/2014/chart" uri="{C3380CC4-5D6E-409C-BE32-E72D297353CC}">
              <c16:uniqueId val="{00000002-F2AA-44FB-A1C7-06F1E7E3B74D}"/>
            </c:ext>
          </c:extLst>
        </c:ser>
        <c:ser>
          <c:idx val="3"/>
          <c:order val="3"/>
          <c:tx>
            <c:strRef>
              <c:f>'Consumo y Practicas Sostenibles'!$A$70:$D$70</c:f>
              <c:strCache>
                <c:ptCount val="4"/>
                <c:pt idx="0">
                  <c:v>LINEA BASE 2021</c:v>
                </c:pt>
                <c:pt idx="1">
                  <c:v>RELACIÓN / INDICE DE CONSUMO</c:v>
                </c:pt>
                <c:pt idx="2">
                  <c:v>$</c:v>
                </c:pt>
                <c:pt idx="3">
                  <c:v>Promedio</c:v>
                </c:pt>
              </c:strCache>
            </c:strRef>
          </c:tx>
          <c:spPr>
            <a:solidFill>
              <a:schemeClr val="accent4"/>
            </a:solidFill>
            <a:ln>
              <a:noFill/>
            </a:ln>
            <a:effectLst/>
          </c:spPr>
          <c:invertIfNegative val="0"/>
          <c:cat>
            <c:multiLvlStrRef>
              <c:f>'Consumo y Practicas Sostenibles'!$E$64:$X$66</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'Consumo y Practicas Sostenibles'!$E$70:$X$70</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formatCode="0">
                  <c:v>0</c:v>
                </c:pt>
              </c:numCache>
            </c:numRef>
          </c:val>
          <c:extLst>
            <c:ext xmlns:c16="http://schemas.microsoft.com/office/drawing/2014/chart" uri="{C3380CC4-5D6E-409C-BE32-E72D297353CC}">
              <c16:uniqueId val="{00000003-F2AA-44FB-A1C7-06F1E7E3B74D}"/>
            </c:ext>
          </c:extLst>
        </c:ser>
        <c:ser>
          <c:idx val="4"/>
          <c:order val="4"/>
          <c:tx>
            <c:strRef>
              <c:f>'Consumo y Practicas Sostenibles'!$A$71:$D$71</c:f>
              <c:strCache>
                <c:ptCount val="4"/>
                <c:pt idx="0">
                  <c:v>2022</c:v>
                </c:pt>
                <c:pt idx="1">
                  <c:v>Consumo de papel</c:v>
                </c:pt>
                <c:pt idx="2">
                  <c:v>Resmas</c:v>
                </c:pt>
                <c:pt idx="3">
                  <c:v>Reporte trimestral</c:v>
                </c:pt>
              </c:strCache>
            </c:strRef>
          </c:tx>
          <c:spPr>
            <a:solidFill>
              <a:schemeClr val="accent5"/>
            </a:solidFill>
            <a:ln>
              <a:noFill/>
            </a:ln>
            <a:effectLst/>
          </c:spPr>
          <c:invertIfNegative val="0"/>
          <c:cat>
            <c:multiLvlStrRef>
              <c:f>'Consumo y Practicas Sostenibles'!$E$64:$X$66</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'Consumo y Practicas Sostenibles'!$E$71:$X$71</c:f>
              <c:numCache>
                <c:formatCode>0</c:formatCode>
                <c:ptCount val="20"/>
                <c:pt idx="12">
                  <c:v>0</c:v>
                </c:pt>
              </c:numCache>
            </c:numRef>
          </c:val>
          <c:extLst>
            <c:ext xmlns:c16="http://schemas.microsoft.com/office/drawing/2014/chart" uri="{C3380CC4-5D6E-409C-BE32-E72D297353CC}">
              <c16:uniqueId val="{00000004-F2AA-44FB-A1C7-06F1E7E3B74D}"/>
            </c:ext>
          </c:extLst>
        </c:ser>
        <c:ser>
          <c:idx val="5"/>
          <c:order val="5"/>
          <c:tx>
            <c:strRef>
              <c:f>'Consumo y Practicas Sostenibles'!$A$72:$D$72</c:f>
              <c:strCache>
                <c:ptCount val="4"/>
                <c:pt idx="0">
                  <c:v>2022</c:v>
                </c:pt>
                <c:pt idx="1">
                  <c:v>Proceso asociado</c:v>
                </c:pt>
                <c:pt idx="2">
                  <c:v>Grupo de trabajo</c:v>
                </c:pt>
                <c:pt idx="3">
                  <c:v>Reporte trimestral</c:v>
                </c:pt>
              </c:strCache>
            </c:strRef>
          </c:tx>
          <c:spPr>
            <a:solidFill>
              <a:schemeClr val="accent6"/>
            </a:solidFill>
            <a:ln>
              <a:noFill/>
            </a:ln>
            <a:effectLst/>
          </c:spPr>
          <c:invertIfNegative val="0"/>
          <c:cat>
            <c:multiLvlStrRef>
              <c:f>'Consumo y Practicas Sostenibles'!$E$64:$X$66</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'Consumo y Practicas Sostenibles'!$E$72:$X$72</c:f>
              <c:numCache>
                <c:formatCode>0</c:formatCode>
                <c:ptCount val="20"/>
                <c:pt idx="12">
                  <c:v>0</c:v>
                </c:pt>
              </c:numCache>
            </c:numRef>
          </c:val>
          <c:extLst>
            <c:ext xmlns:c16="http://schemas.microsoft.com/office/drawing/2014/chart" uri="{C3380CC4-5D6E-409C-BE32-E72D297353CC}">
              <c16:uniqueId val="{00000005-F2AA-44FB-A1C7-06F1E7E3B74D}"/>
            </c:ext>
          </c:extLst>
        </c:ser>
        <c:ser>
          <c:idx val="6"/>
          <c:order val="6"/>
          <c:tx>
            <c:strRef>
              <c:f>'Consumo y Practicas Sostenibles'!$A$73:$D$73</c:f>
              <c:strCache>
                <c:ptCount val="4"/>
                <c:pt idx="0">
                  <c:v>2022</c:v>
                </c:pt>
                <c:pt idx="1">
                  <c:v>Costos</c:v>
                </c:pt>
                <c:pt idx="2">
                  <c:v>$</c:v>
                </c:pt>
                <c:pt idx="3">
                  <c:v>Promedio</c:v>
                </c:pt>
              </c:strCache>
            </c:strRef>
          </c:tx>
          <c:spPr>
            <a:solidFill>
              <a:schemeClr val="accent1">
                <a:lumMod val="60000"/>
              </a:schemeClr>
            </a:solidFill>
            <a:ln>
              <a:noFill/>
            </a:ln>
            <a:effectLst/>
          </c:spPr>
          <c:invertIfNegative val="0"/>
          <c:cat>
            <c:multiLvlStrRef>
              <c:f>'Consumo y Practicas Sostenibles'!$E$64:$X$66</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'Consumo y Practicas Sostenibles'!$E$73:$X$73</c:f>
            </c:numRef>
          </c:val>
          <c:extLst>
            <c:ext xmlns:c16="http://schemas.microsoft.com/office/drawing/2014/chart" uri="{C3380CC4-5D6E-409C-BE32-E72D297353CC}">
              <c16:uniqueId val="{00000006-F2AA-44FB-A1C7-06F1E7E3B74D}"/>
            </c:ext>
          </c:extLst>
        </c:ser>
        <c:ser>
          <c:idx val="7"/>
          <c:order val="7"/>
          <c:tx>
            <c:strRef>
              <c:f>'Consumo y Practicas Sostenibles'!$A$74:$D$74</c:f>
              <c:strCache>
                <c:ptCount val="4"/>
                <c:pt idx="0">
                  <c:v>2022</c:v>
                </c:pt>
                <c:pt idx="1">
                  <c:v>RELACIÓN / INDICE DE CONSUMO</c:v>
                </c:pt>
                <c:pt idx="2">
                  <c:v>$</c:v>
                </c:pt>
                <c:pt idx="3">
                  <c:v>Promedio</c:v>
                </c:pt>
              </c:strCache>
            </c:strRef>
          </c:tx>
          <c:spPr>
            <a:solidFill>
              <a:schemeClr val="accent2">
                <a:lumMod val="60000"/>
              </a:schemeClr>
            </a:solidFill>
            <a:ln>
              <a:noFill/>
            </a:ln>
            <a:effectLst/>
          </c:spPr>
          <c:invertIfNegative val="0"/>
          <c:cat>
            <c:multiLvlStrRef>
              <c:f>'Consumo y Practicas Sostenibles'!$E$64:$X$66</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'Consumo y Practicas Sostenibles'!$E$74:$X$74</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formatCode="0.0">
                  <c:v>0</c:v>
                </c:pt>
              </c:numCache>
            </c:numRef>
          </c:val>
          <c:extLst>
            <c:ext xmlns:c16="http://schemas.microsoft.com/office/drawing/2014/chart" uri="{C3380CC4-5D6E-409C-BE32-E72D297353CC}">
              <c16:uniqueId val="{00000007-F2AA-44FB-A1C7-06F1E7E3B74D}"/>
            </c:ext>
          </c:extLst>
        </c:ser>
        <c:ser>
          <c:idx val="8"/>
          <c:order val="8"/>
          <c:tx>
            <c:strRef>
              <c:f>'Consumo y Practicas Sostenibles'!$A$75:$D$75</c:f>
              <c:strCache>
                <c:ptCount val="4"/>
                <c:pt idx="0">
                  <c:v>MEJORA</c:v>
                </c:pt>
                <c:pt idx="1">
                  <c:v>PORCENTAJE DE MEJORAMIENTO 2021 Vs. 2022</c:v>
                </c:pt>
              </c:strCache>
            </c:strRef>
          </c:tx>
          <c:spPr>
            <a:solidFill>
              <a:schemeClr val="accent3">
                <a:lumMod val="60000"/>
              </a:schemeClr>
            </a:solidFill>
            <a:ln>
              <a:noFill/>
            </a:ln>
            <a:effectLst/>
          </c:spPr>
          <c:invertIfNegative val="0"/>
          <c:cat>
            <c:multiLvlStrRef>
              <c:f>'Consumo y Practicas Sostenibles'!$E$64:$X$66</c:f>
              <c:multiLvlStrCache>
                <c:ptCount val="14"/>
                <c:lvl>
                  <c:pt idx="0">
                    <c:v>ENE</c:v>
                  </c:pt>
                  <c:pt idx="1">
                    <c:v>FEBR</c:v>
                  </c:pt>
                  <c:pt idx="2">
                    <c:v>MAR</c:v>
                  </c:pt>
                  <c:pt idx="3">
                    <c:v>ABR</c:v>
                  </c:pt>
                  <c:pt idx="4">
                    <c:v>MAY</c:v>
                  </c:pt>
                  <c:pt idx="5">
                    <c:v>JUN</c:v>
                  </c:pt>
                  <c:pt idx="6">
                    <c:v>JUL</c:v>
                  </c:pt>
                  <c:pt idx="7">
                    <c:v>AGO</c:v>
                  </c:pt>
                  <c:pt idx="8">
                    <c:v>SEP</c:v>
                  </c:pt>
                  <c:pt idx="9">
                    <c:v>OCT</c:v>
                  </c:pt>
                  <c:pt idx="10">
                    <c:v>NOV</c:v>
                  </c:pt>
                  <c:pt idx="11">
                    <c:v>DIC</c:v>
                  </c:pt>
                </c:lvl>
                <c:lvl>
                  <c:pt idx="0">
                    <c:v>REPORTE DE CONSUMOS</c:v>
                  </c:pt>
                  <c:pt idx="12">
                    <c:v>TOTAL AÑO</c:v>
                  </c:pt>
                  <c:pt idx="13">
                    <c:v>GRÀFICA
COMPARACIÒN DE CONSUMO</c:v>
                  </c:pt>
                </c:lvl>
              </c:multiLvlStrCache>
            </c:multiLvlStrRef>
          </c:cat>
          <c:val>
            <c:numRef>
              <c:f>'Consumo y Practicas Sostenibles'!$E$75:$X$75</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formatCode="0.0">
                  <c:v>0</c:v>
                </c:pt>
              </c:numCache>
            </c:numRef>
          </c:val>
          <c:extLst>
            <c:ext xmlns:c16="http://schemas.microsoft.com/office/drawing/2014/chart" uri="{C3380CC4-5D6E-409C-BE32-E72D297353CC}">
              <c16:uniqueId val="{00000008-F2AA-44FB-A1C7-06F1E7E3B74D}"/>
            </c:ext>
          </c:extLst>
        </c:ser>
        <c:dLbls>
          <c:showLegendKey val="0"/>
          <c:showVal val="0"/>
          <c:showCatName val="0"/>
          <c:showSerName val="0"/>
          <c:showPercent val="0"/>
          <c:showBubbleSize val="0"/>
        </c:dLbls>
        <c:gapWidth val="219"/>
        <c:overlap val="-27"/>
        <c:axId val="1413592191"/>
        <c:axId val="1413603839"/>
      </c:barChart>
      <c:catAx>
        <c:axId val="1413592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3603839"/>
        <c:crosses val="autoZero"/>
        <c:auto val="1"/>
        <c:lblAlgn val="ctr"/>
        <c:lblOffset val="100"/>
        <c:noMultiLvlLbl val="0"/>
      </c:catAx>
      <c:valAx>
        <c:axId val="141360383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3592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279893</xdr:colOff>
      <xdr:row>1</xdr:row>
      <xdr:rowOff>24001</xdr:rowOff>
    </xdr:from>
    <xdr:to>
      <xdr:col>0</xdr:col>
      <xdr:colOff>1071563</xdr:colOff>
      <xdr:row>2</xdr:row>
      <xdr:rowOff>129268</xdr:rowOff>
    </xdr:to>
    <xdr:pic>
      <xdr:nvPicPr>
        <xdr:cNvPr id="2" name="Imagen 6">
          <a:extLst>
            <a:ext uri="{FF2B5EF4-FFF2-40B4-BE49-F238E27FC236}">
              <a16:creationId xmlns:a16="http://schemas.microsoft.com/office/drawing/2014/main" id="{0F7278AC-14A7-44D8-AABB-99150B8617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893" y="250220"/>
          <a:ext cx="791670" cy="462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476250</xdr:colOff>
      <xdr:row>0</xdr:row>
      <xdr:rowOff>209550</xdr:rowOff>
    </xdr:from>
    <xdr:to>
      <xdr:col>2</xdr:col>
      <xdr:colOff>1676400</xdr:colOff>
      <xdr:row>2</xdr:row>
      <xdr:rowOff>285750</xdr:rowOff>
    </xdr:to>
    <xdr:pic>
      <xdr:nvPicPr>
        <xdr:cNvPr id="2" name="Imagen 6">
          <a:extLst>
            <a:ext uri="{FF2B5EF4-FFF2-40B4-BE49-F238E27FC236}">
              <a16:creationId xmlns:a16="http://schemas.microsoft.com/office/drawing/2014/main" id="{9BAAD69B-BDA3-4A36-B469-49849DF3F7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209550"/>
          <a:ext cx="50292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704850</xdr:colOff>
      <xdr:row>28</xdr:row>
      <xdr:rowOff>285750</xdr:rowOff>
    </xdr:from>
    <xdr:to>
      <xdr:col>23</xdr:col>
      <xdr:colOff>19050</xdr:colOff>
      <xdr:row>33</xdr:row>
      <xdr:rowOff>266700</xdr:rowOff>
    </xdr:to>
    <xdr:graphicFrame macro="">
      <xdr:nvGraphicFramePr>
        <xdr:cNvPr id="3" name="Gráfico 2">
          <a:extLst>
            <a:ext uri="{FF2B5EF4-FFF2-40B4-BE49-F238E27FC236}">
              <a16:creationId xmlns:a16="http://schemas.microsoft.com/office/drawing/2014/main" id="{E7A7CFA3-6384-48EE-B39F-649FE293F1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476250</xdr:colOff>
      <xdr:row>0</xdr:row>
      <xdr:rowOff>209550</xdr:rowOff>
    </xdr:from>
    <xdr:to>
      <xdr:col>2</xdr:col>
      <xdr:colOff>1676400</xdr:colOff>
      <xdr:row>2</xdr:row>
      <xdr:rowOff>285750</xdr:rowOff>
    </xdr:to>
    <xdr:pic>
      <xdr:nvPicPr>
        <xdr:cNvPr id="2" name="Imagen 6">
          <a:extLst>
            <a:ext uri="{FF2B5EF4-FFF2-40B4-BE49-F238E27FC236}">
              <a16:creationId xmlns:a16="http://schemas.microsoft.com/office/drawing/2014/main" id="{E663F9BB-9DDC-4640-B211-DEFA90A793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209550"/>
          <a:ext cx="50292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628650</xdr:colOff>
      <xdr:row>34</xdr:row>
      <xdr:rowOff>304800</xdr:rowOff>
    </xdr:from>
    <xdr:to>
      <xdr:col>23</xdr:col>
      <xdr:colOff>400050</xdr:colOff>
      <xdr:row>41</xdr:row>
      <xdr:rowOff>114300</xdr:rowOff>
    </xdr:to>
    <xdr:graphicFrame macro="">
      <xdr:nvGraphicFramePr>
        <xdr:cNvPr id="3" name="Gráfico 2">
          <a:extLst>
            <a:ext uri="{FF2B5EF4-FFF2-40B4-BE49-F238E27FC236}">
              <a16:creationId xmlns:a16="http://schemas.microsoft.com/office/drawing/2014/main" id="{2F5DFECA-0D4F-495A-96D0-B382D18AEC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476250</xdr:colOff>
      <xdr:row>0</xdr:row>
      <xdr:rowOff>209550</xdr:rowOff>
    </xdr:from>
    <xdr:to>
      <xdr:col>2</xdr:col>
      <xdr:colOff>1676400</xdr:colOff>
      <xdr:row>2</xdr:row>
      <xdr:rowOff>285750</xdr:rowOff>
    </xdr:to>
    <xdr:pic>
      <xdr:nvPicPr>
        <xdr:cNvPr id="2" name="Imagen 6">
          <a:extLst>
            <a:ext uri="{FF2B5EF4-FFF2-40B4-BE49-F238E27FC236}">
              <a16:creationId xmlns:a16="http://schemas.microsoft.com/office/drawing/2014/main" id="{D487F13A-DA68-4C01-8D13-AD2FC49B26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209550"/>
          <a:ext cx="50292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800100</xdr:colOff>
      <xdr:row>43</xdr:row>
      <xdr:rowOff>152400</xdr:rowOff>
    </xdr:from>
    <xdr:to>
      <xdr:col>23</xdr:col>
      <xdr:colOff>266700</xdr:colOff>
      <xdr:row>50</xdr:row>
      <xdr:rowOff>171450</xdr:rowOff>
    </xdr:to>
    <xdr:graphicFrame macro="">
      <xdr:nvGraphicFramePr>
        <xdr:cNvPr id="3" name="Gráfico 2">
          <a:extLst>
            <a:ext uri="{FF2B5EF4-FFF2-40B4-BE49-F238E27FC236}">
              <a16:creationId xmlns:a16="http://schemas.microsoft.com/office/drawing/2014/main" id="{58403B24-008E-437C-B901-C0945C6AC7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0</xdr:row>
      <xdr:rowOff>209550</xdr:rowOff>
    </xdr:from>
    <xdr:to>
      <xdr:col>2</xdr:col>
      <xdr:colOff>1676400</xdr:colOff>
      <xdr:row>2</xdr:row>
      <xdr:rowOff>285750</xdr:rowOff>
    </xdr:to>
    <xdr:pic>
      <xdr:nvPicPr>
        <xdr:cNvPr id="2" name="Imagen 6">
          <a:extLst>
            <a:ext uri="{FF2B5EF4-FFF2-40B4-BE49-F238E27FC236}">
              <a16:creationId xmlns:a16="http://schemas.microsoft.com/office/drawing/2014/main" id="{3E3DD393-B089-404C-920D-687E067865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209550"/>
          <a:ext cx="50292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800100</xdr:colOff>
      <xdr:row>66</xdr:row>
      <xdr:rowOff>152400</xdr:rowOff>
    </xdr:from>
    <xdr:to>
      <xdr:col>23</xdr:col>
      <xdr:colOff>266700</xdr:colOff>
      <xdr:row>73</xdr:row>
      <xdr:rowOff>171450</xdr:rowOff>
    </xdr:to>
    <xdr:graphicFrame macro="">
      <xdr:nvGraphicFramePr>
        <xdr:cNvPr id="3" name="Gráfico 2">
          <a:extLst>
            <a:ext uri="{FF2B5EF4-FFF2-40B4-BE49-F238E27FC236}">
              <a16:creationId xmlns:a16="http://schemas.microsoft.com/office/drawing/2014/main" id="{3467B1E2-CBB1-4921-A629-71CF68312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Carolina Lopez Hernandez" id="{756496EF-FCBB-4292-8D62-920C60037FE0}" userId="S::CLOPEZ4@enterritorio.gov.co::d2b0a4f5-5d4a-47a9-be7f-429924110619"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P22" dT="2021-11-03T02:38:57.87" personId="{756496EF-FCBB-4292-8D62-920C60037FE0}" id="{CD9C1FD3-314B-4E82-8354-E329E987B15B}">
    <text>Se encuentra en proceso de elaboración</text>
  </threadedComment>
  <threadedComment ref="P24" dT="2021-11-03T02:39:06.14" personId="{756496EF-FCBB-4292-8D62-920C60037FE0}" id="{DD710D12-C848-4363-80A4-D61496DF848A}">
    <text>Se encuentra en proceso de elaboración</text>
  </threadedComment>
  <threadedComment ref="N33" dT="2021-11-03T02:42:38.40" personId="{756496EF-FCBB-4292-8D62-920C60037FE0}" id="{58F920B9-A466-4AD8-A5B1-89C97D00598C}">
    <text>Las facturas se recepcionan los 10 primeros días del mes</text>
  </threadedComment>
</ThreadedComments>
</file>

<file path=xl/threadedComments/threadedComment2.xml><?xml version="1.0" encoding="utf-8"?>
<ThreadedComments xmlns="http://schemas.microsoft.com/office/spreadsheetml/2018/threadedcomments" xmlns:x="http://schemas.openxmlformats.org/spreadsheetml/2006/main">
  <threadedComment ref="N39" dT="2021-11-03T02:42:38.40" personId="{756496EF-FCBB-4292-8D62-920C60037FE0}" id="{A6069D3C-5F69-413F-8796-9B9870C5B241}">
    <text>Las facturas se recepcionan los 10 primeros días del mes</text>
  </threadedComment>
</ThreadedComments>
</file>

<file path=xl/threadedComments/threadedComment3.xml><?xml version="1.0" encoding="utf-8"?>
<ThreadedComments xmlns="http://schemas.microsoft.com/office/spreadsheetml/2018/threadedcomments" xmlns:x="http://schemas.openxmlformats.org/spreadsheetml/2006/main">
  <threadedComment ref="L16" dT="2021-11-12T23:35:32.24" personId="{756496EF-FCBB-4292-8D62-920C60037FE0}" id="{4ED71466-E732-4CB9-8D15-922DC87ACCF7}">
    <text>Incluirla en la semana ambiental</text>
  </threadedComment>
</ThreadedComments>
</file>

<file path=xl/threadedComments/threadedComment4.xml><?xml version="1.0" encoding="utf-8"?>
<ThreadedComments xmlns="http://schemas.microsoft.com/office/spreadsheetml/2018/threadedcomments" xmlns:x="http://schemas.openxmlformats.org/spreadsheetml/2006/main">
  <threadedComment ref="G16" dT="2021-10-29T20:03:04.60" personId="{756496EF-FCBB-4292-8D62-920C60037FE0}" id="{D6D11786-9492-44A9-8E0D-CCE6A6A27A16}">
    <text>22 de marzo día del agua</text>
  </threadedComment>
  <threadedComment ref="G38" dT="2021-10-29T20:04:39.89" personId="{756496EF-FCBB-4292-8D62-920C60037FE0}" id="{83F53746-8278-49D6-BFD2-D4BCAB24FEC8}">
    <text>Incluirla semana ambiental</text>
  </threadedComment>
  <threadedComment ref="G63" dT="2021-10-29T20:47:15.33" personId="{756496EF-FCBB-4292-8D62-920C60037FE0}" id="{1DBD9925-45D7-4FE0-ADD9-723194411015}">
    <text>La jornada de orden y aseo se realizarán los sábados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4.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9A1D6-2203-4252-9155-FDD8A2E7D8C9}">
  <sheetPr>
    <tabColor rgb="FF00B0F0"/>
  </sheetPr>
  <dimension ref="A1:AK97"/>
  <sheetViews>
    <sheetView tabSelected="1" zoomScale="80" zoomScaleNormal="80" zoomScaleSheetLayoutView="90" workbookViewId="0">
      <selection activeCell="D9" sqref="D9"/>
    </sheetView>
  </sheetViews>
  <sheetFormatPr baseColWidth="10" defaultRowHeight="15" x14ac:dyDescent="0.25"/>
  <cols>
    <col min="1" max="1" width="16.125" style="191" customWidth="1"/>
    <col min="2" max="2" width="16.375" style="191" hidden="1" customWidth="1"/>
    <col min="3" max="3" width="24.625" style="191" hidden="1" customWidth="1"/>
    <col min="4" max="4" width="43.75" style="191" customWidth="1"/>
    <col min="5" max="5" width="19.75" style="197" customWidth="1"/>
    <col min="6" max="6" width="22.75" style="197" customWidth="1"/>
    <col min="7" max="7" width="14.125" style="191" customWidth="1"/>
    <col min="8" max="9" width="13" style="191" customWidth="1"/>
    <col min="10" max="10" width="34.5" style="191" customWidth="1"/>
    <col min="11" max="11" width="14.625" style="193" customWidth="1"/>
    <col min="12" max="37" width="11" style="193"/>
    <col min="38" max="16384" width="11" style="191"/>
  </cols>
  <sheetData>
    <row r="1" spans="1:11" ht="18" customHeight="1" x14ac:dyDescent="0.25">
      <c r="A1" s="269"/>
      <c r="B1" s="269"/>
      <c r="C1" s="269"/>
      <c r="D1" s="568" t="s">
        <v>107</v>
      </c>
      <c r="E1" s="568"/>
      <c r="F1" s="568"/>
      <c r="G1" s="568"/>
      <c r="H1" s="568"/>
      <c r="I1" s="568"/>
      <c r="J1" s="568"/>
    </row>
    <row r="2" spans="1:11" ht="27.75" customHeight="1" x14ac:dyDescent="0.25">
      <c r="A2" s="269"/>
      <c r="B2" s="269"/>
      <c r="C2" s="269"/>
      <c r="D2" s="568"/>
      <c r="E2" s="568"/>
      <c r="F2" s="568"/>
      <c r="G2" s="568"/>
      <c r="H2" s="568"/>
      <c r="I2" s="568"/>
      <c r="J2" s="568"/>
    </row>
    <row r="3" spans="1:11" ht="32.25" customHeight="1" x14ac:dyDescent="0.25">
      <c r="A3" s="269"/>
      <c r="B3" s="269"/>
      <c r="C3" s="269"/>
      <c r="D3" s="568" t="s">
        <v>108</v>
      </c>
      <c r="E3" s="568"/>
      <c r="F3" s="568"/>
      <c r="G3" s="568"/>
      <c r="H3" s="568"/>
      <c r="I3" s="568"/>
      <c r="J3" s="568"/>
    </row>
    <row r="4" spans="1:11" ht="15" customHeight="1" x14ac:dyDescent="0.25">
      <c r="A4" s="192"/>
      <c r="B4" s="192"/>
      <c r="C4" s="192"/>
      <c r="D4" s="193"/>
      <c r="E4" s="194"/>
      <c r="F4" s="192"/>
      <c r="G4" s="193"/>
      <c r="H4" s="193"/>
      <c r="J4" s="193"/>
    </row>
    <row r="5" spans="1:11" ht="36" customHeight="1" x14ac:dyDescent="0.25">
      <c r="A5" s="195" t="s">
        <v>3</v>
      </c>
      <c r="B5" s="196">
        <v>2022</v>
      </c>
      <c r="C5" s="192"/>
      <c r="D5" s="193"/>
      <c r="E5" s="194"/>
      <c r="F5" s="192"/>
      <c r="G5" s="193"/>
      <c r="H5" s="193"/>
      <c r="I5" s="193"/>
      <c r="J5" s="193"/>
    </row>
    <row r="6" spans="1:11" ht="21" customHeight="1" x14ac:dyDescent="0.25">
      <c r="A6" s="192"/>
      <c r="B6" s="192"/>
      <c r="C6" s="192"/>
      <c r="D6" s="193"/>
      <c r="E6" s="194"/>
      <c r="F6" s="192"/>
      <c r="G6" s="193"/>
      <c r="H6" s="193"/>
      <c r="J6" s="193"/>
    </row>
    <row r="7" spans="1:11" ht="21" customHeight="1" x14ac:dyDescent="0.25">
      <c r="A7" s="264" t="s">
        <v>109</v>
      </c>
      <c r="B7" s="270" t="s">
        <v>7</v>
      </c>
      <c r="C7" s="270" t="s">
        <v>110</v>
      </c>
      <c r="D7" s="264" t="s">
        <v>111</v>
      </c>
      <c r="E7" s="264" t="s">
        <v>112</v>
      </c>
      <c r="F7" s="264" t="s">
        <v>113</v>
      </c>
      <c r="G7" s="268" t="s">
        <v>114</v>
      </c>
      <c r="H7" s="268"/>
      <c r="I7" s="264" t="s">
        <v>115</v>
      </c>
      <c r="J7" s="266" t="s">
        <v>116</v>
      </c>
      <c r="K7" s="558" t="s">
        <v>117</v>
      </c>
    </row>
    <row r="8" spans="1:11" ht="20.25" customHeight="1" thickBot="1" x14ac:dyDescent="0.3">
      <c r="A8" s="265"/>
      <c r="B8" s="271"/>
      <c r="C8" s="271"/>
      <c r="D8" s="265"/>
      <c r="E8" s="265"/>
      <c r="F8" s="265"/>
      <c r="G8" s="237" t="s">
        <v>118</v>
      </c>
      <c r="H8" s="237" t="s">
        <v>119</v>
      </c>
      <c r="I8" s="265"/>
      <c r="J8" s="267"/>
      <c r="K8" s="559"/>
    </row>
    <row r="9" spans="1:11" ht="39.75" customHeight="1" x14ac:dyDescent="0.25">
      <c r="A9" s="272" t="s">
        <v>140</v>
      </c>
      <c r="B9" s="275" t="s">
        <v>273</v>
      </c>
      <c r="C9" s="275" t="s">
        <v>141</v>
      </c>
      <c r="D9" s="238" t="s">
        <v>66</v>
      </c>
      <c r="E9" s="239" t="s">
        <v>120</v>
      </c>
      <c r="F9" s="239" t="s">
        <v>120</v>
      </c>
      <c r="G9" s="240">
        <v>44682</v>
      </c>
      <c r="H9" s="240">
        <v>44711</v>
      </c>
      <c r="I9" s="241">
        <v>5</v>
      </c>
      <c r="J9" s="238" t="s">
        <v>121</v>
      </c>
      <c r="K9" s="560"/>
    </row>
    <row r="10" spans="1:11" ht="33.75" customHeight="1" x14ac:dyDescent="0.25">
      <c r="A10" s="273"/>
      <c r="B10" s="276"/>
      <c r="C10" s="276"/>
      <c r="D10" s="278" t="s">
        <v>67</v>
      </c>
      <c r="E10" s="262" t="s">
        <v>120</v>
      </c>
      <c r="F10" s="262" t="s">
        <v>120</v>
      </c>
      <c r="G10" s="220">
        <v>44713</v>
      </c>
      <c r="H10" s="220">
        <v>44742</v>
      </c>
      <c r="I10" s="202">
        <v>2.5</v>
      </c>
      <c r="J10" s="198" t="s">
        <v>142</v>
      </c>
      <c r="K10" s="561"/>
    </row>
    <row r="11" spans="1:11" ht="30" customHeight="1" x14ac:dyDescent="0.25">
      <c r="A11" s="273"/>
      <c r="B11" s="276"/>
      <c r="C11" s="276"/>
      <c r="D11" s="279"/>
      <c r="E11" s="263"/>
      <c r="F11" s="263"/>
      <c r="G11" s="220">
        <v>44896</v>
      </c>
      <c r="H11" s="220">
        <v>44926</v>
      </c>
      <c r="I11" s="202">
        <v>2.5</v>
      </c>
      <c r="J11" s="198" t="s">
        <v>143</v>
      </c>
      <c r="K11" s="562"/>
    </row>
    <row r="12" spans="1:11" ht="54.75" customHeight="1" x14ac:dyDescent="0.25">
      <c r="A12" s="273"/>
      <c r="B12" s="276"/>
      <c r="C12" s="276"/>
      <c r="D12" s="203" t="s">
        <v>144</v>
      </c>
      <c r="E12" s="199" t="s">
        <v>120</v>
      </c>
      <c r="F12" s="199" t="s">
        <v>120</v>
      </c>
      <c r="G12" s="200">
        <v>44621</v>
      </c>
      <c r="H12" s="200">
        <v>44650</v>
      </c>
      <c r="I12" s="201">
        <v>5</v>
      </c>
      <c r="J12" s="204" t="s">
        <v>145</v>
      </c>
      <c r="K12" s="561"/>
    </row>
    <row r="13" spans="1:11" ht="54.75" customHeight="1" thickBot="1" x14ac:dyDescent="0.3">
      <c r="A13" s="274"/>
      <c r="B13" s="277"/>
      <c r="C13" s="277"/>
      <c r="D13" s="242" t="s">
        <v>146</v>
      </c>
      <c r="E13" s="243" t="s">
        <v>120</v>
      </c>
      <c r="F13" s="243" t="s">
        <v>120</v>
      </c>
      <c r="G13" s="244">
        <v>44652</v>
      </c>
      <c r="H13" s="244">
        <v>44681</v>
      </c>
      <c r="I13" s="245">
        <v>5</v>
      </c>
      <c r="J13" s="246" t="s">
        <v>147</v>
      </c>
      <c r="K13" s="563"/>
    </row>
    <row r="14" spans="1:11" ht="69" customHeight="1" x14ac:dyDescent="0.25">
      <c r="A14" s="272" t="s">
        <v>148</v>
      </c>
      <c r="B14" s="275" t="s">
        <v>274</v>
      </c>
      <c r="C14" s="275" t="s">
        <v>149</v>
      </c>
      <c r="D14" s="238" t="s">
        <v>150</v>
      </c>
      <c r="E14" s="239" t="s">
        <v>120</v>
      </c>
      <c r="F14" s="239" t="s">
        <v>120</v>
      </c>
      <c r="G14" s="240">
        <v>44652</v>
      </c>
      <c r="H14" s="240">
        <v>44681</v>
      </c>
      <c r="I14" s="241">
        <v>4</v>
      </c>
      <c r="J14" s="238" t="s">
        <v>122</v>
      </c>
      <c r="K14" s="560"/>
    </row>
    <row r="15" spans="1:11" ht="79.5" customHeight="1" x14ac:dyDescent="0.25">
      <c r="A15" s="273"/>
      <c r="B15" s="276"/>
      <c r="C15" s="276"/>
      <c r="D15" s="198" t="s">
        <v>151</v>
      </c>
      <c r="E15" s="199" t="s">
        <v>120</v>
      </c>
      <c r="F15" s="199" t="s">
        <v>120</v>
      </c>
      <c r="G15" s="200">
        <v>44896</v>
      </c>
      <c r="H15" s="200">
        <v>44925</v>
      </c>
      <c r="I15" s="201">
        <v>4</v>
      </c>
      <c r="J15" s="198" t="s">
        <v>123</v>
      </c>
      <c r="K15" s="562"/>
    </row>
    <row r="16" spans="1:11" ht="36" customHeight="1" x14ac:dyDescent="0.25">
      <c r="A16" s="273"/>
      <c r="B16" s="276"/>
      <c r="C16" s="276"/>
      <c r="D16" s="205" t="s">
        <v>152</v>
      </c>
      <c r="E16" s="199" t="s">
        <v>120</v>
      </c>
      <c r="F16" s="199" t="s">
        <v>120</v>
      </c>
      <c r="G16" s="200">
        <v>44621</v>
      </c>
      <c r="H16" s="200">
        <v>44650</v>
      </c>
      <c r="I16" s="201">
        <v>4</v>
      </c>
      <c r="J16" s="204" t="s">
        <v>145</v>
      </c>
      <c r="K16" s="561"/>
    </row>
    <row r="17" spans="1:11" ht="48" customHeight="1" x14ac:dyDescent="0.25">
      <c r="A17" s="273"/>
      <c r="B17" s="276"/>
      <c r="C17" s="276"/>
      <c r="D17" s="205" t="s">
        <v>153</v>
      </c>
      <c r="E17" s="199" t="s">
        <v>120</v>
      </c>
      <c r="F17" s="199" t="s">
        <v>120</v>
      </c>
      <c r="G17" s="200">
        <v>44743</v>
      </c>
      <c r="H17" s="200">
        <v>44772</v>
      </c>
      <c r="I17" s="201">
        <v>4</v>
      </c>
      <c r="J17" s="204" t="s">
        <v>147</v>
      </c>
      <c r="K17" s="561"/>
    </row>
    <row r="18" spans="1:11" ht="51.75" customHeight="1" thickBot="1" x14ac:dyDescent="0.3">
      <c r="A18" s="274"/>
      <c r="B18" s="277"/>
      <c r="C18" s="277"/>
      <c r="D18" s="247" t="s">
        <v>275</v>
      </c>
      <c r="E18" s="243" t="s">
        <v>120</v>
      </c>
      <c r="F18" s="243" t="s">
        <v>120</v>
      </c>
      <c r="G18" s="244">
        <v>44713</v>
      </c>
      <c r="H18" s="244">
        <v>44742</v>
      </c>
      <c r="I18" s="245">
        <v>4</v>
      </c>
      <c r="J18" s="248" t="s">
        <v>154</v>
      </c>
      <c r="K18" s="563"/>
    </row>
    <row r="19" spans="1:11" ht="63" customHeight="1" x14ac:dyDescent="0.25">
      <c r="A19" s="272" t="s">
        <v>124</v>
      </c>
      <c r="B19" s="275"/>
      <c r="C19" s="275"/>
      <c r="D19" s="280" t="s">
        <v>155</v>
      </c>
      <c r="E19" s="275" t="s">
        <v>120</v>
      </c>
      <c r="F19" s="275" t="s">
        <v>120</v>
      </c>
      <c r="G19" s="240">
        <v>44682</v>
      </c>
      <c r="H19" s="240">
        <v>44711</v>
      </c>
      <c r="I19" s="249">
        <v>1.6</v>
      </c>
      <c r="J19" s="250" t="s">
        <v>156</v>
      </c>
      <c r="K19" s="560"/>
    </row>
    <row r="20" spans="1:11" ht="63" customHeight="1" x14ac:dyDescent="0.25">
      <c r="A20" s="273"/>
      <c r="B20" s="276"/>
      <c r="C20" s="276"/>
      <c r="D20" s="281"/>
      <c r="E20" s="263"/>
      <c r="F20" s="263"/>
      <c r="G20" s="200">
        <v>44835</v>
      </c>
      <c r="H20" s="200">
        <v>44864</v>
      </c>
      <c r="I20" s="202">
        <v>1.6</v>
      </c>
      <c r="J20" s="204" t="s">
        <v>156</v>
      </c>
      <c r="K20" s="561"/>
    </row>
    <row r="21" spans="1:11" ht="47.25" customHeight="1" x14ac:dyDescent="0.25">
      <c r="A21" s="273"/>
      <c r="B21" s="276"/>
      <c r="C21" s="276"/>
      <c r="D21" s="278" t="s">
        <v>157</v>
      </c>
      <c r="E21" s="262" t="s">
        <v>120</v>
      </c>
      <c r="F21" s="262" t="s">
        <v>120</v>
      </c>
      <c r="G21" s="200">
        <v>44593</v>
      </c>
      <c r="H21" s="200">
        <v>44620</v>
      </c>
      <c r="I21" s="202">
        <v>1.6</v>
      </c>
      <c r="J21" s="204" t="s">
        <v>147</v>
      </c>
      <c r="K21" s="561"/>
    </row>
    <row r="22" spans="1:11" ht="42.75" customHeight="1" x14ac:dyDescent="0.25">
      <c r="A22" s="273"/>
      <c r="B22" s="276"/>
      <c r="C22" s="276"/>
      <c r="D22" s="282"/>
      <c r="E22" s="263"/>
      <c r="F22" s="263"/>
      <c r="G22" s="200">
        <v>44805</v>
      </c>
      <c r="H22" s="200">
        <v>44834</v>
      </c>
      <c r="I22" s="202">
        <v>1.6</v>
      </c>
      <c r="J22" s="204" t="s">
        <v>147</v>
      </c>
      <c r="K22" s="561"/>
    </row>
    <row r="23" spans="1:11" ht="46.5" customHeight="1" x14ac:dyDescent="0.25">
      <c r="A23" s="273"/>
      <c r="B23" s="276"/>
      <c r="C23" s="276"/>
      <c r="D23" s="283" t="s">
        <v>158</v>
      </c>
      <c r="E23" s="262" t="s">
        <v>120</v>
      </c>
      <c r="F23" s="262" t="s">
        <v>120</v>
      </c>
      <c r="G23" s="200">
        <v>44713</v>
      </c>
      <c r="H23" s="200">
        <v>44742</v>
      </c>
      <c r="I23" s="202">
        <v>1.6</v>
      </c>
      <c r="J23" s="278" t="s">
        <v>159</v>
      </c>
      <c r="K23" s="561"/>
    </row>
    <row r="24" spans="1:11" ht="46.5" customHeight="1" x14ac:dyDescent="0.25">
      <c r="A24" s="273"/>
      <c r="B24" s="276"/>
      <c r="C24" s="276"/>
      <c r="D24" s="279"/>
      <c r="E24" s="263"/>
      <c r="F24" s="263"/>
      <c r="G24" s="200">
        <v>44896</v>
      </c>
      <c r="H24" s="200">
        <v>44925</v>
      </c>
      <c r="I24" s="202">
        <v>1.6</v>
      </c>
      <c r="J24" s="279"/>
      <c r="K24" s="562"/>
    </row>
    <row r="25" spans="1:11" ht="72.75" customHeight="1" x14ac:dyDescent="0.25">
      <c r="A25" s="273"/>
      <c r="B25" s="276"/>
      <c r="C25" s="276"/>
      <c r="D25" s="207" t="s">
        <v>160</v>
      </c>
      <c r="E25" s="208" t="s">
        <v>120</v>
      </c>
      <c r="F25" s="208" t="s">
        <v>120</v>
      </c>
      <c r="G25" s="200">
        <v>44805</v>
      </c>
      <c r="H25" s="200">
        <v>44864</v>
      </c>
      <c r="I25" s="202">
        <v>1.6</v>
      </c>
      <c r="J25" s="207" t="s">
        <v>161</v>
      </c>
      <c r="K25" s="562"/>
    </row>
    <row r="26" spans="1:11" ht="73.5" customHeight="1" x14ac:dyDescent="0.25">
      <c r="A26" s="273"/>
      <c r="B26" s="276"/>
      <c r="C26" s="276"/>
      <c r="D26" s="203" t="s">
        <v>276</v>
      </c>
      <c r="E26" s="208" t="s">
        <v>120</v>
      </c>
      <c r="F26" s="208" t="s">
        <v>120</v>
      </c>
      <c r="G26" s="209">
        <v>44562</v>
      </c>
      <c r="H26" s="209">
        <v>44650</v>
      </c>
      <c r="I26" s="202">
        <v>1.6</v>
      </c>
      <c r="J26" s="204" t="s">
        <v>162</v>
      </c>
      <c r="K26" s="564"/>
    </row>
    <row r="27" spans="1:11" ht="73.5" customHeight="1" x14ac:dyDescent="0.25">
      <c r="A27" s="273"/>
      <c r="B27" s="276"/>
      <c r="C27" s="276"/>
      <c r="D27" s="205" t="s">
        <v>163</v>
      </c>
      <c r="E27" s="208" t="s">
        <v>120</v>
      </c>
      <c r="F27" s="208" t="s">
        <v>120</v>
      </c>
      <c r="G27" s="209">
        <v>44774</v>
      </c>
      <c r="H27" s="209">
        <v>44803</v>
      </c>
      <c r="I27" s="202">
        <v>1.6</v>
      </c>
      <c r="J27" s="204" t="s">
        <v>145</v>
      </c>
      <c r="K27" s="564"/>
    </row>
    <row r="28" spans="1:11" ht="53.25" customHeight="1" x14ac:dyDescent="0.25">
      <c r="A28" s="273"/>
      <c r="B28" s="276"/>
      <c r="C28" s="276"/>
      <c r="D28" s="278" t="s">
        <v>164</v>
      </c>
      <c r="E28" s="262" t="s">
        <v>120</v>
      </c>
      <c r="F28" s="262" t="s">
        <v>120</v>
      </c>
      <c r="G28" s="200">
        <v>44593</v>
      </c>
      <c r="H28" s="200">
        <v>44620</v>
      </c>
      <c r="I28" s="202">
        <v>1.6</v>
      </c>
      <c r="J28" s="204" t="s">
        <v>147</v>
      </c>
      <c r="K28" s="564"/>
    </row>
    <row r="29" spans="1:11" ht="53.25" customHeight="1" x14ac:dyDescent="0.25">
      <c r="A29" s="273"/>
      <c r="B29" s="276"/>
      <c r="C29" s="276"/>
      <c r="D29" s="282"/>
      <c r="E29" s="263"/>
      <c r="F29" s="263"/>
      <c r="G29" s="200">
        <v>44805</v>
      </c>
      <c r="H29" s="200">
        <v>44834</v>
      </c>
      <c r="I29" s="202">
        <v>1.6</v>
      </c>
      <c r="J29" s="204" t="s">
        <v>147</v>
      </c>
      <c r="K29" s="564"/>
    </row>
    <row r="30" spans="1:11" ht="66.75" customHeight="1" x14ac:dyDescent="0.25">
      <c r="A30" s="273"/>
      <c r="B30" s="276"/>
      <c r="C30" s="276"/>
      <c r="D30" s="284" t="s">
        <v>277</v>
      </c>
      <c r="E30" s="285" t="s">
        <v>120</v>
      </c>
      <c r="F30" s="285" t="s">
        <v>120</v>
      </c>
      <c r="G30" s="209">
        <v>44713</v>
      </c>
      <c r="H30" s="209">
        <v>44742</v>
      </c>
      <c r="I30" s="202">
        <v>1.6</v>
      </c>
      <c r="J30" s="210" t="s">
        <v>278</v>
      </c>
      <c r="K30" s="564"/>
    </row>
    <row r="31" spans="1:11" ht="70.5" customHeight="1" x14ac:dyDescent="0.25">
      <c r="A31" s="273"/>
      <c r="B31" s="276"/>
      <c r="C31" s="276"/>
      <c r="D31" s="281"/>
      <c r="E31" s="286"/>
      <c r="F31" s="286"/>
      <c r="G31" s="209">
        <v>44896</v>
      </c>
      <c r="H31" s="209">
        <v>44925</v>
      </c>
      <c r="I31" s="202">
        <v>1.6</v>
      </c>
      <c r="J31" s="210" t="s">
        <v>278</v>
      </c>
      <c r="K31" s="564"/>
    </row>
    <row r="32" spans="1:11" ht="51" customHeight="1" x14ac:dyDescent="0.25">
      <c r="A32" s="273"/>
      <c r="B32" s="276"/>
      <c r="C32" s="276"/>
      <c r="D32" s="287" t="s">
        <v>166</v>
      </c>
      <c r="E32" s="290" t="s">
        <v>120</v>
      </c>
      <c r="F32" s="290" t="s">
        <v>120</v>
      </c>
      <c r="G32" s="209">
        <v>44593</v>
      </c>
      <c r="H32" s="209">
        <v>44620</v>
      </c>
      <c r="I32" s="202">
        <v>1.6</v>
      </c>
      <c r="J32" s="204" t="s">
        <v>167</v>
      </c>
      <c r="K32" s="564"/>
    </row>
    <row r="33" spans="1:11" ht="51" customHeight="1" x14ac:dyDescent="0.25">
      <c r="A33" s="273"/>
      <c r="B33" s="276"/>
      <c r="C33" s="276"/>
      <c r="D33" s="288"/>
      <c r="E33" s="290"/>
      <c r="F33" s="290"/>
      <c r="G33" s="209">
        <v>44743</v>
      </c>
      <c r="H33" s="209">
        <v>44772</v>
      </c>
      <c r="I33" s="202">
        <v>1.6</v>
      </c>
      <c r="J33" s="204" t="s">
        <v>167</v>
      </c>
      <c r="K33" s="564"/>
    </row>
    <row r="34" spans="1:11" ht="51" customHeight="1" x14ac:dyDescent="0.25">
      <c r="A34" s="273"/>
      <c r="B34" s="276"/>
      <c r="C34" s="276"/>
      <c r="D34" s="289"/>
      <c r="E34" s="290"/>
      <c r="F34" s="290"/>
      <c r="G34" s="209">
        <v>44866</v>
      </c>
      <c r="H34" s="209">
        <v>44895</v>
      </c>
      <c r="I34" s="202">
        <v>1.6</v>
      </c>
      <c r="J34" s="204" t="s">
        <v>167</v>
      </c>
      <c r="K34" s="564"/>
    </row>
    <row r="35" spans="1:11" ht="122.25" customHeight="1" x14ac:dyDescent="0.25">
      <c r="A35" s="273"/>
      <c r="B35" s="276"/>
      <c r="C35" s="276"/>
      <c r="D35" s="211" t="s">
        <v>279</v>
      </c>
      <c r="E35" s="206" t="s">
        <v>120</v>
      </c>
      <c r="F35" s="206" t="s">
        <v>120</v>
      </c>
      <c r="G35" s="200">
        <v>44896</v>
      </c>
      <c r="H35" s="200">
        <v>44925</v>
      </c>
      <c r="I35" s="202">
        <v>1.6</v>
      </c>
      <c r="J35" s="212" t="s">
        <v>280</v>
      </c>
      <c r="K35" s="562"/>
    </row>
    <row r="36" spans="1:11" ht="58.5" customHeight="1" x14ac:dyDescent="0.25">
      <c r="A36" s="273"/>
      <c r="B36" s="276"/>
      <c r="C36" s="276"/>
      <c r="D36" s="278" t="s">
        <v>281</v>
      </c>
      <c r="E36" s="262" t="s">
        <v>120</v>
      </c>
      <c r="F36" s="262" t="s">
        <v>120</v>
      </c>
      <c r="G36" s="209">
        <v>44713</v>
      </c>
      <c r="H36" s="209">
        <v>44742</v>
      </c>
      <c r="I36" s="202">
        <v>1.6</v>
      </c>
      <c r="J36" s="212" t="s">
        <v>169</v>
      </c>
      <c r="K36" s="562"/>
    </row>
    <row r="37" spans="1:11" ht="58.5" customHeight="1" thickBot="1" x14ac:dyDescent="0.3">
      <c r="A37" s="274"/>
      <c r="B37" s="277"/>
      <c r="C37" s="277"/>
      <c r="D37" s="295"/>
      <c r="E37" s="277"/>
      <c r="F37" s="277"/>
      <c r="G37" s="251">
        <v>44896</v>
      </c>
      <c r="H37" s="251">
        <v>44925</v>
      </c>
      <c r="I37" s="252">
        <v>1.2</v>
      </c>
      <c r="J37" s="253" t="s">
        <v>169</v>
      </c>
      <c r="K37" s="565"/>
    </row>
    <row r="38" spans="1:11" ht="65.25" customHeight="1" x14ac:dyDescent="0.25">
      <c r="A38" s="272" t="s">
        <v>170</v>
      </c>
      <c r="B38" s="275" t="s">
        <v>171</v>
      </c>
      <c r="C38" s="275" t="s">
        <v>172</v>
      </c>
      <c r="D38" s="254" t="s">
        <v>173</v>
      </c>
      <c r="E38" s="255" t="s">
        <v>120</v>
      </c>
      <c r="F38" s="255" t="s">
        <v>120</v>
      </c>
      <c r="G38" s="256">
        <v>44713</v>
      </c>
      <c r="H38" s="256">
        <v>44742</v>
      </c>
      <c r="I38" s="249">
        <v>1.5789473684210527</v>
      </c>
      <c r="J38" s="250" t="s">
        <v>145</v>
      </c>
      <c r="K38" s="560"/>
    </row>
    <row r="39" spans="1:11" ht="47.25" customHeight="1" x14ac:dyDescent="0.25">
      <c r="A39" s="273"/>
      <c r="B39" s="276"/>
      <c r="C39" s="276"/>
      <c r="D39" s="284" t="s">
        <v>282</v>
      </c>
      <c r="E39" s="285" t="s">
        <v>120</v>
      </c>
      <c r="F39" s="285" t="s">
        <v>120</v>
      </c>
      <c r="G39" s="209">
        <v>44621</v>
      </c>
      <c r="H39" s="209">
        <v>44650</v>
      </c>
      <c r="I39" s="201">
        <v>1</v>
      </c>
      <c r="J39" s="204" t="s">
        <v>175</v>
      </c>
      <c r="K39" s="561"/>
    </row>
    <row r="40" spans="1:11" ht="47.25" customHeight="1" x14ac:dyDescent="0.25">
      <c r="A40" s="273"/>
      <c r="B40" s="276"/>
      <c r="C40" s="276"/>
      <c r="D40" s="281"/>
      <c r="E40" s="286"/>
      <c r="F40" s="286" t="s">
        <v>120</v>
      </c>
      <c r="G40" s="209">
        <v>44774</v>
      </c>
      <c r="H40" s="209">
        <v>44803</v>
      </c>
      <c r="I40" s="201">
        <v>1</v>
      </c>
      <c r="J40" s="204" t="s">
        <v>175</v>
      </c>
      <c r="K40" s="561"/>
    </row>
    <row r="41" spans="1:11" ht="105.75" customHeight="1" x14ac:dyDescent="0.25">
      <c r="A41" s="273"/>
      <c r="B41" s="276"/>
      <c r="C41" s="276"/>
      <c r="D41" s="213" t="s">
        <v>176</v>
      </c>
      <c r="E41" s="214" t="s">
        <v>177</v>
      </c>
      <c r="F41" s="214" t="s">
        <v>178</v>
      </c>
      <c r="G41" s="215">
        <v>44593</v>
      </c>
      <c r="H41" s="215">
        <v>44635</v>
      </c>
      <c r="I41" s="201">
        <v>1</v>
      </c>
      <c r="J41" s="213" t="s">
        <v>179</v>
      </c>
      <c r="K41" s="561"/>
    </row>
    <row r="42" spans="1:11" ht="126.75" customHeight="1" x14ac:dyDescent="0.25">
      <c r="A42" s="273"/>
      <c r="B42" s="276"/>
      <c r="C42" s="276"/>
      <c r="D42" s="213" t="s">
        <v>180</v>
      </c>
      <c r="E42" s="214" t="s">
        <v>177</v>
      </c>
      <c r="F42" s="214" t="s">
        <v>178</v>
      </c>
      <c r="G42" s="215">
        <v>44635</v>
      </c>
      <c r="H42" s="215">
        <v>44650</v>
      </c>
      <c r="I42" s="201">
        <v>1</v>
      </c>
      <c r="J42" s="213" t="s">
        <v>181</v>
      </c>
      <c r="K42" s="561"/>
    </row>
    <row r="43" spans="1:11" ht="105.75" customHeight="1" x14ac:dyDescent="0.25">
      <c r="A43" s="273"/>
      <c r="B43" s="276"/>
      <c r="C43" s="276"/>
      <c r="D43" s="213" t="s">
        <v>182</v>
      </c>
      <c r="E43" s="214" t="s">
        <v>177</v>
      </c>
      <c r="F43" s="214" t="s">
        <v>178</v>
      </c>
      <c r="G43" s="215">
        <v>44652</v>
      </c>
      <c r="H43" s="215">
        <v>44910</v>
      </c>
      <c r="I43" s="201">
        <v>1</v>
      </c>
      <c r="J43" s="213" t="s">
        <v>183</v>
      </c>
      <c r="K43" s="561"/>
    </row>
    <row r="44" spans="1:11" ht="105.75" customHeight="1" x14ac:dyDescent="0.25">
      <c r="A44" s="273"/>
      <c r="B44" s="276"/>
      <c r="C44" s="276"/>
      <c r="D44" s="213" t="s">
        <v>184</v>
      </c>
      <c r="E44" s="214" t="s">
        <v>177</v>
      </c>
      <c r="F44" s="214" t="s">
        <v>178</v>
      </c>
      <c r="G44" s="215">
        <v>44684</v>
      </c>
      <c r="H44" s="215">
        <v>44910</v>
      </c>
      <c r="I44" s="201">
        <v>1</v>
      </c>
      <c r="J44" s="213" t="s">
        <v>185</v>
      </c>
      <c r="K44" s="561"/>
    </row>
    <row r="45" spans="1:11" ht="75" customHeight="1" x14ac:dyDescent="0.25">
      <c r="A45" s="273"/>
      <c r="B45" s="276"/>
      <c r="C45" s="276"/>
      <c r="D45" s="291" t="s">
        <v>186</v>
      </c>
      <c r="E45" s="296" t="s">
        <v>120</v>
      </c>
      <c r="F45" s="296" t="s">
        <v>120</v>
      </c>
      <c r="G45" s="215">
        <v>44682</v>
      </c>
      <c r="H45" s="215">
        <v>44696</v>
      </c>
      <c r="I45" s="201">
        <v>1</v>
      </c>
      <c r="J45" s="213" t="s">
        <v>187</v>
      </c>
      <c r="K45" s="561"/>
    </row>
    <row r="46" spans="1:11" ht="35.25" customHeight="1" x14ac:dyDescent="0.25">
      <c r="A46" s="273"/>
      <c r="B46" s="276"/>
      <c r="C46" s="276"/>
      <c r="D46" s="292"/>
      <c r="E46" s="297"/>
      <c r="F46" s="297"/>
      <c r="G46" s="215">
        <v>44805</v>
      </c>
      <c r="H46" s="215">
        <v>44819</v>
      </c>
      <c r="I46" s="201">
        <v>1</v>
      </c>
      <c r="J46" s="213" t="s">
        <v>187</v>
      </c>
      <c r="K46" s="561"/>
    </row>
    <row r="47" spans="1:11" ht="35.25" customHeight="1" x14ac:dyDescent="0.25">
      <c r="A47" s="273"/>
      <c r="B47" s="276"/>
      <c r="C47" s="276"/>
      <c r="D47" s="293"/>
      <c r="E47" s="298"/>
      <c r="F47" s="298"/>
      <c r="G47" s="215">
        <v>44896</v>
      </c>
      <c r="H47" s="215">
        <v>44910</v>
      </c>
      <c r="I47" s="201">
        <v>1</v>
      </c>
      <c r="J47" s="213" t="s">
        <v>187</v>
      </c>
      <c r="K47" s="561"/>
    </row>
    <row r="48" spans="1:11" ht="105.75" customHeight="1" x14ac:dyDescent="0.25">
      <c r="A48" s="273"/>
      <c r="B48" s="276"/>
      <c r="C48" s="276"/>
      <c r="D48" s="213" t="s">
        <v>283</v>
      </c>
      <c r="E48" s="214" t="s">
        <v>120</v>
      </c>
      <c r="F48" s="214" t="s">
        <v>120</v>
      </c>
      <c r="G48" s="216">
        <v>44562</v>
      </c>
      <c r="H48" s="215">
        <v>44803</v>
      </c>
      <c r="I48" s="201">
        <v>1</v>
      </c>
      <c r="J48" s="213" t="s">
        <v>188</v>
      </c>
      <c r="K48" s="561"/>
    </row>
    <row r="49" spans="1:11" ht="89.25" customHeight="1" x14ac:dyDescent="0.25">
      <c r="A49" s="273"/>
      <c r="B49" s="276"/>
      <c r="C49" s="276"/>
      <c r="D49" s="299" t="s">
        <v>189</v>
      </c>
      <c r="E49" s="296" t="s">
        <v>120</v>
      </c>
      <c r="F49" s="296" t="s">
        <v>120</v>
      </c>
      <c r="G49" s="216">
        <v>44652</v>
      </c>
      <c r="H49" s="215">
        <v>44681</v>
      </c>
      <c r="I49" s="201">
        <v>1</v>
      </c>
      <c r="J49" s="213" t="s">
        <v>190</v>
      </c>
      <c r="K49" s="561"/>
    </row>
    <row r="50" spans="1:11" ht="58.5" customHeight="1" x14ac:dyDescent="0.25">
      <c r="A50" s="273"/>
      <c r="B50" s="276"/>
      <c r="C50" s="276"/>
      <c r="D50" s="300"/>
      <c r="E50" s="298"/>
      <c r="F50" s="298"/>
      <c r="G50" s="216">
        <v>44805</v>
      </c>
      <c r="H50" s="215">
        <v>44834</v>
      </c>
      <c r="I50" s="201">
        <v>1</v>
      </c>
      <c r="J50" s="213" t="s">
        <v>190</v>
      </c>
      <c r="K50" s="561"/>
    </row>
    <row r="51" spans="1:11" ht="105.75" customHeight="1" x14ac:dyDescent="0.25">
      <c r="A51" s="273"/>
      <c r="B51" s="276"/>
      <c r="C51" s="276"/>
      <c r="D51" s="213" t="s">
        <v>191</v>
      </c>
      <c r="E51" s="214" t="s">
        <v>120</v>
      </c>
      <c r="F51" s="214" t="s">
        <v>120</v>
      </c>
      <c r="G51" s="215">
        <v>44713</v>
      </c>
      <c r="H51" s="215">
        <v>44772</v>
      </c>
      <c r="I51" s="201">
        <v>1</v>
      </c>
      <c r="J51" s="213" t="s">
        <v>284</v>
      </c>
      <c r="K51" s="561"/>
    </row>
    <row r="52" spans="1:11" ht="105.75" customHeight="1" x14ac:dyDescent="0.25">
      <c r="A52" s="273"/>
      <c r="B52" s="276"/>
      <c r="C52" s="276"/>
      <c r="D52" s="213" t="s">
        <v>193</v>
      </c>
      <c r="E52" s="214" t="s">
        <v>120</v>
      </c>
      <c r="F52" s="214" t="s">
        <v>120</v>
      </c>
      <c r="G52" s="215">
        <v>44743</v>
      </c>
      <c r="H52" s="215">
        <v>44926</v>
      </c>
      <c r="I52" s="201">
        <v>1</v>
      </c>
      <c r="J52" s="213" t="s">
        <v>194</v>
      </c>
      <c r="K52" s="561"/>
    </row>
    <row r="53" spans="1:11" ht="105.75" customHeight="1" x14ac:dyDescent="0.25">
      <c r="A53" s="273"/>
      <c r="B53" s="276"/>
      <c r="C53" s="276"/>
      <c r="D53" s="213" t="s">
        <v>285</v>
      </c>
      <c r="E53" s="214" t="s">
        <v>120</v>
      </c>
      <c r="F53" s="214" t="s">
        <v>286</v>
      </c>
      <c r="G53" s="215">
        <v>44563</v>
      </c>
      <c r="H53" s="215">
        <v>44926</v>
      </c>
      <c r="I53" s="201">
        <v>1</v>
      </c>
      <c r="J53" s="213" t="s">
        <v>195</v>
      </c>
      <c r="K53" s="561"/>
    </row>
    <row r="54" spans="1:11" ht="105.75" customHeight="1" x14ac:dyDescent="0.25">
      <c r="A54" s="273"/>
      <c r="B54" s="276"/>
      <c r="C54" s="276"/>
      <c r="D54" s="213" t="s">
        <v>196</v>
      </c>
      <c r="E54" s="214" t="s">
        <v>197</v>
      </c>
      <c r="F54" s="214" t="s">
        <v>120</v>
      </c>
      <c r="G54" s="215">
        <v>44621</v>
      </c>
      <c r="H54" s="215">
        <v>44926</v>
      </c>
      <c r="I54" s="201">
        <v>1</v>
      </c>
      <c r="J54" s="213" t="s">
        <v>198</v>
      </c>
      <c r="K54" s="561"/>
    </row>
    <row r="55" spans="1:11" ht="157.5" customHeight="1" x14ac:dyDescent="0.25">
      <c r="A55" s="273"/>
      <c r="B55" s="276"/>
      <c r="C55" s="276"/>
      <c r="D55" s="213" t="s">
        <v>287</v>
      </c>
      <c r="E55" s="214" t="s">
        <v>288</v>
      </c>
      <c r="F55" s="214" t="s">
        <v>199</v>
      </c>
      <c r="G55" s="215">
        <v>44621</v>
      </c>
      <c r="H55" s="215">
        <v>44711</v>
      </c>
      <c r="I55" s="201">
        <v>1</v>
      </c>
      <c r="J55" s="213" t="s">
        <v>200</v>
      </c>
      <c r="K55" s="561"/>
    </row>
    <row r="56" spans="1:11" ht="140.25" customHeight="1" x14ac:dyDescent="0.25">
      <c r="A56" s="273"/>
      <c r="B56" s="276"/>
      <c r="C56" s="276"/>
      <c r="D56" s="217" t="s">
        <v>201</v>
      </c>
      <c r="E56" s="214" t="s">
        <v>197</v>
      </c>
      <c r="F56" s="214" t="s">
        <v>120</v>
      </c>
      <c r="G56" s="215">
        <v>44593</v>
      </c>
      <c r="H56" s="215">
        <v>44742</v>
      </c>
      <c r="I56" s="201">
        <v>1</v>
      </c>
      <c r="J56" s="213" t="s">
        <v>202</v>
      </c>
      <c r="K56" s="561"/>
    </row>
    <row r="57" spans="1:11" ht="63.75" customHeight="1" x14ac:dyDescent="0.25">
      <c r="A57" s="273"/>
      <c r="B57" s="276"/>
      <c r="C57" s="276"/>
      <c r="D57" s="207" t="s">
        <v>203</v>
      </c>
      <c r="E57" s="199" t="s">
        <v>120</v>
      </c>
      <c r="F57" s="199" t="s">
        <v>120</v>
      </c>
      <c r="G57" s="200">
        <v>44743</v>
      </c>
      <c r="H57" s="200">
        <v>44803</v>
      </c>
      <c r="I57" s="201">
        <v>1</v>
      </c>
      <c r="J57" s="198" t="s">
        <v>204</v>
      </c>
      <c r="K57" s="562"/>
    </row>
    <row r="58" spans="1:11" ht="91.5" customHeight="1" x14ac:dyDescent="0.25">
      <c r="A58" s="273"/>
      <c r="B58" s="276"/>
      <c r="C58" s="276"/>
      <c r="D58" s="198" t="s">
        <v>205</v>
      </c>
      <c r="E58" s="199" t="s">
        <v>120</v>
      </c>
      <c r="F58" s="199" t="s">
        <v>120</v>
      </c>
      <c r="G58" s="200">
        <v>44866</v>
      </c>
      <c r="H58" s="200">
        <v>44895</v>
      </c>
      <c r="I58" s="201">
        <v>1</v>
      </c>
      <c r="J58" s="198" t="s">
        <v>206</v>
      </c>
      <c r="K58" s="562"/>
    </row>
    <row r="59" spans="1:11" ht="54.75" customHeight="1" x14ac:dyDescent="0.25">
      <c r="A59" s="273"/>
      <c r="B59" s="276"/>
      <c r="C59" s="276"/>
      <c r="D59" s="282" t="s">
        <v>207</v>
      </c>
      <c r="E59" s="294" t="s">
        <v>120</v>
      </c>
      <c r="F59" s="262" t="s">
        <v>120</v>
      </c>
      <c r="G59" s="200">
        <v>44682</v>
      </c>
      <c r="H59" s="200">
        <v>44711</v>
      </c>
      <c r="I59" s="201">
        <v>1</v>
      </c>
      <c r="J59" s="198" t="s">
        <v>147</v>
      </c>
      <c r="K59" s="562"/>
    </row>
    <row r="60" spans="1:11" ht="54.75" customHeight="1" x14ac:dyDescent="0.25">
      <c r="A60" s="273"/>
      <c r="B60" s="276"/>
      <c r="C60" s="276"/>
      <c r="D60" s="283"/>
      <c r="E60" s="276"/>
      <c r="F60" s="276"/>
      <c r="G60" s="200">
        <v>44835</v>
      </c>
      <c r="H60" s="200">
        <v>44864</v>
      </c>
      <c r="I60" s="201">
        <v>1</v>
      </c>
      <c r="J60" s="198" t="s">
        <v>147</v>
      </c>
      <c r="K60" s="562"/>
    </row>
    <row r="61" spans="1:11" ht="25.5" x14ac:dyDescent="0.25">
      <c r="A61" s="273"/>
      <c r="B61" s="276"/>
      <c r="C61" s="276"/>
      <c r="D61" s="204" t="s">
        <v>289</v>
      </c>
      <c r="E61" s="208" t="s">
        <v>120</v>
      </c>
      <c r="F61" s="208" t="s">
        <v>125</v>
      </c>
      <c r="G61" s="209">
        <v>44774</v>
      </c>
      <c r="H61" s="209">
        <v>44803</v>
      </c>
      <c r="I61" s="201">
        <v>1</v>
      </c>
      <c r="J61" s="198" t="s">
        <v>209</v>
      </c>
      <c r="K61" s="561"/>
    </row>
    <row r="62" spans="1:11" ht="90.75" customHeight="1" x14ac:dyDescent="0.25">
      <c r="A62" s="273"/>
      <c r="B62" s="276"/>
      <c r="C62" s="276"/>
      <c r="D62" s="198" t="s">
        <v>290</v>
      </c>
      <c r="E62" s="199" t="s">
        <v>120</v>
      </c>
      <c r="F62" s="199" t="s">
        <v>125</v>
      </c>
      <c r="G62" s="200">
        <v>44805</v>
      </c>
      <c r="H62" s="200">
        <v>44864</v>
      </c>
      <c r="I62" s="201">
        <v>1</v>
      </c>
      <c r="J62" s="198" t="s">
        <v>291</v>
      </c>
      <c r="K62" s="561"/>
    </row>
    <row r="63" spans="1:11" ht="62.25" customHeight="1" x14ac:dyDescent="0.25">
      <c r="A63" s="273"/>
      <c r="B63" s="276"/>
      <c r="C63" s="276"/>
      <c r="D63" s="204" t="s">
        <v>212</v>
      </c>
      <c r="E63" s="208" t="s">
        <v>120</v>
      </c>
      <c r="F63" s="208" t="s">
        <v>213</v>
      </c>
      <c r="G63" s="209">
        <v>44713</v>
      </c>
      <c r="H63" s="209">
        <v>44742</v>
      </c>
      <c r="I63" s="201">
        <v>1</v>
      </c>
      <c r="J63" s="198" t="s">
        <v>292</v>
      </c>
      <c r="K63" s="561"/>
    </row>
    <row r="64" spans="1:11" ht="25.5" x14ac:dyDescent="0.25">
      <c r="A64" s="273"/>
      <c r="B64" s="276"/>
      <c r="C64" s="276"/>
      <c r="D64" s="198" t="s">
        <v>139</v>
      </c>
      <c r="E64" s="199" t="s">
        <v>120</v>
      </c>
      <c r="F64" s="199" t="s">
        <v>120</v>
      </c>
      <c r="G64" s="200">
        <v>44713</v>
      </c>
      <c r="H64" s="200">
        <v>44742</v>
      </c>
      <c r="I64" s="201">
        <v>1</v>
      </c>
      <c r="J64" s="198" t="s">
        <v>126</v>
      </c>
      <c r="K64" s="561"/>
    </row>
    <row r="65" spans="1:11" ht="45" customHeight="1" thickBot="1" x14ac:dyDescent="0.3">
      <c r="A65" s="274"/>
      <c r="B65" s="277"/>
      <c r="C65" s="277"/>
      <c r="D65" s="248" t="s">
        <v>215</v>
      </c>
      <c r="E65" s="243" t="s">
        <v>120</v>
      </c>
      <c r="F65" s="243" t="s">
        <v>120</v>
      </c>
      <c r="G65" s="244">
        <v>44866</v>
      </c>
      <c r="H65" s="244">
        <v>44895</v>
      </c>
      <c r="I65" s="245">
        <v>2</v>
      </c>
      <c r="J65" s="248" t="s">
        <v>293</v>
      </c>
      <c r="K65" s="565"/>
    </row>
    <row r="66" spans="1:11" s="193" customFormat="1" x14ac:dyDescent="0.25">
      <c r="E66" s="192"/>
      <c r="F66" s="192"/>
      <c r="I66" s="566">
        <f>SUM(I9:I65)</f>
        <v>99.578947368421055</v>
      </c>
      <c r="K66" s="566"/>
    </row>
    <row r="67" spans="1:11" s="193" customFormat="1" x14ac:dyDescent="0.25">
      <c r="E67" s="192"/>
      <c r="F67" s="192"/>
    </row>
    <row r="68" spans="1:11" s="193" customFormat="1" x14ac:dyDescent="0.25">
      <c r="E68" s="192"/>
      <c r="F68" s="192"/>
    </row>
    <row r="69" spans="1:11" s="193" customFormat="1" hidden="1" x14ac:dyDescent="0.25">
      <c r="E69" s="192"/>
      <c r="F69" s="192"/>
      <c r="K69" s="567">
        <v>60</v>
      </c>
    </row>
    <row r="70" spans="1:11" s="193" customFormat="1" x14ac:dyDescent="0.25">
      <c r="E70" s="192"/>
      <c r="F70" s="192"/>
    </row>
    <row r="71" spans="1:11" s="193" customFormat="1" x14ac:dyDescent="0.25">
      <c r="E71" s="192"/>
      <c r="F71" s="192"/>
    </row>
    <row r="72" spans="1:11" s="193" customFormat="1" x14ac:dyDescent="0.25">
      <c r="E72" s="192"/>
      <c r="F72" s="192"/>
    </row>
    <row r="73" spans="1:11" s="193" customFormat="1" x14ac:dyDescent="0.25">
      <c r="E73" s="192"/>
      <c r="F73" s="192"/>
    </row>
    <row r="74" spans="1:11" s="193" customFormat="1" x14ac:dyDescent="0.25">
      <c r="E74" s="192"/>
      <c r="F74" s="192"/>
    </row>
    <row r="75" spans="1:11" s="193" customFormat="1" x14ac:dyDescent="0.25">
      <c r="E75" s="192"/>
      <c r="F75" s="192"/>
    </row>
    <row r="76" spans="1:11" s="193" customFormat="1" x14ac:dyDescent="0.25">
      <c r="E76" s="192"/>
      <c r="F76" s="192"/>
    </row>
    <row r="77" spans="1:11" s="193" customFormat="1" x14ac:dyDescent="0.25">
      <c r="E77" s="192"/>
      <c r="F77" s="192"/>
    </row>
    <row r="78" spans="1:11" s="193" customFormat="1" x14ac:dyDescent="0.25">
      <c r="E78" s="192"/>
      <c r="F78" s="192"/>
    </row>
    <row r="79" spans="1:11" s="193" customFormat="1" x14ac:dyDescent="0.25">
      <c r="E79" s="192"/>
      <c r="F79" s="192"/>
    </row>
    <row r="80" spans="1:11" s="193" customFormat="1" x14ac:dyDescent="0.25">
      <c r="E80" s="192"/>
      <c r="F80" s="192"/>
    </row>
    <row r="81" spans="1:10" s="193" customFormat="1" x14ac:dyDescent="0.25">
      <c r="E81" s="192"/>
      <c r="F81" s="192"/>
    </row>
    <row r="82" spans="1:10" s="193" customFormat="1" x14ac:dyDescent="0.25">
      <c r="E82" s="192"/>
      <c r="F82" s="192"/>
    </row>
    <row r="83" spans="1:10" s="193" customFormat="1" x14ac:dyDescent="0.25">
      <c r="E83" s="192"/>
      <c r="F83" s="192"/>
    </row>
    <row r="84" spans="1:10" s="193" customFormat="1" x14ac:dyDescent="0.25">
      <c r="E84" s="192"/>
      <c r="F84" s="192"/>
    </row>
    <row r="85" spans="1:10" s="193" customFormat="1" x14ac:dyDescent="0.25">
      <c r="E85" s="192"/>
      <c r="F85" s="192"/>
    </row>
    <row r="86" spans="1:10" s="193" customFormat="1" x14ac:dyDescent="0.25">
      <c r="E86" s="192"/>
      <c r="F86" s="192"/>
    </row>
    <row r="87" spans="1:10" s="193" customFormat="1" x14ac:dyDescent="0.25">
      <c r="E87" s="192"/>
      <c r="F87" s="192"/>
    </row>
    <row r="88" spans="1:10" s="193" customFormat="1" x14ac:dyDescent="0.25">
      <c r="E88" s="192"/>
      <c r="F88" s="192"/>
    </row>
    <row r="89" spans="1:10" s="193" customFormat="1" x14ac:dyDescent="0.25">
      <c r="E89" s="192"/>
      <c r="F89" s="192"/>
    </row>
    <row r="90" spans="1:10" s="193" customFormat="1" x14ac:dyDescent="0.25">
      <c r="E90" s="192"/>
      <c r="F90" s="192"/>
    </row>
    <row r="91" spans="1:10" s="193" customFormat="1" x14ac:dyDescent="0.25">
      <c r="E91" s="192"/>
      <c r="F91" s="192"/>
    </row>
    <row r="92" spans="1:10" s="193" customFormat="1" x14ac:dyDescent="0.25">
      <c r="E92" s="192"/>
      <c r="F92" s="192"/>
    </row>
    <row r="93" spans="1:10" s="193" customFormat="1" x14ac:dyDescent="0.25">
      <c r="E93" s="192"/>
      <c r="F93" s="192"/>
    </row>
    <row r="94" spans="1:10" x14ac:dyDescent="0.25">
      <c r="A94" s="218"/>
      <c r="B94" s="218"/>
      <c r="C94" s="218"/>
      <c r="D94" s="218"/>
      <c r="E94" s="219"/>
      <c r="F94" s="219"/>
      <c r="G94" s="218"/>
      <c r="H94" s="218"/>
      <c r="I94" s="218"/>
      <c r="J94" s="218"/>
    </row>
    <row r="95" spans="1:10" x14ac:dyDescent="0.25">
      <c r="A95" s="218"/>
      <c r="B95" s="218"/>
      <c r="C95" s="218"/>
      <c r="D95" s="218"/>
      <c r="E95" s="219"/>
      <c r="F95" s="219"/>
      <c r="G95" s="218"/>
      <c r="H95" s="218"/>
      <c r="I95" s="218"/>
      <c r="J95" s="218"/>
    </row>
    <row r="96" spans="1:10" x14ac:dyDescent="0.25">
      <c r="A96" s="218"/>
      <c r="B96" s="218"/>
      <c r="C96" s="218"/>
      <c r="D96" s="218"/>
      <c r="E96" s="219"/>
      <c r="F96" s="219"/>
      <c r="G96" s="218"/>
      <c r="H96" s="218"/>
      <c r="I96" s="218"/>
      <c r="J96" s="218"/>
    </row>
    <row r="97" spans="1:10" x14ac:dyDescent="0.25">
      <c r="A97" s="218"/>
      <c r="B97" s="218"/>
      <c r="C97" s="218"/>
      <c r="D97" s="218"/>
      <c r="E97" s="219"/>
      <c r="F97" s="219"/>
      <c r="G97" s="218"/>
      <c r="H97" s="218"/>
      <c r="I97" s="218"/>
      <c r="J97" s="218"/>
    </row>
  </sheetData>
  <autoFilter ref="A8:K66" xr:uid="{2DDEBF82-3FEA-4975-B432-C14C6DC8845F}"/>
  <mergeCells count="62">
    <mergeCell ref="D49:D50"/>
    <mergeCell ref="E49:E50"/>
    <mergeCell ref="F49:F50"/>
    <mergeCell ref="F32:F34"/>
    <mergeCell ref="A38:A65"/>
    <mergeCell ref="B38:B65"/>
    <mergeCell ref="C38:C65"/>
    <mergeCell ref="D39:D40"/>
    <mergeCell ref="E39:E40"/>
    <mergeCell ref="D45:D47"/>
    <mergeCell ref="D59:D60"/>
    <mergeCell ref="E59:E60"/>
    <mergeCell ref="F59:F60"/>
    <mergeCell ref="D36:D37"/>
    <mergeCell ref="E36:E37"/>
    <mergeCell ref="F36:F37"/>
    <mergeCell ref="F39:F40"/>
    <mergeCell ref="E45:E47"/>
    <mergeCell ref="F45:F47"/>
    <mergeCell ref="J23:J24"/>
    <mergeCell ref="D28:D29"/>
    <mergeCell ref="E28:E29"/>
    <mergeCell ref="F28:F29"/>
    <mergeCell ref="D30:D31"/>
    <mergeCell ref="E30:E31"/>
    <mergeCell ref="F30:F31"/>
    <mergeCell ref="F19:F20"/>
    <mergeCell ref="D21:D22"/>
    <mergeCell ref="E21:E22"/>
    <mergeCell ref="F21:F22"/>
    <mergeCell ref="D23:D24"/>
    <mergeCell ref="E23:E24"/>
    <mergeCell ref="F23:F24"/>
    <mergeCell ref="A19:A37"/>
    <mergeCell ref="B19:B37"/>
    <mergeCell ref="C19:C37"/>
    <mergeCell ref="D19:D20"/>
    <mergeCell ref="E19:E20"/>
    <mergeCell ref="D32:D34"/>
    <mergeCell ref="E32:E34"/>
    <mergeCell ref="C9:C13"/>
    <mergeCell ref="D10:D11"/>
    <mergeCell ref="E10:E11"/>
    <mergeCell ref="A14:A18"/>
    <mergeCell ref="B14:B18"/>
    <mergeCell ref="C14:C18"/>
    <mergeCell ref="F10:F11"/>
    <mergeCell ref="I7:I8"/>
    <mergeCell ref="J7:J8"/>
    <mergeCell ref="K7:K8"/>
    <mergeCell ref="A1:C3"/>
    <mergeCell ref="D1:J2"/>
    <mergeCell ref="D3:J3"/>
    <mergeCell ref="A7:A8"/>
    <mergeCell ref="B7:B8"/>
    <mergeCell ref="C7:C8"/>
    <mergeCell ref="D7:D8"/>
    <mergeCell ref="E7:E8"/>
    <mergeCell ref="F7:F8"/>
    <mergeCell ref="G7:H7"/>
    <mergeCell ref="A9:A13"/>
    <mergeCell ref="B9:B13"/>
  </mergeCells>
  <printOptions horizontalCentered="1"/>
  <pageMargins left="0.31496062992125984" right="0.31496062992125984" top="0.55118110236220474" bottom="0.55118110236220474" header="0.31496062992125984" footer="0.31496062992125984"/>
  <pageSetup scale="55" orientation="landscape" r:id="rId1"/>
  <headerFooter>
    <oddFooter>&amp;C&amp;P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3C245-F83A-46B1-A4FC-2F339B93F87D}">
  <dimension ref="A1:X967"/>
  <sheetViews>
    <sheetView topLeftCell="A31" zoomScale="50" zoomScaleNormal="50" workbookViewId="0">
      <selection activeCell="C17" sqref="C17:C24"/>
    </sheetView>
  </sheetViews>
  <sheetFormatPr baseColWidth="10" defaultColWidth="12.625" defaultRowHeight="15" customHeight="1" x14ac:dyDescent="0.2"/>
  <cols>
    <col min="1" max="1" width="9.375" style="66" customWidth="1"/>
    <col min="2" max="2" width="40.875" style="66" customWidth="1"/>
    <col min="3" max="3" width="29.125" style="66" customWidth="1"/>
    <col min="4" max="4" width="20.375" style="66" customWidth="1"/>
    <col min="5" max="17" width="20.75" style="66" customWidth="1"/>
    <col min="18" max="18" width="25.75" style="66" customWidth="1"/>
    <col min="19" max="19" width="20.75" style="66" customWidth="1"/>
    <col min="20" max="20" width="11" style="66" customWidth="1"/>
    <col min="21" max="21" width="15.125" style="66" customWidth="1"/>
    <col min="22" max="24" width="30.25" style="66" customWidth="1"/>
    <col min="25" max="25" width="9.375" style="66" customWidth="1"/>
    <col min="26" max="16384" width="12.625" style="66"/>
  </cols>
  <sheetData>
    <row r="1" spans="1:24" ht="34.5" customHeight="1" x14ac:dyDescent="0.2">
      <c r="A1" s="421"/>
      <c r="B1" s="421"/>
      <c r="C1" s="421"/>
      <c r="D1" s="422" t="s">
        <v>63</v>
      </c>
      <c r="E1" s="422"/>
      <c r="F1" s="422"/>
      <c r="G1" s="422"/>
      <c r="H1" s="422"/>
      <c r="I1" s="422"/>
      <c r="J1" s="422"/>
      <c r="K1" s="422"/>
      <c r="L1" s="422"/>
      <c r="M1" s="422"/>
      <c r="N1" s="422"/>
      <c r="O1" s="422"/>
      <c r="P1" s="422"/>
      <c r="Q1" s="422"/>
      <c r="R1" s="422"/>
      <c r="S1" s="422"/>
      <c r="T1" s="423" t="s">
        <v>1</v>
      </c>
      <c r="U1" s="424"/>
      <c r="V1" s="425" t="s">
        <v>95</v>
      </c>
      <c r="W1" s="426"/>
      <c r="X1" s="426"/>
    </row>
    <row r="2" spans="1:24" ht="34.5" customHeight="1" x14ac:dyDescent="0.2">
      <c r="A2" s="421"/>
      <c r="B2" s="421"/>
      <c r="C2" s="421"/>
      <c r="D2" s="422"/>
      <c r="E2" s="422"/>
      <c r="F2" s="422"/>
      <c r="G2" s="422"/>
      <c r="H2" s="422"/>
      <c r="I2" s="422"/>
      <c r="J2" s="422"/>
      <c r="K2" s="422"/>
      <c r="L2" s="422"/>
      <c r="M2" s="422"/>
      <c r="N2" s="422"/>
      <c r="O2" s="422"/>
      <c r="P2" s="422"/>
      <c r="Q2" s="422"/>
      <c r="R2" s="422"/>
      <c r="S2" s="422"/>
      <c r="T2" s="423" t="s">
        <v>2</v>
      </c>
      <c r="U2" s="424"/>
      <c r="V2" s="425">
        <v>1</v>
      </c>
      <c r="W2" s="426"/>
      <c r="X2" s="426"/>
    </row>
    <row r="3" spans="1:24" ht="34.5" customHeight="1" x14ac:dyDescent="0.2">
      <c r="A3" s="421"/>
      <c r="B3" s="421"/>
      <c r="C3" s="421"/>
      <c r="D3" s="422"/>
      <c r="E3" s="422"/>
      <c r="F3" s="422"/>
      <c r="G3" s="422"/>
      <c r="H3" s="422"/>
      <c r="I3" s="422"/>
      <c r="J3" s="422"/>
      <c r="K3" s="422"/>
      <c r="L3" s="422"/>
      <c r="M3" s="422"/>
      <c r="N3" s="422"/>
      <c r="O3" s="422"/>
      <c r="P3" s="422"/>
      <c r="Q3" s="422"/>
      <c r="R3" s="422"/>
      <c r="S3" s="422"/>
      <c r="T3" s="423" t="s">
        <v>3</v>
      </c>
      <c r="U3" s="424"/>
      <c r="V3" s="427">
        <v>44409</v>
      </c>
      <c r="W3" s="426"/>
      <c r="X3" s="426"/>
    </row>
    <row r="4" spans="1:24" ht="39.75" customHeight="1" x14ac:dyDescent="0.2">
      <c r="A4" s="67"/>
      <c r="B4" s="67"/>
      <c r="C4" s="67"/>
      <c r="D4" s="67"/>
      <c r="E4" s="67"/>
      <c r="F4" s="67"/>
      <c r="G4" s="67"/>
      <c r="H4" s="67"/>
      <c r="I4" s="67"/>
      <c r="J4" s="67"/>
      <c r="K4" s="67"/>
      <c r="L4" s="67"/>
      <c r="M4" s="67"/>
      <c r="N4" s="67"/>
      <c r="O4" s="67"/>
      <c r="P4" s="67"/>
      <c r="Q4" s="67"/>
      <c r="R4" s="67"/>
      <c r="S4" s="67"/>
      <c r="T4" s="67"/>
      <c r="U4" s="67"/>
      <c r="V4" s="67"/>
      <c r="W4" s="67"/>
      <c r="X4" s="67"/>
    </row>
    <row r="5" spans="1:24" ht="39.75" customHeight="1" x14ac:dyDescent="0.45">
      <c r="A5" s="67"/>
      <c r="B5" s="68" t="s">
        <v>3</v>
      </c>
      <c r="C5" s="69">
        <v>2022</v>
      </c>
      <c r="D5" s="70"/>
      <c r="E5" s="71" t="s">
        <v>61</v>
      </c>
      <c r="F5" s="72"/>
      <c r="G5" s="70"/>
      <c r="H5" s="418" t="s">
        <v>100</v>
      </c>
      <c r="I5" s="418"/>
      <c r="J5" s="418"/>
      <c r="K5" s="418"/>
      <c r="L5" s="73"/>
      <c r="M5" s="67"/>
      <c r="N5" s="67"/>
      <c r="O5" s="67"/>
      <c r="P5" s="67"/>
      <c r="Q5" s="67"/>
      <c r="R5" s="67"/>
      <c r="S5" s="67"/>
      <c r="T5" s="67"/>
      <c r="U5" s="67"/>
      <c r="V5" s="67"/>
      <c r="W5" s="67"/>
      <c r="X5" s="67"/>
    </row>
    <row r="6" spans="1:24" ht="39.75" customHeight="1" x14ac:dyDescent="0.2">
      <c r="A6" s="67"/>
      <c r="B6" s="67"/>
      <c r="C6" s="67"/>
      <c r="D6" s="67"/>
      <c r="E6" s="67"/>
      <c r="F6" s="67"/>
      <c r="G6" s="67"/>
      <c r="H6" s="67"/>
      <c r="I6" s="67"/>
      <c r="J6" s="67"/>
      <c r="K6" s="67"/>
      <c r="L6" s="67"/>
      <c r="M6" s="67"/>
      <c r="N6" s="67"/>
      <c r="O6" s="67"/>
      <c r="P6" s="67"/>
      <c r="Q6" s="67"/>
      <c r="R6" s="67"/>
      <c r="S6" s="67"/>
      <c r="T6" s="67"/>
      <c r="U6" s="67"/>
      <c r="V6" s="67"/>
      <c r="W6" s="67"/>
      <c r="X6" s="67"/>
    </row>
    <row r="7" spans="1:24" ht="48.75" customHeight="1" x14ac:dyDescent="0.35">
      <c r="A7" s="396" t="s">
        <v>4</v>
      </c>
      <c r="B7" s="397"/>
      <c r="C7" s="411" t="s">
        <v>81</v>
      </c>
      <c r="D7" s="399"/>
      <c r="E7" s="399"/>
      <c r="F7" s="399"/>
      <c r="G7" s="399"/>
      <c r="H7" s="399"/>
      <c r="I7" s="399"/>
      <c r="J7" s="399"/>
      <c r="K7" s="399"/>
      <c r="L7" s="399"/>
      <c r="M7" s="399"/>
      <c r="N7" s="399"/>
      <c r="O7" s="399"/>
      <c r="P7" s="399"/>
      <c r="Q7" s="399"/>
      <c r="R7" s="399"/>
      <c r="S7" s="399"/>
      <c r="T7" s="399"/>
      <c r="U7" s="399"/>
      <c r="V7" s="399"/>
      <c r="W7" s="399"/>
      <c r="X7" s="399"/>
    </row>
    <row r="8" spans="1:24" ht="20.25" x14ac:dyDescent="0.2">
      <c r="A8" s="74"/>
      <c r="B8" s="74"/>
      <c r="C8" s="74"/>
      <c r="D8" s="74"/>
      <c r="E8" s="74"/>
      <c r="F8" s="74"/>
      <c r="G8" s="74"/>
      <c r="H8" s="74"/>
      <c r="I8" s="74"/>
      <c r="J8" s="74"/>
      <c r="K8" s="74"/>
      <c r="L8" s="74"/>
      <c r="M8" s="74"/>
      <c r="N8" s="74"/>
      <c r="O8" s="74"/>
      <c r="P8" s="74"/>
      <c r="Q8" s="74"/>
      <c r="R8" s="74"/>
      <c r="S8" s="74"/>
      <c r="T8" s="74"/>
      <c r="U8" s="74"/>
      <c r="V8" s="74"/>
      <c r="W8" s="74"/>
      <c r="X8" s="74"/>
    </row>
    <row r="9" spans="1:24" ht="60.75" customHeight="1" x14ac:dyDescent="0.35">
      <c r="A9" s="396" t="s">
        <v>5</v>
      </c>
      <c r="B9" s="397"/>
      <c r="C9" s="398" t="s">
        <v>219</v>
      </c>
      <c r="D9" s="399"/>
      <c r="E9" s="399"/>
      <c r="F9" s="399"/>
      <c r="G9" s="399"/>
      <c r="H9" s="399"/>
      <c r="I9" s="399"/>
      <c r="J9" s="399"/>
      <c r="K9" s="399"/>
      <c r="L9" s="399"/>
      <c r="M9" s="399"/>
      <c r="N9" s="399"/>
      <c r="O9" s="399"/>
      <c r="P9" s="399"/>
      <c r="Q9" s="399"/>
      <c r="R9" s="399"/>
      <c r="S9" s="399"/>
      <c r="T9" s="399"/>
      <c r="U9" s="399"/>
      <c r="V9" s="399"/>
      <c r="W9" s="399"/>
      <c r="X9" s="399"/>
    </row>
    <row r="10" spans="1:24" ht="69.75" customHeight="1" x14ac:dyDescent="0.35">
      <c r="A10" s="396" t="s">
        <v>6</v>
      </c>
      <c r="B10" s="397"/>
      <c r="C10" s="411" t="s">
        <v>226</v>
      </c>
      <c r="D10" s="412"/>
      <c r="E10" s="412"/>
      <c r="F10" s="412"/>
      <c r="G10" s="412"/>
      <c r="H10" s="412"/>
      <c r="I10" s="75" t="s">
        <v>7</v>
      </c>
      <c r="J10" s="419" t="s">
        <v>101</v>
      </c>
      <c r="K10" s="412"/>
      <c r="L10" s="400" t="s">
        <v>8</v>
      </c>
      <c r="M10" s="397"/>
      <c r="N10" s="411" t="s">
        <v>87</v>
      </c>
      <c r="O10" s="420"/>
      <c r="P10" s="420"/>
      <c r="Q10" s="400" t="s">
        <v>9</v>
      </c>
      <c r="R10" s="397"/>
      <c r="S10" s="428" t="s">
        <v>221</v>
      </c>
      <c r="T10" s="429"/>
      <c r="U10" s="429"/>
      <c r="V10" s="76" t="s">
        <v>10</v>
      </c>
      <c r="W10" s="430" t="e">
        <f>Q37</f>
        <v>#DIV/0!</v>
      </c>
      <c r="X10" s="431"/>
    </row>
    <row r="11" spans="1:24" ht="82.5" customHeight="1" x14ac:dyDescent="0.35">
      <c r="A11" s="397"/>
      <c r="B11" s="397"/>
      <c r="C11" s="411" t="s">
        <v>220</v>
      </c>
      <c r="D11" s="412"/>
      <c r="E11" s="412"/>
      <c r="F11" s="412"/>
      <c r="G11" s="412"/>
      <c r="H11" s="412"/>
      <c r="I11" s="75" t="s">
        <v>7</v>
      </c>
      <c r="J11" s="413" t="s">
        <v>83</v>
      </c>
      <c r="K11" s="414"/>
      <c r="L11" s="400" t="s">
        <v>8</v>
      </c>
      <c r="M11" s="397"/>
      <c r="N11" s="415" t="s">
        <v>82</v>
      </c>
      <c r="O11" s="416"/>
      <c r="P11" s="416"/>
      <c r="Q11" s="416"/>
      <c r="R11" s="416"/>
      <c r="S11" s="416"/>
      <c r="T11" s="416"/>
      <c r="U11" s="416"/>
      <c r="V11" s="416"/>
      <c r="W11" s="416"/>
      <c r="X11" s="417"/>
    </row>
    <row r="12" spans="1:24" ht="60.75" customHeight="1" x14ac:dyDescent="0.35">
      <c r="A12" s="396" t="s">
        <v>11</v>
      </c>
      <c r="B12" s="397"/>
      <c r="C12" s="398" t="s">
        <v>64</v>
      </c>
      <c r="D12" s="399"/>
      <c r="E12" s="399"/>
      <c r="F12" s="399"/>
      <c r="G12" s="399"/>
      <c r="H12" s="399"/>
      <c r="I12" s="399"/>
      <c r="J12" s="399"/>
      <c r="K12" s="399"/>
      <c r="L12" s="399"/>
      <c r="M12" s="399"/>
      <c r="N12" s="400" t="s">
        <v>12</v>
      </c>
      <c r="O12" s="397"/>
      <c r="P12" s="397"/>
      <c r="Q12" s="397"/>
      <c r="R12" s="401" t="s">
        <v>65</v>
      </c>
      <c r="S12" s="401"/>
      <c r="T12" s="401"/>
      <c r="U12" s="401"/>
      <c r="V12" s="401"/>
      <c r="W12" s="401"/>
      <c r="X12" s="401"/>
    </row>
    <row r="13" spans="1:24" ht="25.5" customHeight="1" thickBot="1" x14ac:dyDescent="0.25">
      <c r="A13" s="67"/>
      <c r="B13" s="67"/>
      <c r="C13" s="67"/>
      <c r="D13" s="67"/>
      <c r="E13" s="67"/>
      <c r="F13" s="67"/>
      <c r="G13" s="67"/>
      <c r="H13" s="67"/>
      <c r="I13" s="67"/>
      <c r="J13" s="67"/>
      <c r="K13" s="67"/>
      <c r="L13" s="67"/>
      <c r="M13" s="67"/>
      <c r="N13" s="67"/>
      <c r="O13" s="67"/>
      <c r="P13" s="67"/>
      <c r="Q13" s="67"/>
      <c r="R13" s="67"/>
      <c r="S13" s="67"/>
      <c r="T13" s="67"/>
      <c r="U13" s="67"/>
      <c r="V13" s="67"/>
      <c r="W13" s="67"/>
      <c r="X13" s="67"/>
    </row>
    <row r="14" spans="1:24" ht="39.75" customHeight="1" thickBot="1" x14ac:dyDescent="0.25">
      <c r="A14" s="402" t="s">
        <v>13</v>
      </c>
      <c r="B14" s="349"/>
      <c r="C14" s="349"/>
      <c r="D14" s="349"/>
      <c r="E14" s="349"/>
      <c r="F14" s="349"/>
      <c r="G14" s="349"/>
      <c r="H14" s="349"/>
      <c r="I14" s="349"/>
      <c r="J14" s="349"/>
      <c r="K14" s="349"/>
      <c r="L14" s="349"/>
      <c r="M14" s="349"/>
      <c r="N14" s="349"/>
      <c r="O14" s="349"/>
      <c r="P14" s="349"/>
      <c r="Q14" s="349"/>
      <c r="R14" s="349"/>
      <c r="S14" s="349"/>
      <c r="T14" s="349"/>
      <c r="U14" s="349"/>
      <c r="V14" s="349"/>
      <c r="W14" s="349"/>
      <c r="X14" s="373"/>
    </row>
    <row r="15" spans="1:24" ht="47.25" customHeight="1" thickBot="1" x14ac:dyDescent="0.25">
      <c r="A15" s="403" t="s">
        <v>14</v>
      </c>
      <c r="B15" s="403" t="s">
        <v>15</v>
      </c>
      <c r="C15" s="374" t="s">
        <v>55</v>
      </c>
      <c r="D15" s="374" t="s">
        <v>16</v>
      </c>
      <c r="E15" s="374" t="s">
        <v>17</v>
      </c>
      <c r="F15" s="77"/>
      <c r="G15" s="404" t="s">
        <v>18</v>
      </c>
      <c r="H15" s="349"/>
      <c r="I15" s="349"/>
      <c r="J15" s="349"/>
      <c r="K15" s="349"/>
      <c r="L15" s="349"/>
      <c r="M15" s="349"/>
      <c r="N15" s="349"/>
      <c r="O15" s="349"/>
      <c r="P15" s="349"/>
      <c r="Q15" s="349"/>
      <c r="R15" s="349"/>
      <c r="S15" s="405" t="s">
        <v>56</v>
      </c>
      <c r="T15" s="406" t="s">
        <v>19</v>
      </c>
      <c r="U15" s="346"/>
      <c r="V15" s="388" t="s">
        <v>20</v>
      </c>
      <c r="W15" s="346"/>
      <c r="X15" s="347"/>
    </row>
    <row r="16" spans="1:24" ht="34.5" customHeight="1" thickBot="1" x14ac:dyDescent="0.25">
      <c r="A16" s="368"/>
      <c r="B16" s="368"/>
      <c r="C16" s="368"/>
      <c r="D16" s="368"/>
      <c r="E16" s="368"/>
      <c r="F16" s="78" t="s">
        <v>21</v>
      </c>
      <c r="G16" s="79" t="s">
        <v>22</v>
      </c>
      <c r="H16" s="80" t="s">
        <v>23</v>
      </c>
      <c r="I16" s="80" t="s">
        <v>24</v>
      </c>
      <c r="J16" s="80" t="s">
        <v>25</v>
      </c>
      <c r="K16" s="80" t="s">
        <v>26</v>
      </c>
      <c r="L16" s="80" t="s">
        <v>27</v>
      </c>
      <c r="M16" s="80" t="s">
        <v>28</v>
      </c>
      <c r="N16" s="80" t="s">
        <v>29</v>
      </c>
      <c r="O16" s="80" t="s">
        <v>30</v>
      </c>
      <c r="P16" s="80" t="s">
        <v>31</v>
      </c>
      <c r="Q16" s="80" t="s">
        <v>32</v>
      </c>
      <c r="R16" s="81" t="s">
        <v>33</v>
      </c>
      <c r="S16" s="368"/>
      <c r="T16" s="407"/>
      <c r="U16" s="408"/>
      <c r="V16" s="370"/>
      <c r="W16" s="409"/>
      <c r="X16" s="410"/>
    </row>
    <row r="17" spans="1:24" ht="89.25" customHeight="1" x14ac:dyDescent="0.2">
      <c r="A17" s="394">
        <v>1</v>
      </c>
      <c r="B17" s="306" t="s">
        <v>217</v>
      </c>
      <c r="C17" s="308" t="s">
        <v>120</v>
      </c>
      <c r="D17" s="389">
        <f>((3000000/30)*14)</f>
        <v>1400000</v>
      </c>
      <c r="E17" s="310">
        <f>+D17</f>
        <v>1400000</v>
      </c>
      <c r="F17" s="82" t="s">
        <v>35</v>
      </c>
      <c r="G17" s="83"/>
      <c r="H17" s="84"/>
      <c r="I17" s="84"/>
      <c r="J17" s="84"/>
      <c r="K17" s="84">
        <v>1</v>
      </c>
      <c r="L17" s="84"/>
      <c r="M17" s="84"/>
      <c r="N17" s="84"/>
      <c r="O17" s="84"/>
      <c r="P17" s="84"/>
      <c r="Q17" s="84"/>
      <c r="R17" s="85"/>
      <c r="S17" s="390">
        <f>(SUM(G18:R18)/SUM(G17:R17))</f>
        <v>0</v>
      </c>
      <c r="T17" s="392" t="s">
        <v>121</v>
      </c>
      <c r="U17" s="315"/>
      <c r="V17" s="318"/>
      <c r="W17" s="319"/>
      <c r="X17" s="320"/>
    </row>
    <row r="18" spans="1:24" ht="108" customHeight="1" thickBot="1" x14ac:dyDescent="0.25">
      <c r="A18" s="395"/>
      <c r="B18" s="307"/>
      <c r="C18" s="309"/>
      <c r="D18" s="311"/>
      <c r="E18" s="311"/>
      <c r="F18" s="86" t="s">
        <v>36</v>
      </c>
      <c r="G18" s="87"/>
      <c r="H18" s="88"/>
      <c r="I18" s="88"/>
      <c r="J18" s="88"/>
      <c r="K18" s="88"/>
      <c r="L18" s="88"/>
      <c r="M18" s="89"/>
      <c r="N18" s="88"/>
      <c r="O18" s="88"/>
      <c r="P18" s="88"/>
      <c r="Q18" s="88"/>
      <c r="R18" s="90"/>
      <c r="S18" s="391"/>
      <c r="T18" s="393"/>
      <c r="U18" s="317"/>
      <c r="V18" s="321"/>
      <c r="W18" s="322"/>
      <c r="X18" s="323"/>
    </row>
    <row r="19" spans="1:24" ht="70.5" customHeight="1" x14ac:dyDescent="0.2">
      <c r="A19" s="394">
        <v>2</v>
      </c>
      <c r="B19" s="306" t="s">
        <v>67</v>
      </c>
      <c r="C19" s="308" t="s">
        <v>120</v>
      </c>
      <c r="D19" s="310">
        <f>((3250000/30)*14)</f>
        <v>1516666.6666666665</v>
      </c>
      <c r="E19" s="310">
        <f>+D19</f>
        <v>1516666.6666666665</v>
      </c>
      <c r="F19" s="82" t="s">
        <v>35</v>
      </c>
      <c r="G19" s="83"/>
      <c r="H19" s="84"/>
      <c r="I19" s="84"/>
      <c r="J19" s="84"/>
      <c r="K19" s="84"/>
      <c r="L19" s="84">
        <v>1</v>
      </c>
      <c r="M19" s="84"/>
      <c r="N19" s="84"/>
      <c r="O19" s="84"/>
      <c r="P19" s="84"/>
      <c r="Q19" s="84"/>
      <c r="R19" s="85">
        <v>1</v>
      </c>
      <c r="S19" s="312">
        <f>(SUM(G20:R20)/SUM(G19:R19))</f>
        <v>0</v>
      </c>
      <c r="T19" s="314" t="s">
        <v>233</v>
      </c>
      <c r="U19" s="315"/>
      <c r="V19" s="318"/>
      <c r="W19" s="319"/>
      <c r="X19" s="320"/>
    </row>
    <row r="20" spans="1:24" ht="70.5" customHeight="1" thickBot="1" x14ac:dyDescent="0.25">
      <c r="A20" s="395"/>
      <c r="B20" s="307"/>
      <c r="C20" s="309"/>
      <c r="D20" s="311"/>
      <c r="E20" s="311"/>
      <c r="F20" s="86" t="s">
        <v>36</v>
      </c>
      <c r="G20" s="87"/>
      <c r="H20" s="88"/>
      <c r="I20" s="88"/>
      <c r="J20" s="88"/>
      <c r="K20" s="88"/>
      <c r="L20" s="88"/>
      <c r="M20" s="89"/>
      <c r="N20" s="88"/>
      <c r="O20" s="88"/>
      <c r="P20" s="88"/>
      <c r="Q20" s="88"/>
      <c r="R20" s="171"/>
      <c r="S20" s="313"/>
      <c r="T20" s="316"/>
      <c r="U20" s="317"/>
      <c r="V20" s="321"/>
      <c r="W20" s="322"/>
      <c r="X20" s="323"/>
    </row>
    <row r="21" spans="1:24" ht="82.5" customHeight="1" x14ac:dyDescent="0.2">
      <c r="A21" s="386">
        <v>3</v>
      </c>
      <c r="B21" s="306" t="s">
        <v>218</v>
      </c>
      <c r="C21" s="308" t="s">
        <v>120</v>
      </c>
      <c r="D21" s="310">
        <f>((3250000/30)*2)</f>
        <v>216666.66666666666</v>
      </c>
      <c r="E21" s="310">
        <f>+D21</f>
        <v>216666.66666666666</v>
      </c>
      <c r="F21" s="82" t="s">
        <v>35</v>
      </c>
      <c r="G21" s="83"/>
      <c r="H21" s="84"/>
      <c r="I21" s="84">
        <v>1</v>
      </c>
      <c r="J21" s="84"/>
      <c r="K21" s="84"/>
      <c r="L21" s="84"/>
      <c r="M21" s="84"/>
      <c r="N21" s="84"/>
      <c r="O21" s="84"/>
      <c r="P21" s="84"/>
      <c r="Q21" s="85"/>
      <c r="R21" s="85"/>
      <c r="S21" s="312">
        <f>(SUM(G22:R22)/SUM(G21:R21))</f>
        <v>0</v>
      </c>
      <c r="T21" s="314" t="s">
        <v>145</v>
      </c>
      <c r="U21" s="315"/>
      <c r="V21" s="318"/>
      <c r="W21" s="319"/>
      <c r="X21" s="320"/>
    </row>
    <row r="22" spans="1:24" ht="82.5" customHeight="1" thickBot="1" x14ac:dyDescent="0.25">
      <c r="A22" s="387"/>
      <c r="B22" s="307"/>
      <c r="C22" s="309"/>
      <c r="D22" s="311"/>
      <c r="E22" s="311"/>
      <c r="F22" s="86" t="s">
        <v>36</v>
      </c>
      <c r="G22" s="87"/>
      <c r="H22" s="88"/>
      <c r="I22" s="88"/>
      <c r="J22" s="88"/>
      <c r="K22" s="88"/>
      <c r="L22" s="88"/>
      <c r="M22" s="91"/>
      <c r="N22" s="88"/>
      <c r="O22" s="88"/>
      <c r="P22" s="88"/>
      <c r="Q22" s="88"/>
      <c r="R22" s="92"/>
      <c r="S22" s="313"/>
      <c r="T22" s="316"/>
      <c r="U22" s="317"/>
      <c r="V22" s="321"/>
      <c r="W22" s="322"/>
      <c r="X22" s="323"/>
    </row>
    <row r="23" spans="1:24" ht="98.25" customHeight="1" x14ac:dyDescent="0.2">
      <c r="A23" s="386">
        <v>4</v>
      </c>
      <c r="B23" s="306" t="s">
        <v>146</v>
      </c>
      <c r="C23" s="308" t="s">
        <v>120</v>
      </c>
      <c r="D23" s="310">
        <f>((3250000/30)*2)</f>
        <v>216666.66666666666</v>
      </c>
      <c r="E23" s="310">
        <f>+D23</f>
        <v>216666.66666666666</v>
      </c>
      <c r="F23" s="82" t="s">
        <v>35</v>
      </c>
      <c r="G23" s="83"/>
      <c r="H23" s="84"/>
      <c r="I23" s="84"/>
      <c r="J23" s="84">
        <v>1</v>
      </c>
      <c r="K23" s="84"/>
      <c r="L23" s="84"/>
      <c r="M23" s="84"/>
      <c r="N23" s="84"/>
      <c r="O23" s="84"/>
      <c r="P23" s="84"/>
      <c r="Q23" s="84"/>
      <c r="R23" s="85"/>
      <c r="S23" s="312">
        <f>(SUM(G24:R24)/SUM(G23:R23))</f>
        <v>0</v>
      </c>
      <c r="T23" s="384" t="s">
        <v>147</v>
      </c>
      <c r="U23" s="315"/>
      <c r="V23" s="318"/>
      <c r="W23" s="319"/>
      <c r="X23" s="320"/>
    </row>
    <row r="24" spans="1:24" ht="98.25" customHeight="1" thickBot="1" x14ac:dyDescent="0.25">
      <c r="A24" s="387"/>
      <c r="B24" s="307"/>
      <c r="C24" s="309"/>
      <c r="D24" s="311"/>
      <c r="E24" s="311"/>
      <c r="F24" s="86" t="s">
        <v>36</v>
      </c>
      <c r="G24" s="87"/>
      <c r="H24" s="88"/>
      <c r="I24" s="88"/>
      <c r="J24" s="88"/>
      <c r="K24" s="88"/>
      <c r="L24" s="88"/>
      <c r="M24" s="88"/>
      <c r="N24" s="88"/>
      <c r="O24" s="88"/>
      <c r="P24" s="88"/>
      <c r="Q24" s="88"/>
      <c r="R24" s="94"/>
      <c r="S24" s="313"/>
      <c r="T24" s="385"/>
      <c r="U24" s="317"/>
      <c r="V24" s="321"/>
      <c r="W24" s="322"/>
      <c r="X24" s="323"/>
    </row>
    <row r="25" spans="1:24" ht="15.75" customHeight="1" thickBot="1" x14ac:dyDescent="0.25"/>
    <row r="26" spans="1:24" ht="43.5" customHeight="1" thickBot="1" x14ac:dyDescent="0.25">
      <c r="A26" s="388" t="s">
        <v>37</v>
      </c>
      <c r="B26" s="346"/>
      <c r="C26" s="346"/>
      <c r="D26" s="346"/>
      <c r="E26" s="346"/>
      <c r="F26" s="346"/>
      <c r="G26" s="346"/>
      <c r="H26" s="346"/>
      <c r="I26" s="346"/>
      <c r="J26" s="346"/>
      <c r="K26" s="346"/>
      <c r="L26" s="346"/>
      <c r="M26" s="346"/>
      <c r="N26" s="346"/>
      <c r="O26" s="346"/>
      <c r="P26" s="346"/>
      <c r="Q26" s="346"/>
      <c r="R26" s="346"/>
      <c r="S26" s="346"/>
      <c r="T26" s="346"/>
      <c r="U26" s="346"/>
      <c r="V26" s="346"/>
      <c r="W26" s="346"/>
      <c r="X26" s="347"/>
    </row>
    <row r="27" spans="1:24" ht="21" customHeight="1" thickBot="1" x14ac:dyDescent="0.25">
      <c r="A27" s="367" t="s">
        <v>38</v>
      </c>
      <c r="B27" s="369" t="s">
        <v>39</v>
      </c>
      <c r="C27" s="371" t="s">
        <v>40</v>
      </c>
      <c r="D27" s="371" t="s">
        <v>41</v>
      </c>
      <c r="E27" s="372" t="s">
        <v>42</v>
      </c>
      <c r="F27" s="349"/>
      <c r="G27" s="349"/>
      <c r="H27" s="349"/>
      <c r="I27" s="349"/>
      <c r="J27" s="349"/>
      <c r="K27" s="349"/>
      <c r="L27" s="349"/>
      <c r="M27" s="349"/>
      <c r="N27" s="349"/>
      <c r="O27" s="349"/>
      <c r="P27" s="373"/>
      <c r="Q27" s="374" t="s">
        <v>43</v>
      </c>
      <c r="R27" s="375" t="s">
        <v>44</v>
      </c>
      <c r="S27" s="376"/>
      <c r="T27" s="376"/>
      <c r="U27" s="376"/>
      <c r="V27" s="376"/>
      <c r="W27" s="376"/>
      <c r="X27" s="377"/>
    </row>
    <row r="28" spans="1:24" ht="15.75" customHeight="1" thickBot="1" x14ac:dyDescent="0.25">
      <c r="A28" s="368"/>
      <c r="B28" s="370"/>
      <c r="C28" s="368"/>
      <c r="D28" s="368"/>
      <c r="E28" s="79" t="s">
        <v>22</v>
      </c>
      <c r="F28" s="80" t="s">
        <v>23</v>
      </c>
      <c r="G28" s="80" t="s">
        <v>24</v>
      </c>
      <c r="H28" s="80" t="s">
        <v>25</v>
      </c>
      <c r="I28" s="80" t="s">
        <v>26</v>
      </c>
      <c r="J28" s="80" t="s">
        <v>27</v>
      </c>
      <c r="K28" s="80" t="s">
        <v>28</v>
      </c>
      <c r="L28" s="80" t="s">
        <v>29</v>
      </c>
      <c r="M28" s="80" t="s">
        <v>30</v>
      </c>
      <c r="N28" s="80" t="s">
        <v>31</v>
      </c>
      <c r="O28" s="80" t="s">
        <v>32</v>
      </c>
      <c r="P28" s="81" t="s">
        <v>33</v>
      </c>
      <c r="Q28" s="368"/>
      <c r="R28" s="344"/>
      <c r="S28" s="378"/>
      <c r="T28" s="378"/>
      <c r="U28" s="378"/>
      <c r="V28" s="378"/>
      <c r="W28" s="378"/>
      <c r="X28" s="379"/>
    </row>
    <row r="29" spans="1:24" ht="76.5" customHeight="1" x14ac:dyDescent="0.2">
      <c r="A29" s="383" t="s">
        <v>232</v>
      </c>
      <c r="B29" s="95" t="s">
        <v>68</v>
      </c>
      <c r="C29" s="96" t="s">
        <v>72</v>
      </c>
      <c r="D29" s="97" t="s">
        <v>57</v>
      </c>
      <c r="E29" s="98"/>
      <c r="F29" s="98"/>
      <c r="G29" s="98"/>
      <c r="H29" s="98"/>
      <c r="I29" s="98"/>
      <c r="J29" s="99"/>
      <c r="K29" s="99"/>
      <c r="L29" s="99"/>
      <c r="M29" s="99"/>
      <c r="N29" s="99"/>
      <c r="O29" s="99"/>
      <c r="P29" s="99"/>
      <c r="Q29" s="100">
        <f t="shared" ref="Q29:Q30" si="0">SUM(E29:P29)</f>
        <v>0</v>
      </c>
      <c r="R29" s="344"/>
      <c r="S29" s="378"/>
      <c r="T29" s="378"/>
      <c r="U29" s="378"/>
      <c r="V29" s="378"/>
      <c r="W29" s="378"/>
      <c r="X29" s="379"/>
    </row>
    <row r="30" spans="1:24" ht="49.5" customHeight="1" x14ac:dyDescent="0.2">
      <c r="A30" s="344"/>
      <c r="B30" s="101" t="s">
        <v>45</v>
      </c>
      <c r="C30" s="96" t="s">
        <v>71</v>
      </c>
      <c r="D30" s="97" t="s">
        <v>73</v>
      </c>
      <c r="E30" s="102"/>
      <c r="F30" s="98"/>
      <c r="G30" s="98"/>
      <c r="H30" s="98"/>
      <c r="I30" s="98"/>
      <c r="J30" s="98"/>
      <c r="K30" s="98"/>
      <c r="L30" s="98"/>
      <c r="M30" s="98"/>
      <c r="N30" s="98"/>
      <c r="O30" s="98"/>
      <c r="P30" s="98"/>
      <c r="Q30" s="103">
        <f t="shared" si="0"/>
        <v>0</v>
      </c>
      <c r="R30" s="344"/>
      <c r="S30" s="378"/>
      <c r="T30" s="378"/>
      <c r="U30" s="378"/>
      <c r="V30" s="378"/>
      <c r="W30" s="378"/>
      <c r="X30" s="379"/>
    </row>
    <row r="31" spans="1:24" ht="30" customHeight="1" thickBot="1" x14ac:dyDescent="0.25">
      <c r="A31" s="344"/>
      <c r="B31" s="104" t="s">
        <v>69</v>
      </c>
      <c r="C31" s="105" t="s">
        <v>34</v>
      </c>
      <c r="D31" s="97" t="s">
        <v>57</v>
      </c>
      <c r="E31" s="45"/>
      <c r="F31" s="45"/>
      <c r="G31" s="45"/>
      <c r="H31" s="45"/>
      <c r="I31" s="45"/>
      <c r="J31" s="116"/>
      <c r="K31" s="116"/>
      <c r="L31" s="116"/>
      <c r="M31" s="116"/>
      <c r="N31" s="116"/>
      <c r="O31" s="116"/>
      <c r="P31" s="116"/>
      <c r="Q31" s="106" t="e">
        <f>AVERAGE(E31:P31)</f>
        <v>#DIV/0!</v>
      </c>
      <c r="R31" s="344"/>
      <c r="S31" s="378"/>
      <c r="T31" s="378"/>
      <c r="U31" s="378"/>
      <c r="V31" s="378"/>
      <c r="W31" s="378"/>
      <c r="X31" s="379"/>
    </row>
    <row r="32" spans="1:24" ht="39.75" customHeight="1" thickBot="1" x14ac:dyDescent="0.25">
      <c r="A32" s="380"/>
      <c r="B32" s="372" t="s">
        <v>46</v>
      </c>
      <c r="C32" s="349"/>
      <c r="D32" s="373"/>
      <c r="E32" s="107" t="e">
        <f>E29/E30</f>
        <v>#DIV/0!</v>
      </c>
      <c r="F32" s="108" t="e">
        <f t="shared" ref="F32:P32" si="1">F29/F30</f>
        <v>#DIV/0!</v>
      </c>
      <c r="G32" s="108" t="e">
        <f t="shared" si="1"/>
        <v>#DIV/0!</v>
      </c>
      <c r="H32" s="108" t="e">
        <f t="shared" si="1"/>
        <v>#DIV/0!</v>
      </c>
      <c r="I32" s="108" t="e">
        <f t="shared" si="1"/>
        <v>#DIV/0!</v>
      </c>
      <c r="J32" s="108" t="e">
        <f t="shared" si="1"/>
        <v>#DIV/0!</v>
      </c>
      <c r="K32" s="108" t="e">
        <f t="shared" si="1"/>
        <v>#DIV/0!</v>
      </c>
      <c r="L32" s="108" t="e">
        <f t="shared" si="1"/>
        <v>#DIV/0!</v>
      </c>
      <c r="M32" s="108" t="e">
        <f t="shared" si="1"/>
        <v>#DIV/0!</v>
      </c>
      <c r="N32" s="108" t="e">
        <f t="shared" si="1"/>
        <v>#DIV/0!</v>
      </c>
      <c r="O32" s="108" t="e">
        <f t="shared" si="1"/>
        <v>#DIV/0!</v>
      </c>
      <c r="P32" s="109" t="e">
        <f t="shared" si="1"/>
        <v>#DIV/0!</v>
      </c>
      <c r="Q32" s="110" t="e">
        <f>AVERAGEIF(E32:P32,"&gt;0",E32:P32)</f>
        <v>#DIV/0!</v>
      </c>
      <c r="R32" s="344"/>
      <c r="S32" s="378"/>
      <c r="T32" s="378"/>
      <c r="U32" s="378"/>
      <c r="V32" s="378"/>
      <c r="W32" s="378"/>
      <c r="X32" s="379"/>
    </row>
    <row r="33" spans="1:24" ht="90" customHeight="1" x14ac:dyDescent="0.2">
      <c r="A33" s="343">
        <v>2022</v>
      </c>
      <c r="B33" s="111" t="s">
        <v>68</v>
      </c>
      <c r="C33" s="96" t="s">
        <v>72</v>
      </c>
      <c r="D33" s="97" t="s">
        <v>57</v>
      </c>
      <c r="E33" s="98"/>
      <c r="F33" s="98"/>
      <c r="G33" s="98"/>
      <c r="H33" s="98"/>
      <c r="I33" s="98"/>
      <c r="J33" s="98"/>
      <c r="K33" s="98"/>
      <c r="L33" s="98"/>
      <c r="M33" s="98"/>
      <c r="N33" s="98"/>
      <c r="O33" s="98"/>
      <c r="P33" s="98"/>
      <c r="Q33" s="112">
        <f t="shared" ref="Q33:Q34" si="2">SUM(E33:P33)</f>
        <v>0</v>
      </c>
      <c r="R33" s="344"/>
      <c r="S33" s="378"/>
      <c r="T33" s="378"/>
      <c r="U33" s="378"/>
      <c r="V33" s="378"/>
      <c r="W33" s="378"/>
      <c r="X33" s="379"/>
    </row>
    <row r="34" spans="1:24" ht="49.5" customHeight="1" x14ac:dyDescent="0.2">
      <c r="A34" s="344"/>
      <c r="B34" s="113" t="s">
        <v>45</v>
      </c>
      <c r="C34" s="96" t="s">
        <v>71</v>
      </c>
      <c r="D34" s="97" t="s">
        <v>73</v>
      </c>
      <c r="E34" s="98"/>
      <c r="F34" s="98"/>
      <c r="G34" s="98"/>
      <c r="H34" s="98"/>
      <c r="I34" s="98"/>
      <c r="J34" s="98"/>
      <c r="K34" s="98"/>
      <c r="L34" s="98"/>
      <c r="M34" s="98"/>
      <c r="N34" s="98"/>
      <c r="O34" s="98"/>
      <c r="P34" s="98"/>
      <c r="Q34" s="114">
        <f t="shared" si="2"/>
        <v>0</v>
      </c>
      <c r="R34" s="344"/>
      <c r="S34" s="378"/>
      <c r="T34" s="378"/>
      <c r="U34" s="378"/>
      <c r="V34" s="378"/>
      <c r="W34" s="378"/>
      <c r="X34" s="379"/>
    </row>
    <row r="35" spans="1:24" ht="30" customHeight="1" thickBot="1" x14ac:dyDescent="0.25">
      <c r="A35" s="344"/>
      <c r="B35" s="115" t="s">
        <v>70</v>
      </c>
      <c r="C35" s="105" t="s">
        <v>34</v>
      </c>
      <c r="D35" s="97" t="s">
        <v>57</v>
      </c>
      <c r="E35" s="45"/>
      <c r="F35" s="45"/>
      <c r="G35" s="45"/>
      <c r="H35" s="45"/>
      <c r="I35" s="45"/>
      <c r="J35" s="116"/>
      <c r="K35" s="116"/>
      <c r="L35" s="116"/>
      <c r="M35" s="116"/>
      <c r="N35" s="116"/>
      <c r="O35" s="116"/>
      <c r="P35" s="116"/>
      <c r="Q35" s="117" t="e">
        <f>AVERAGE(E35:P35)</f>
        <v>#DIV/0!</v>
      </c>
      <c r="R35" s="344"/>
      <c r="S35" s="378"/>
      <c r="T35" s="378"/>
      <c r="U35" s="378"/>
      <c r="V35" s="378"/>
      <c r="W35" s="378"/>
      <c r="X35" s="379"/>
    </row>
    <row r="36" spans="1:24" ht="39.75" customHeight="1" thickBot="1" x14ac:dyDescent="0.25">
      <c r="A36" s="344"/>
      <c r="B36" s="345" t="s">
        <v>46</v>
      </c>
      <c r="C36" s="346"/>
      <c r="D36" s="347"/>
      <c r="E36" s="118" t="e">
        <f>E33/E34</f>
        <v>#DIV/0!</v>
      </c>
      <c r="F36" s="119" t="e">
        <f t="shared" ref="F36:P36" si="3">F33/F34</f>
        <v>#DIV/0!</v>
      </c>
      <c r="G36" s="119" t="e">
        <f t="shared" si="3"/>
        <v>#DIV/0!</v>
      </c>
      <c r="H36" s="119" t="e">
        <f t="shared" si="3"/>
        <v>#DIV/0!</v>
      </c>
      <c r="I36" s="119" t="e">
        <f t="shared" si="3"/>
        <v>#DIV/0!</v>
      </c>
      <c r="J36" s="119" t="e">
        <f>J33/J34</f>
        <v>#DIV/0!</v>
      </c>
      <c r="K36" s="119" t="e">
        <f t="shared" si="3"/>
        <v>#DIV/0!</v>
      </c>
      <c r="L36" s="119" t="e">
        <f t="shared" si="3"/>
        <v>#DIV/0!</v>
      </c>
      <c r="M36" s="119" t="e">
        <f t="shared" si="3"/>
        <v>#DIV/0!</v>
      </c>
      <c r="N36" s="119" t="e">
        <f t="shared" si="3"/>
        <v>#DIV/0!</v>
      </c>
      <c r="O36" s="119" t="e">
        <f t="shared" si="3"/>
        <v>#DIV/0!</v>
      </c>
      <c r="P36" s="120" t="e">
        <f t="shared" si="3"/>
        <v>#DIV/0!</v>
      </c>
      <c r="Q36" s="121" t="e">
        <f>AVERAGEIF(E36:P36,"&gt;0",E36:P36)</f>
        <v>#DIV/0!</v>
      </c>
      <c r="R36" s="380"/>
      <c r="S36" s="381"/>
      <c r="T36" s="381"/>
      <c r="U36" s="381"/>
      <c r="V36" s="381"/>
      <c r="W36" s="381"/>
      <c r="X36" s="382"/>
    </row>
    <row r="37" spans="1:24" ht="107.25" customHeight="1" thickBot="1" x14ac:dyDescent="0.25">
      <c r="A37" s="122" t="s">
        <v>10</v>
      </c>
      <c r="B37" s="348" t="s">
        <v>228</v>
      </c>
      <c r="C37" s="349"/>
      <c r="D37" s="350"/>
      <c r="E37" s="123" t="e">
        <f>(E32-E36)/E32</f>
        <v>#DIV/0!</v>
      </c>
      <c r="F37" s="123" t="e">
        <f t="shared" ref="F37:P37" si="4">(F32-F36)/F32</f>
        <v>#DIV/0!</v>
      </c>
      <c r="G37" s="123" t="e">
        <f>(G32-G36)/G32</f>
        <v>#DIV/0!</v>
      </c>
      <c r="H37" s="123" t="e">
        <f t="shared" si="4"/>
        <v>#DIV/0!</v>
      </c>
      <c r="I37" s="123" t="e">
        <f t="shared" si="4"/>
        <v>#DIV/0!</v>
      </c>
      <c r="J37" s="123" t="e">
        <f t="shared" si="4"/>
        <v>#DIV/0!</v>
      </c>
      <c r="K37" s="123" t="e">
        <f t="shared" si="4"/>
        <v>#DIV/0!</v>
      </c>
      <c r="L37" s="123" t="e">
        <f t="shared" si="4"/>
        <v>#DIV/0!</v>
      </c>
      <c r="M37" s="123" t="e">
        <f t="shared" si="4"/>
        <v>#DIV/0!</v>
      </c>
      <c r="N37" s="123" t="e">
        <f t="shared" si="4"/>
        <v>#DIV/0!</v>
      </c>
      <c r="O37" s="123" t="e">
        <f t="shared" si="4"/>
        <v>#DIV/0!</v>
      </c>
      <c r="P37" s="123" t="e">
        <f t="shared" si="4"/>
        <v>#DIV/0!</v>
      </c>
      <c r="Q37" s="121" t="e">
        <f>E37+F37+G37+H37+I37+J37+K37+L37+M37+N37+O37+P37</f>
        <v>#DIV/0!</v>
      </c>
      <c r="R37" s="124"/>
      <c r="S37" s="124"/>
      <c r="T37" s="124"/>
      <c r="U37" s="124"/>
      <c r="V37" s="124"/>
      <c r="W37" s="124"/>
      <c r="X37" s="124"/>
    </row>
    <row r="38" spans="1:24" ht="15.75" customHeight="1" thickBot="1" x14ac:dyDescent="0.25">
      <c r="A38" s="73"/>
      <c r="B38" s="73"/>
      <c r="C38" s="73"/>
      <c r="D38" s="73"/>
      <c r="E38" s="73"/>
      <c r="F38" s="73"/>
      <c r="G38" s="73"/>
      <c r="H38" s="73"/>
      <c r="I38" s="73"/>
      <c r="J38" s="73"/>
      <c r="K38" s="73"/>
      <c r="L38" s="73"/>
      <c r="M38" s="73"/>
      <c r="N38" s="73"/>
      <c r="O38" s="73"/>
      <c r="P38" s="73"/>
      <c r="Q38" s="73"/>
      <c r="R38" s="73"/>
      <c r="S38" s="73"/>
      <c r="T38" s="73"/>
      <c r="U38" s="73"/>
      <c r="V38" s="73"/>
      <c r="W38" s="73"/>
      <c r="X38" s="73"/>
    </row>
    <row r="39" spans="1:24" ht="43.5" customHeight="1" thickBot="1" x14ac:dyDescent="0.3">
      <c r="A39" s="351" t="s">
        <v>47</v>
      </c>
      <c r="B39" s="352"/>
      <c r="C39" s="352"/>
      <c r="D39" s="352"/>
      <c r="E39" s="352"/>
      <c r="F39" s="352"/>
      <c r="G39" s="352"/>
      <c r="H39" s="352"/>
      <c r="I39" s="352"/>
      <c r="J39" s="352"/>
      <c r="K39" s="352"/>
      <c r="L39" s="352"/>
      <c r="M39" s="352"/>
      <c r="N39" s="352"/>
      <c r="O39" s="352"/>
      <c r="P39" s="352"/>
      <c r="Q39" s="352"/>
      <c r="R39" s="352"/>
      <c r="S39" s="352"/>
      <c r="T39" s="352"/>
      <c r="U39" s="352"/>
      <c r="V39" s="352"/>
      <c r="W39" s="352"/>
      <c r="X39" s="353"/>
    </row>
    <row r="40" spans="1:24" ht="49.5" customHeight="1" thickBot="1" x14ac:dyDescent="0.25">
      <c r="A40" s="354" t="s">
        <v>93</v>
      </c>
      <c r="B40" s="355"/>
      <c r="C40" s="355"/>
      <c r="D40" s="355"/>
      <c r="E40" s="125" t="s">
        <v>48</v>
      </c>
      <c r="F40" s="126"/>
      <c r="G40" s="125" t="s">
        <v>49</v>
      </c>
      <c r="H40" s="127"/>
      <c r="I40" s="125" t="s">
        <v>50</v>
      </c>
      <c r="J40" s="126" t="s">
        <v>92</v>
      </c>
      <c r="K40" s="125" t="s">
        <v>62</v>
      </c>
      <c r="L40" s="128"/>
      <c r="M40" s="73"/>
      <c r="N40" s="129"/>
      <c r="O40" s="129"/>
      <c r="P40" s="129"/>
      <c r="Q40" s="129"/>
      <c r="R40" s="129"/>
      <c r="S40" s="129"/>
      <c r="T40" s="129"/>
      <c r="U40" s="129"/>
      <c r="V40" s="129"/>
      <c r="W40" s="129"/>
      <c r="X40" s="129"/>
    </row>
    <row r="41" spans="1:24" ht="38.25" customHeight="1" x14ac:dyDescent="0.2">
      <c r="A41" s="356" t="s">
        <v>51</v>
      </c>
      <c r="B41" s="357"/>
      <c r="C41" s="130" t="s">
        <v>94</v>
      </c>
      <c r="D41" s="326" t="s">
        <v>59</v>
      </c>
      <c r="E41" s="358"/>
      <c r="F41" s="359"/>
      <c r="G41" s="359"/>
      <c r="H41" s="359"/>
      <c r="I41" s="359"/>
      <c r="J41" s="359"/>
      <c r="K41" s="359"/>
      <c r="L41" s="360"/>
      <c r="M41" s="360"/>
      <c r="N41" s="360"/>
      <c r="O41" s="360"/>
      <c r="P41" s="360"/>
      <c r="Q41" s="360"/>
      <c r="R41" s="360"/>
      <c r="S41" s="360"/>
      <c r="T41" s="360"/>
      <c r="U41" s="360"/>
      <c r="V41" s="360"/>
      <c r="W41" s="360"/>
      <c r="X41" s="361"/>
    </row>
    <row r="42" spans="1:24" ht="38.25" customHeight="1" x14ac:dyDescent="0.2">
      <c r="A42" s="366" t="s">
        <v>52</v>
      </c>
      <c r="B42" s="338"/>
      <c r="C42" s="131"/>
      <c r="D42" s="327"/>
      <c r="E42" s="359"/>
      <c r="F42" s="362"/>
      <c r="G42" s="362"/>
      <c r="H42" s="362"/>
      <c r="I42" s="362"/>
      <c r="J42" s="362"/>
      <c r="K42" s="362"/>
      <c r="L42" s="362"/>
      <c r="M42" s="362"/>
      <c r="N42" s="362"/>
      <c r="O42" s="362"/>
      <c r="P42" s="362"/>
      <c r="Q42" s="362"/>
      <c r="R42" s="362"/>
      <c r="S42" s="362"/>
      <c r="T42" s="362"/>
      <c r="U42" s="362"/>
      <c r="V42" s="362"/>
      <c r="W42" s="362"/>
      <c r="X42" s="363"/>
    </row>
    <row r="43" spans="1:24" ht="51.75" customHeight="1" thickBot="1" x14ac:dyDescent="0.25">
      <c r="A43" s="339" t="s">
        <v>60</v>
      </c>
      <c r="B43" s="340"/>
      <c r="C43" s="132"/>
      <c r="D43" s="328"/>
      <c r="E43" s="364"/>
      <c r="F43" s="364"/>
      <c r="G43" s="364"/>
      <c r="H43" s="364"/>
      <c r="I43" s="364"/>
      <c r="J43" s="364"/>
      <c r="K43" s="364"/>
      <c r="L43" s="364"/>
      <c r="M43" s="364"/>
      <c r="N43" s="364"/>
      <c r="O43" s="364"/>
      <c r="P43" s="364"/>
      <c r="Q43" s="364"/>
      <c r="R43" s="364"/>
      <c r="S43" s="364"/>
      <c r="T43" s="364"/>
      <c r="U43" s="364"/>
      <c r="V43" s="364"/>
      <c r="W43" s="364"/>
      <c r="X43" s="365"/>
    </row>
    <row r="44" spans="1:24" ht="69" customHeight="1" thickBot="1" x14ac:dyDescent="0.35">
      <c r="A44" s="341" t="s">
        <v>53</v>
      </c>
      <c r="B44" s="342"/>
      <c r="C44" s="133"/>
      <c r="D44" s="134" t="s">
        <v>54</v>
      </c>
      <c r="E44" s="303"/>
      <c r="F44" s="304"/>
      <c r="G44" s="304"/>
      <c r="H44" s="304"/>
      <c r="I44" s="304"/>
      <c r="J44" s="304"/>
      <c r="K44" s="304"/>
      <c r="L44" s="304"/>
      <c r="M44" s="304"/>
      <c r="N44" s="304"/>
      <c r="O44" s="304"/>
      <c r="P44" s="304"/>
      <c r="Q44" s="304"/>
      <c r="R44" s="304"/>
      <c r="S44" s="304"/>
      <c r="T44" s="304"/>
      <c r="U44" s="304"/>
      <c r="V44" s="304"/>
      <c r="W44" s="304"/>
      <c r="X44" s="305"/>
    </row>
    <row r="45" spans="1:24" ht="38.25" customHeight="1" x14ac:dyDescent="0.2">
      <c r="A45" s="324" t="s">
        <v>51</v>
      </c>
      <c r="B45" s="325"/>
      <c r="C45" s="135" t="s">
        <v>98</v>
      </c>
      <c r="D45" s="326" t="s">
        <v>59</v>
      </c>
      <c r="E45" s="329"/>
      <c r="F45" s="330"/>
      <c r="G45" s="330"/>
      <c r="H45" s="330"/>
      <c r="I45" s="330"/>
      <c r="J45" s="330"/>
      <c r="K45" s="330"/>
      <c r="L45" s="330"/>
      <c r="M45" s="330"/>
      <c r="N45" s="330"/>
      <c r="O45" s="330"/>
      <c r="P45" s="330"/>
      <c r="Q45" s="330"/>
      <c r="R45" s="330"/>
      <c r="S45" s="330"/>
      <c r="T45" s="330"/>
      <c r="U45" s="330"/>
      <c r="V45" s="330"/>
      <c r="W45" s="330"/>
      <c r="X45" s="331"/>
    </row>
    <row r="46" spans="1:24" ht="38.25" customHeight="1" x14ac:dyDescent="0.2">
      <c r="A46" s="337" t="s">
        <v>52</v>
      </c>
      <c r="B46" s="338"/>
      <c r="C46" s="131"/>
      <c r="D46" s="327"/>
      <c r="E46" s="332"/>
      <c r="F46" s="333"/>
      <c r="G46" s="333"/>
      <c r="H46" s="333"/>
      <c r="I46" s="333"/>
      <c r="J46" s="333"/>
      <c r="K46" s="333"/>
      <c r="L46" s="333"/>
      <c r="M46" s="333"/>
      <c r="N46" s="333"/>
      <c r="O46" s="333"/>
      <c r="P46" s="333"/>
      <c r="Q46" s="333"/>
      <c r="R46" s="333"/>
      <c r="S46" s="333"/>
      <c r="T46" s="333"/>
      <c r="U46" s="333"/>
      <c r="V46" s="333"/>
      <c r="W46" s="333"/>
      <c r="X46" s="334"/>
    </row>
    <row r="47" spans="1:24" ht="74.25" customHeight="1" thickBot="1" x14ac:dyDescent="0.25">
      <c r="A47" s="339" t="s">
        <v>60</v>
      </c>
      <c r="B47" s="340"/>
      <c r="C47" s="137"/>
      <c r="D47" s="328"/>
      <c r="E47" s="335"/>
      <c r="F47" s="335"/>
      <c r="G47" s="335"/>
      <c r="H47" s="335"/>
      <c r="I47" s="335"/>
      <c r="J47" s="335"/>
      <c r="K47" s="335"/>
      <c r="L47" s="335"/>
      <c r="M47" s="335"/>
      <c r="N47" s="335"/>
      <c r="O47" s="335"/>
      <c r="P47" s="335"/>
      <c r="Q47" s="335"/>
      <c r="R47" s="335"/>
      <c r="S47" s="335"/>
      <c r="T47" s="335"/>
      <c r="U47" s="335"/>
      <c r="V47" s="335"/>
      <c r="W47" s="335"/>
      <c r="X47" s="336"/>
    </row>
    <row r="48" spans="1:24" ht="80.25" customHeight="1" thickBot="1" x14ac:dyDescent="0.35">
      <c r="A48" s="301" t="s">
        <v>53</v>
      </c>
      <c r="B48" s="302"/>
      <c r="C48" s="133"/>
      <c r="D48" s="138" t="s">
        <v>54</v>
      </c>
      <c r="E48" s="303"/>
      <c r="F48" s="304"/>
      <c r="G48" s="304"/>
      <c r="H48" s="304"/>
      <c r="I48" s="304"/>
      <c r="J48" s="304"/>
      <c r="K48" s="304"/>
      <c r="L48" s="304"/>
      <c r="M48" s="304"/>
      <c r="N48" s="304"/>
      <c r="O48" s="304"/>
      <c r="P48" s="304"/>
      <c r="Q48" s="304"/>
      <c r="R48" s="304"/>
      <c r="S48" s="304"/>
      <c r="T48" s="304"/>
      <c r="U48" s="304"/>
      <c r="V48" s="304"/>
      <c r="W48" s="304"/>
      <c r="X48" s="305"/>
    </row>
    <row r="49" spans="1:24" ht="38.25" customHeight="1" x14ac:dyDescent="0.2">
      <c r="A49" s="324" t="s">
        <v>51</v>
      </c>
      <c r="B49" s="325"/>
      <c r="C49" s="135" t="s">
        <v>102</v>
      </c>
      <c r="D49" s="326" t="s">
        <v>59</v>
      </c>
      <c r="E49" s="329"/>
      <c r="F49" s="330"/>
      <c r="G49" s="330"/>
      <c r="H49" s="330"/>
      <c r="I49" s="330"/>
      <c r="J49" s="330"/>
      <c r="K49" s="330"/>
      <c r="L49" s="330"/>
      <c r="M49" s="330"/>
      <c r="N49" s="330"/>
      <c r="O49" s="330"/>
      <c r="P49" s="330"/>
      <c r="Q49" s="330"/>
      <c r="R49" s="330"/>
      <c r="S49" s="330"/>
      <c r="T49" s="330"/>
      <c r="U49" s="330"/>
      <c r="V49" s="330"/>
      <c r="W49" s="330"/>
      <c r="X49" s="331"/>
    </row>
    <row r="50" spans="1:24" ht="38.25" customHeight="1" x14ac:dyDescent="0.2">
      <c r="A50" s="337" t="s">
        <v>52</v>
      </c>
      <c r="B50" s="338"/>
      <c r="C50" s="136"/>
      <c r="D50" s="327"/>
      <c r="E50" s="332"/>
      <c r="F50" s="333"/>
      <c r="G50" s="333"/>
      <c r="H50" s="333"/>
      <c r="I50" s="333"/>
      <c r="J50" s="333"/>
      <c r="K50" s="333"/>
      <c r="L50" s="333"/>
      <c r="M50" s="333"/>
      <c r="N50" s="333"/>
      <c r="O50" s="333"/>
      <c r="P50" s="333"/>
      <c r="Q50" s="333"/>
      <c r="R50" s="333"/>
      <c r="S50" s="333"/>
      <c r="T50" s="333"/>
      <c r="U50" s="333"/>
      <c r="V50" s="333"/>
      <c r="W50" s="333"/>
      <c r="X50" s="334"/>
    </row>
    <row r="51" spans="1:24" ht="38.25" customHeight="1" thickBot="1" x14ac:dyDescent="0.25">
      <c r="A51" s="339" t="s">
        <v>60</v>
      </c>
      <c r="B51" s="340"/>
      <c r="C51" s="137"/>
      <c r="D51" s="328"/>
      <c r="E51" s="335"/>
      <c r="F51" s="335"/>
      <c r="G51" s="335"/>
      <c r="H51" s="335"/>
      <c r="I51" s="335"/>
      <c r="J51" s="335"/>
      <c r="K51" s="335"/>
      <c r="L51" s="335"/>
      <c r="M51" s="335"/>
      <c r="N51" s="335"/>
      <c r="O51" s="335"/>
      <c r="P51" s="335"/>
      <c r="Q51" s="335"/>
      <c r="R51" s="335"/>
      <c r="S51" s="335"/>
      <c r="T51" s="335"/>
      <c r="U51" s="335"/>
      <c r="V51" s="335"/>
      <c r="W51" s="335"/>
      <c r="X51" s="336"/>
    </row>
    <row r="52" spans="1:24" ht="66.75" customHeight="1" thickBot="1" x14ac:dyDescent="0.35">
      <c r="A52" s="301" t="s">
        <v>53</v>
      </c>
      <c r="B52" s="302"/>
      <c r="C52" s="133"/>
      <c r="D52" s="139" t="s">
        <v>54</v>
      </c>
      <c r="E52" s="303"/>
      <c r="F52" s="304"/>
      <c r="G52" s="304"/>
      <c r="H52" s="304"/>
      <c r="I52" s="304"/>
      <c r="J52" s="304"/>
      <c r="K52" s="304"/>
      <c r="L52" s="304"/>
      <c r="M52" s="304"/>
      <c r="N52" s="304"/>
      <c r="O52" s="304"/>
      <c r="P52" s="304"/>
      <c r="Q52" s="304"/>
      <c r="R52" s="304"/>
      <c r="S52" s="304"/>
      <c r="T52" s="304"/>
      <c r="U52" s="304"/>
      <c r="V52" s="304"/>
      <c r="W52" s="304"/>
      <c r="X52" s="305"/>
    </row>
    <row r="53" spans="1:24" ht="38.25" customHeight="1" x14ac:dyDescent="0.2">
      <c r="A53" s="324" t="s">
        <v>51</v>
      </c>
      <c r="B53" s="325"/>
      <c r="C53" s="140" t="s">
        <v>103</v>
      </c>
      <c r="D53" s="326" t="s">
        <v>59</v>
      </c>
      <c r="E53" s="329"/>
      <c r="F53" s="330"/>
      <c r="G53" s="330"/>
      <c r="H53" s="330"/>
      <c r="I53" s="330"/>
      <c r="J53" s="330"/>
      <c r="K53" s="330"/>
      <c r="L53" s="330"/>
      <c r="M53" s="330"/>
      <c r="N53" s="330"/>
      <c r="O53" s="330"/>
      <c r="P53" s="330"/>
      <c r="Q53" s="330"/>
      <c r="R53" s="330"/>
      <c r="S53" s="330"/>
      <c r="T53" s="330"/>
      <c r="U53" s="330"/>
      <c r="V53" s="330"/>
      <c r="W53" s="330"/>
      <c r="X53" s="331"/>
    </row>
    <row r="54" spans="1:24" ht="38.25" customHeight="1" x14ac:dyDescent="0.2">
      <c r="A54" s="337" t="s">
        <v>52</v>
      </c>
      <c r="B54" s="338"/>
      <c r="C54" s="136"/>
      <c r="D54" s="327"/>
      <c r="E54" s="332"/>
      <c r="F54" s="333"/>
      <c r="G54" s="333"/>
      <c r="H54" s="333"/>
      <c r="I54" s="333"/>
      <c r="J54" s="333"/>
      <c r="K54" s="333"/>
      <c r="L54" s="333"/>
      <c r="M54" s="333"/>
      <c r="N54" s="333"/>
      <c r="O54" s="333"/>
      <c r="P54" s="333"/>
      <c r="Q54" s="333"/>
      <c r="R54" s="333"/>
      <c r="S54" s="333"/>
      <c r="T54" s="333"/>
      <c r="U54" s="333"/>
      <c r="V54" s="333"/>
      <c r="W54" s="333"/>
      <c r="X54" s="334"/>
    </row>
    <row r="55" spans="1:24" ht="38.25" customHeight="1" thickBot="1" x14ac:dyDescent="0.25">
      <c r="A55" s="339" t="s">
        <v>60</v>
      </c>
      <c r="B55" s="340"/>
      <c r="C55" s="137"/>
      <c r="D55" s="328"/>
      <c r="E55" s="335"/>
      <c r="F55" s="335"/>
      <c r="G55" s="335"/>
      <c r="H55" s="335"/>
      <c r="I55" s="335"/>
      <c r="J55" s="335"/>
      <c r="K55" s="335"/>
      <c r="L55" s="335"/>
      <c r="M55" s="335"/>
      <c r="N55" s="335"/>
      <c r="O55" s="335"/>
      <c r="P55" s="335"/>
      <c r="Q55" s="335"/>
      <c r="R55" s="335"/>
      <c r="S55" s="335"/>
      <c r="T55" s="335"/>
      <c r="U55" s="335"/>
      <c r="V55" s="335"/>
      <c r="W55" s="335"/>
      <c r="X55" s="336"/>
    </row>
    <row r="56" spans="1:24" ht="66.75" customHeight="1" thickBot="1" x14ac:dyDescent="0.35">
      <c r="A56" s="301" t="s">
        <v>53</v>
      </c>
      <c r="B56" s="302"/>
      <c r="C56" s="133"/>
      <c r="D56" s="139" t="s">
        <v>54</v>
      </c>
      <c r="E56" s="303"/>
      <c r="F56" s="304"/>
      <c r="G56" s="304"/>
      <c r="H56" s="304"/>
      <c r="I56" s="304"/>
      <c r="J56" s="304"/>
      <c r="K56" s="304"/>
      <c r="L56" s="304"/>
      <c r="M56" s="304"/>
      <c r="N56" s="304"/>
      <c r="O56" s="304"/>
      <c r="P56" s="304"/>
      <c r="Q56" s="304"/>
      <c r="R56" s="304"/>
      <c r="S56" s="304"/>
      <c r="T56" s="304"/>
      <c r="U56" s="304"/>
      <c r="V56" s="304"/>
      <c r="W56" s="304"/>
      <c r="X56" s="305"/>
    </row>
    <row r="57" spans="1:24" ht="15.75" customHeight="1" x14ac:dyDescent="0.2"/>
    <row r="58" spans="1:24" ht="15.75" customHeight="1" x14ac:dyDescent="0.2"/>
    <row r="59" spans="1:24" ht="15.75" customHeight="1" x14ac:dyDescent="0.2"/>
    <row r="60" spans="1:24" ht="15.75" customHeight="1" x14ac:dyDescent="0.2"/>
    <row r="61" spans="1:24" ht="15.75" customHeight="1" x14ac:dyDescent="0.2"/>
    <row r="62" spans="1:24" ht="15.75" customHeight="1" x14ac:dyDescent="0.2"/>
    <row r="63" spans="1:24" ht="15.75" customHeight="1" x14ac:dyDescent="0.2"/>
    <row r="64" spans="1:24" ht="15.75" customHeight="1" x14ac:dyDescent="0.2"/>
    <row r="65" spans="1:18" ht="15.75" customHeight="1" x14ac:dyDescent="0.2"/>
    <row r="66" spans="1:18" ht="15.75" customHeight="1" x14ac:dyDescent="0.2"/>
    <row r="67" spans="1:18" ht="15.75" customHeight="1" x14ac:dyDescent="0.2"/>
    <row r="68" spans="1:18" ht="15.75" customHeight="1" x14ac:dyDescent="0.2"/>
    <row r="69" spans="1:18" ht="15.75" customHeight="1" x14ac:dyDescent="0.2"/>
    <row r="70" spans="1:18" ht="15.75" customHeight="1" x14ac:dyDescent="0.25">
      <c r="A70" s="141" t="s">
        <v>0</v>
      </c>
      <c r="B70" s="141"/>
      <c r="C70" s="141"/>
      <c r="D70" s="141"/>
      <c r="E70" s="141"/>
      <c r="F70" s="141"/>
      <c r="G70" s="141"/>
      <c r="H70" s="141"/>
      <c r="I70" s="141"/>
      <c r="J70" s="141"/>
      <c r="K70" s="141"/>
      <c r="L70" s="141"/>
      <c r="M70" s="141"/>
      <c r="N70" s="141"/>
      <c r="O70" s="141"/>
      <c r="P70" s="141"/>
      <c r="Q70" s="141"/>
      <c r="R70" s="142"/>
    </row>
    <row r="71" spans="1:18" ht="15.75" customHeight="1" x14ac:dyDescent="0.25">
      <c r="A71" s="142"/>
      <c r="B71" s="142"/>
      <c r="C71" s="142"/>
      <c r="D71" s="142"/>
      <c r="E71" s="142"/>
      <c r="F71" s="142"/>
      <c r="G71" s="142"/>
      <c r="H71" s="142"/>
      <c r="I71" s="142"/>
      <c r="J71" s="142"/>
      <c r="K71" s="142"/>
      <c r="L71" s="142"/>
      <c r="M71" s="142"/>
      <c r="N71" s="142"/>
      <c r="O71" s="142"/>
      <c r="P71" s="142"/>
      <c r="Q71" s="142"/>
      <c r="R71" s="142"/>
    </row>
    <row r="72" spans="1:18" ht="15.75" customHeight="1" x14ac:dyDescent="0.25">
      <c r="A72" s="142"/>
      <c r="B72" s="142"/>
      <c r="C72" s="142"/>
      <c r="D72" s="142"/>
      <c r="E72" s="142"/>
      <c r="F72" s="142"/>
      <c r="G72" s="142"/>
      <c r="H72" s="142"/>
      <c r="I72" s="142"/>
      <c r="J72" s="142"/>
      <c r="K72" s="142"/>
      <c r="L72" s="142"/>
      <c r="M72" s="142"/>
      <c r="N72" s="142"/>
      <c r="O72" s="142"/>
      <c r="P72" s="142"/>
      <c r="Q72" s="142"/>
      <c r="R72" s="142"/>
    </row>
    <row r="73" spans="1:18" ht="15.75" customHeight="1" x14ac:dyDescent="0.25">
      <c r="A73" s="142"/>
      <c r="B73" s="142"/>
      <c r="C73" s="142"/>
      <c r="D73" s="142"/>
      <c r="E73" s="142"/>
      <c r="F73" s="142"/>
      <c r="G73" s="142"/>
      <c r="H73" s="142"/>
      <c r="I73" s="142"/>
      <c r="J73" s="142"/>
      <c r="K73" s="142"/>
      <c r="L73" s="142"/>
      <c r="M73" s="142"/>
      <c r="N73" s="142"/>
      <c r="O73" s="142"/>
      <c r="P73" s="142"/>
      <c r="Q73" s="142"/>
      <c r="R73" s="142"/>
    </row>
    <row r="74" spans="1:18" ht="15.75" customHeight="1" x14ac:dyDescent="0.25">
      <c r="A74" s="142"/>
      <c r="B74" s="142"/>
      <c r="C74" s="142"/>
      <c r="D74" s="142"/>
      <c r="E74" s="142"/>
      <c r="F74" s="142"/>
      <c r="G74" s="142"/>
      <c r="H74" s="142"/>
      <c r="I74" s="142"/>
      <c r="J74" s="142"/>
      <c r="K74" s="142"/>
      <c r="L74" s="142"/>
      <c r="M74" s="142"/>
      <c r="N74" s="142"/>
      <c r="O74" s="142"/>
      <c r="P74" s="142"/>
      <c r="Q74" s="142"/>
      <c r="R74" s="142"/>
    </row>
    <row r="75" spans="1:18" ht="15.75" customHeight="1" x14ac:dyDescent="0.25">
      <c r="A75" s="142"/>
      <c r="B75" s="142"/>
      <c r="C75" s="142"/>
      <c r="D75" s="142"/>
      <c r="E75" s="142"/>
      <c r="F75" s="142"/>
      <c r="G75" s="142"/>
      <c r="H75" s="142"/>
      <c r="I75" s="142"/>
      <c r="J75" s="142"/>
      <c r="K75" s="142"/>
      <c r="L75" s="142"/>
      <c r="M75" s="142"/>
      <c r="N75" s="142"/>
      <c r="O75" s="142"/>
      <c r="P75" s="142"/>
      <c r="Q75" s="142"/>
      <c r="R75" s="142"/>
    </row>
    <row r="76" spans="1:18" ht="15.75" customHeight="1" x14ac:dyDescent="0.25">
      <c r="A76" s="142"/>
      <c r="B76" s="142"/>
      <c r="C76" s="142"/>
      <c r="D76" s="142"/>
      <c r="E76" s="142"/>
      <c r="F76" s="142"/>
      <c r="G76" s="142"/>
      <c r="H76" s="142"/>
      <c r="I76" s="142"/>
      <c r="J76" s="142"/>
      <c r="K76" s="142"/>
      <c r="L76" s="142"/>
      <c r="M76" s="142"/>
      <c r="N76" s="142"/>
      <c r="O76" s="142"/>
      <c r="P76" s="142"/>
      <c r="Q76" s="142"/>
      <c r="R76" s="142"/>
    </row>
    <row r="77" spans="1:18" ht="15.75" customHeight="1" x14ac:dyDescent="0.25">
      <c r="A77" s="142"/>
      <c r="B77" s="142"/>
      <c r="C77" s="142"/>
      <c r="D77" s="142"/>
      <c r="E77" s="142"/>
      <c r="F77" s="142"/>
      <c r="G77" s="142"/>
      <c r="H77" s="142"/>
      <c r="I77" s="142"/>
      <c r="J77" s="142"/>
      <c r="K77" s="142"/>
      <c r="L77" s="142"/>
      <c r="M77" s="142"/>
      <c r="N77" s="142"/>
      <c r="O77" s="142"/>
      <c r="P77" s="142"/>
      <c r="Q77" s="142"/>
      <c r="R77" s="142"/>
    </row>
    <row r="78" spans="1:18" ht="15.75" customHeight="1" x14ac:dyDescent="0.25">
      <c r="A78" s="142"/>
      <c r="B78" s="142"/>
      <c r="C78" s="142"/>
      <c r="D78" s="142"/>
      <c r="E78" s="142"/>
      <c r="F78" s="142"/>
      <c r="G78" s="142"/>
      <c r="H78" s="142"/>
      <c r="I78" s="142"/>
      <c r="J78" s="142"/>
      <c r="K78" s="142"/>
      <c r="L78" s="142"/>
      <c r="M78" s="142"/>
      <c r="N78" s="142"/>
      <c r="O78" s="142"/>
      <c r="P78" s="142"/>
      <c r="Q78" s="142"/>
      <c r="R78" s="142"/>
    </row>
    <row r="79" spans="1:18" ht="15.75" customHeight="1" x14ac:dyDescent="0.25">
      <c r="A79" s="142"/>
      <c r="B79" s="142"/>
      <c r="C79" s="142"/>
      <c r="D79" s="142"/>
      <c r="E79" s="142"/>
      <c r="F79" s="142"/>
      <c r="G79" s="142"/>
      <c r="H79" s="142"/>
      <c r="I79" s="142"/>
      <c r="J79" s="142"/>
      <c r="K79" s="142"/>
      <c r="L79" s="142"/>
      <c r="M79" s="142"/>
      <c r="N79" s="142"/>
      <c r="O79" s="142"/>
      <c r="P79" s="142"/>
      <c r="Q79" s="142"/>
      <c r="R79" s="142"/>
    </row>
    <row r="80" spans="1:18" ht="15.75" customHeight="1" x14ac:dyDescent="0.25">
      <c r="A80" s="142"/>
      <c r="B80" s="142"/>
      <c r="C80" s="142"/>
      <c r="D80" s="142"/>
      <c r="E80" s="142"/>
      <c r="F80" s="142"/>
      <c r="G80" s="142"/>
      <c r="H80" s="142"/>
      <c r="I80" s="142"/>
      <c r="J80" s="142"/>
      <c r="K80" s="142"/>
      <c r="L80" s="142"/>
      <c r="M80" s="142"/>
      <c r="N80" s="142"/>
      <c r="O80" s="142"/>
      <c r="P80" s="142"/>
      <c r="Q80" s="142"/>
      <c r="R80" s="142"/>
    </row>
    <row r="81" spans="1:18" ht="15.75" customHeight="1" x14ac:dyDescent="0.25">
      <c r="A81" s="142"/>
      <c r="B81" s="142"/>
      <c r="C81" s="142"/>
      <c r="D81" s="142"/>
      <c r="E81" s="142"/>
      <c r="F81" s="142"/>
      <c r="G81" s="142"/>
      <c r="H81" s="142"/>
      <c r="I81" s="142"/>
      <c r="J81" s="142"/>
      <c r="K81" s="142"/>
      <c r="L81" s="142"/>
      <c r="M81" s="142"/>
      <c r="N81" s="142"/>
      <c r="O81" s="142"/>
      <c r="P81" s="142"/>
      <c r="Q81" s="142"/>
      <c r="R81" s="142"/>
    </row>
    <row r="82" spans="1:18" ht="15.75" customHeight="1" x14ac:dyDescent="0.25">
      <c r="A82" s="142"/>
      <c r="B82" s="142"/>
      <c r="C82" s="142"/>
      <c r="D82" s="142"/>
      <c r="E82" s="142"/>
      <c r="F82" s="142"/>
      <c r="G82" s="142"/>
      <c r="H82" s="142"/>
      <c r="I82" s="142"/>
      <c r="J82" s="142"/>
      <c r="K82" s="142"/>
      <c r="L82" s="142"/>
      <c r="M82" s="142"/>
      <c r="N82" s="142"/>
      <c r="O82" s="142"/>
      <c r="P82" s="142"/>
      <c r="Q82" s="142"/>
      <c r="R82" s="142"/>
    </row>
    <row r="83" spans="1:18" ht="15.75" customHeight="1" x14ac:dyDescent="0.25">
      <c r="A83" s="142"/>
      <c r="B83" s="142"/>
      <c r="C83" s="142"/>
      <c r="D83" s="142"/>
      <c r="E83" s="142"/>
      <c r="F83" s="142"/>
      <c r="G83" s="142"/>
      <c r="H83" s="142"/>
      <c r="I83" s="142"/>
      <c r="J83" s="142"/>
      <c r="K83" s="142"/>
      <c r="L83" s="142"/>
      <c r="M83" s="142"/>
      <c r="N83" s="142"/>
      <c r="O83" s="142"/>
      <c r="P83" s="142"/>
      <c r="Q83" s="142"/>
      <c r="R83" s="142"/>
    </row>
    <row r="84" spans="1:18" ht="15.75" customHeight="1" x14ac:dyDescent="0.25">
      <c r="A84" s="142"/>
      <c r="B84" s="142"/>
      <c r="C84" s="142"/>
      <c r="D84" s="142"/>
      <c r="E84" s="142"/>
      <c r="F84" s="142"/>
      <c r="G84" s="142"/>
      <c r="H84" s="142"/>
      <c r="I84" s="142"/>
      <c r="J84" s="142"/>
      <c r="K84" s="142"/>
      <c r="L84" s="142"/>
      <c r="M84" s="142"/>
      <c r="N84" s="142"/>
      <c r="O84" s="142"/>
      <c r="P84" s="142"/>
      <c r="Q84" s="142"/>
      <c r="R84" s="142"/>
    </row>
    <row r="85" spans="1:18" ht="15.75" customHeight="1" x14ac:dyDescent="0.25">
      <c r="A85" s="142"/>
      <c r="B85" s="142"/>
      <c r="C85" s="142"/>
      <c r="D85" s="142"/>
      <c r="E85" s="142"/>
      <c r="F85" s="142"/>
      <c r="G85" s="142"/>
      <c r="H85" s="142"/>
      <c r="I85" s="142"/>
      <c r="J85" s="142"/>
      <c r="K85" s="142"/>
      <c r="L85" s="142"/>
      <c r="M85" s="142"/>
      <c r="N85" s="142"/>
      <c r="O85" s="142"/>
      <c r="P85" s="142"/>
      <c r="Q85" s="142"/>
      <c r="R85" s="142"/>
    </row>
    <row r="86" spans="1:18" ht="15.75" customHeight="1" x14ac:dyDescent="0.25">
      <c r="A86" s="142"/>
      <c r="B86" s="142"/>
      <c r="C86" s="142"/>
      <c r="D86" s="142"/>
      <c r="E86" s="142"/>
      <c r="F86" s="142"/>
      <c r="G86" s="142"/>
      <c r="H86" s="142"/>
      <c r="I86" s="142"/>
      <c r="J86" s="142"/>
      <c r="K86" s="142"/>
      <c r="L86" s="142"/>
      <c r="M86" s="142"/>
      <c r="N86" s="142"/>
      <c r="O86" s="142"/>
      <c r="P86" s="142"/>
      <c r="Q86" s="142"/>
      <c r="R86" s="142"/>
    </row>
    <row r="87" spans="1:18" ht="15.75" customHeight="1" x14ac:dyDescent="0.25">
      <c r="A87" s="142"/>
      <c r="B87" s="142"/>
      <c r="C87" s="142"/>
      <c r="D87" s="142"/>
      <c r="E87" s="142"/>
      <c r="F87" s="142"/>
      <c r="G87" s="142"/>
      <c r="H87" s="142"/>
      <c r="I87" s="142"/>
      <c r="J87" s="142"/>
      <c r="K87" s="142"/>
      <c r="L87" s="142"/>
      <c r="M87" s="142"/>
      <c r="N87" s="142"/>
      <c r="O87" s="142"/>
      <c r="P87" s="142"/>
      <c r="Q87" s="142"/>
      <c r="R87" s="142"/>
    </row>
    <row r="88" spans="1:18" ht="15.75" customHeight="1" x14ac:dyDescent="0.25">
      <c r="A88" s="142"/>
      <c r="B88" s="142"/>
      <c r="C88" s="142"/>
      <c r="D88" s="142"/>
      <c r="E88" s="142"/>
      <c r="F88" s="142"/>
      <c r="G88" s="142"/>
      <c r="H88" s="142"/>
      <c r="I88" s="142"/>
      <c r="J88" s="142"/>
      <c r="K88" s="142"/>
      <c r="L88" s="142"/>
      <c r="M88" s="142"/>
      <c r="N88" s="142"/>
      <c r="O88" s="142"/>
      <c r="P88" s="142"/>
      <c r="Q88" s="142"/>
      <c r="R88" s="142"/>
    </row>
    <row r="89" spans="1:18" ht="15.75" customHeight="1" x14ac:dyDescent="0.25">
      <c r="A89" s="142"/>
      <c r="B89" s="142"/>
      <c r="C89" s="142"/>
      <c r="D89" s="142"/>
      <c r="E89" s="142"/>
      <c r="F89" s="142"/>
      <c r="G89" s="142"/>
      <c r="H89" s="142"/>
      <c r="I89" s="142"/>
      <c r="J89" s="142"/>
      <c r="K89" s="142"/>
      <c r="L89" s="142"/>
      <c r="M89" s="142"/>
      <c r="N89" s="142"/>
      <c r="O89" s="142"/>
      <c r="P89" s="142"/>
      <c r="Q89" s="142"/>
      <c r="R89" s="142"/>
    </row>
    <row r="90" spans="1:18" ht="15.75" customHeight="1" x14ac:dyDescent="0.25">
      <c r="A90" s="142"/>
      <c r="B90" s="142"/>
      <c r="C90" s="142"/>
      <c r="D90" s="142"/>
      <c r="E90" s="142"/>
      <c r="F90" s="142"/>
      <c r="G90" s="142"/>
      <c r="H90" s="142"/>
      <c r="I90" s="142"/>
      <c r="J90" s="142"/>
      <c r="K90" s="142"/>
      <c r="L90" s="142"/>
      <c r="M90" s="142"/>
      <c r="N90" s="142"/>
      <c r="O90" s="142"/>
      <c r="P90" s="142"/>
      <c r="Q90" s="142"/>
      <c r="R90" s="142"/>
    </row>
    <row r="91" spans="1:18" ht="15.75" customHeight="1" x14ac:dyDescent="0.25">
      <c r="A91" s="142"/>
      <c r="B91" s="142"/>
      <c r="C91" s="142"/>
      <c r="D91" s="142"/>
      <c r="E91" s="142"/>
      <c r="F91" s="142"/>
      <c r="G91" s="142"/>
      <c r="H91" s="142"/>
      <c r="I91" s="142"/>
      <c r="J91" s="142"/>
      <c r="K91" s="142"/>
      <c r="L91" s="142"/>
      <c r="M91" s="142"/>
      <c r="N91" s="142"/>
      <c r="O91" s="142"/>
      <c r="P91" s="142"/>
      <c r="Q91" s="142"/>
      <c r="R91" s="142"/>
    </row>
    <row r="92" spans="1:18" ht="15.75" customHeight="1" x14ac:dyDescent="0.2"/>
    <row r="93" spans="1:18" ht="15.75" customHeight="1" x14ac:dyDescent="0.2"/>
    <row r="94" spans="1:18" ht="15.75" customHeight="1" x14ac:dyDescent="0.2"/>
    <row r="95" spans="1:18" ht="15.75" customHeight="1" x14ac:dyDescent="0.2"/>
    <row r="96" spans="1:18"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sheetData>
  <mergeCells count="114">
    <mergeCell ref="A1:C3"/>
    <mergeCell ref="D1:S3"/>
    <mergeCell ref="T1:U1"/>
    <mergeCell ref="V1:X1"/>
    <mergeCell ref="T2:U2"/>
    <mergeCell ref="V2:X2"/>
    <mergeCell ref="T3:U3"/>
    <mergeCell ref="V3:X3"/>
    <mergeCell ref="Q10:R10"/>
    <mergeCell ref="S10:U10"/>
    <mergeCell ref="W10:X10"/>
    <mergeCell ref="C11:H11"/>
    <mergeCell ref="J11:K11"/>
    <mergeCell ref="L11:M11"/>
    <mergeCell ref="N11:X11"/>
    <mergeCell ref="H5:K5"/>
    <mergeCell ref="A7:B7"/>
    <mergeCell ref="C7:X7"/>
    <mergeCell ref="A9:B9"/>
    <mergeCell ref="C9:X9"/>
    <mergeCell ref="A10:B11"/>
    <mergeCell ref="C10:H10"/>
    <mergeCell ref="J10:K10"/>
    <mergeCell ref="L10:M10"/>
    <mergeCell ref="N10:P10"/>
    <mergeCell ref="A12:B12"/>
    <mergeCell ref="C12:M12"/>
    <mergeCell ref="N12:Q12"/>
    <mergeCell ref="R12:X12"/>
    <mergeCell ref="A14:X14"/>
    <mergeCell ref="A15:A16"/>
    <mergeCell ref="B15:B16"/>
    <mergeCell ref="C15:C16"/>
    <mergeCell ref="D15:D16"/>
    <mergeCell ref="E15:E16"/>
    <mergeCell ref="G15:R15"/>
    <mergeCell ref="S15:S16"/>
    <mergeCell ref="T15:U16"/>
    <mergeCell ref="V15:X16"/>
    <mergeCell ref="B17:B18"/>
    <mergeCell ref="C17:C18"/>
    <mergeCell ref="D17:D18"/>
    <mergeCell ref="E17:E18"/>
    <mergeCell ref="S17:S18"/>
    <mergeCell ref="T17:U18"/>
    <mergeCell ref="V17:X18"/>
    <mergeCell ref="A21:A22"/>
    <mergeCell ref="B21:B22"/>
    <mergeCell ref="C21:C22"/>
    <mergeCell ref="D21:D22"/>
    <mergeCell ref="E21:E22"/>
    <mergeCell ref="S21:S22"/>
    <mergeCell ref="T21:U22"/>
    <mergeCell ref="V21:X22"/>
    <mergeCell ref="A17:A18"/>
    <mergeCell ref="A19:A20"/>
    <mergeCell ref="T23:U24"/>
    <mergeCell ref="V23:X24"/>
    <mergeCell ref="A23:A24"/>
    <mergeCell ref="B23:B24"/>
    <mergeCell ref="C23:C24"/>
    <mergeCell ref="D23:D24"/>
    <mergeCell ref="E23:E24"/>
    <mergeCell ref="S23:S24"/>
    <mergeCell ref="A26:X26"/>
    <mergeCell ref="A27:A28"/>
    <mergeCell ref="B27:B28"/>
    <mergeCell ref="C27:C28"/>
    <mergeCell ref="D27:D28"/>
    <mergeCell ref="E27:P27"/>
    <mergeCell ref="Q27:Q28"/>
    <mergeCell ref="R27:X36"/>
    <mergeCell ref="A29:A32"/>
    <mergeCell ref="B32:D32"/>
    <mergeCell ref="E44:X44"/>
    <mergeCell ref="A45:B45"/>
    <mergeCell ref="D45:D47"/>
    <mergeCell ref="E45:X47"/>
    <mergeCell ref="A46:B46"/>
    <mergeCell ref="A47:B47"/>
    <mergeCell ref="A33:A36"/>
    <mergeCell ref="B36:D36"/>
    <mergeCell ref="B37:D37"/>
    <mergeCell ref="A39:X39"/>
    <mergeCell ref="A40:D40"/>
    <mergeCell ref="A41:B41"/>
    <mergeCell ref="D41:D43"/>
    <mergeCell ref="E41:X43"/>
    <mergeCell ref="A42:B42"/>
    <mergeCell ref="A43:B43"/>
    <mergeCell ref="A56:B56"/>
    <mergeCell ref="E56:X56"/>
    <mergeCell ref="B19:B20"/>
    <mergeCell ref="C19:C20"/>
    <mergeCell ref="D19:D20"/>
    <mergeCell ref="E19:E20"/>
    <mergeCell ref="S19:S20"/>
    <mergeCell ref="T19:U20"/>
    <mergeCell ref="V19:X20"/>
    <mergeCell ref="A52:B52"/>
    <mergeCell ref="E52:X52"/>
    <mergeCell ref="A53:B53"/>
    <mergeCell ref="D53:D55"/>
    <mergeCell ref="E53:X55"/>
    <mergeCell ref="A54:B54"/>
    <mergeCell ref="A55:B55"/>
    <mergeCell ref="A48:B48"/>
    <mergeCell ref="E48:X48"/>
    <mergeCell ref="A49:B49"/>
    <mergeCell ref="D49:D51"/>
    <mergeCell ref="E49:X51"/>
    <mergeCell ref="A50:B50"/>
    <mergeCell ref="A51:B51"/>
    <mergeCell ref="A44:B44"/>
  </mergeCells>
  <pageMargins left="0.7" right="0.7" top="0.75" bottom="0.75" header="0" footer="0"/>
  <pageSetup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23A19-8DA7-4505-8C7B-666D8DF2D236}">
  <dimension ref="A1:X969"/>
  <sheetViews>
    <sheetView topLeftCell="A11" zoomScale="50" zoomScaleNormal="50" workbookViewId="0">
      <selection activeCell="C17" sqref="C17:C18"/>
    </sheetView>
  </sheetViews>
  <sheetFormatPr baseColWidth="10" defaultColWidth="12.625" defaultRowHeight="15" customHeight="1" x14ac:dyDescent="0.2"/>
  <cols>
    <col min="1" max="1" width="9.375" style="66" customWidth="1"/>
    <col min="2" max="2" width="40.875" style="66" customWidth="1"/>
    <col min="3" max="3" width="29.125" style="66" customWidth="1"/>
    <col min="4" max="4" width="20.375" style="66" customWidth="1"/>
    <col min="5" max="5" width="23" style="66" customWidth="1"/>
    <col min="6" max="17" width="20.75" style="66" customWidth="1"/>
    <col min="18" max="18" width="25.75" style="66" customWidth="1"/>
    <col min="19" max="19" width="20.75" style="66" customWidth="1"/>
    <col min="20" max="20" width="13.5" style="66" customWidth="1"/>
    <col min="21" max="21" width="18.875" style="66" customWidth="1"/>
    <col min="22" max="24" width="24.75" style="66" customWidth="1"/>
    <col min="25" max="25" width="9.375" style="66" customWidth="1"/>
    <col min="26" max="16384" width="12.625" style="66"/>
  </cols>
  <sheetData>
    <row r="1" spans="1:24" ht="34.5" customHeight="1" x14ac:dyDescent="0.2">
      <c r="A1" s="421"/>
      <c r="B1" s="421"/>
      <c r="C1" s="421"/>
      <c r="D1" s="422" t="s">
        <v>63</v>
      </c>
      <c r="E1" s="422"/>
      <c r="F1" s="422"/>
      <c r="G1" s="422"/>
      <c r="H1" s="422"/>
      <c r="I1" s="422"/>
      <c r="J1" s="422"/>
      <c r="K1" s="422"/>
      <c r="L1" s="422"/>
      <c r="M1" s="422"/>
      <c r="N1" s="422"/>
      <c r="O1" s="422"/>
      <c r="P1" s="422"/>
      <c r="Q1" s="422"/>
      <c r="R1" s="422"/>
      <c r="S1" s="422"/>
      <c r="T1" s="423" t="s">
        <v>1</v>
      </c>
      <c r="U1" s="424"/>
      <c r="V1" s="425" t="s">
        <v>95</v>
      </c>
      <c r="W1" s="426"/>
      <c r="X1" s="426"/>
    </row>
    <row r="2" spans="1:24" ht="34.5" customHeight="1" x14ac:dyDescent="0.2">
      <c r="A2" s="421"/>
      <c r="B2" s="421"/>
      <c r="C2" s="421"/>
      <c r="D2" s="422"/>
      <c r="E2" s="422"/>
      <c r="F2" s="422"/>
      <c r="G2" s="422"/>
      <c r="H2" s="422"/>
      <c r="I2" s="422"/>
      <c r="J2" s="422"/>
      <c r="K2" s="422"/>
      <c r="L2" s="422"/>
      <c r="M2" s="422"/>
      <c r="N2" s="422"/>
      <c r="O2" s="422"/>
      <c r="P2" s="422"/>
      <c r="Q2" s="422"/>
      <c r="R2" s="422"/>
      <c r="S2" s="422"/>
      <c r="T2" s="423" t="s">
        <v>2</v>
      </c>
      <c r="U2" s="424"/>
      <c r="V2" s="425">
        <v>1</v>
      </c>
      <c r="W2" s="426"/>
      <c r="X2" s="426"/>
    </row>
    <row r="3" spans="1:24" ht="34.5" customHeight="1" x14ac:dyDescent="0.2">
      <c r="A3" s="421"/>
      <c r="B3" s="421"/>
      <c r="C3" s="421"/>
      <c r="D3" s="422"/>
      <c r="E3" s="422"/>
      <c r="F3" s="422"/>
      <c r="G3" s="422"/>
      <c r="H3" s="422"/>
      <c r="I3" s="422"/>
      <c r="J3" s="422"/>
      <c r="K3" s="422"/>
      <c r="L3" s="422"/>
      <c r="M3" s="422"/>
      <c r="N3" s="422"/>
      <c r="O3" s="422"/>
      <c r="P3" s="422"/>
      <c r="Q3" s="422"/>
      <c r="R3" s="422"/>
      <c r="S3" s="422"/>
      <c r="T3" s="423" t="s">
        <v>3</v>
      </c>
      <c r="U3" s="424"/>
      <c r="V3" s="427">
        <v>44409</v>
      </c>
      <c r="W3" s="426"/>
      <c r="X3" s="426"/>
    </row>
    <row r="4" spans="1:24" ht="39.75" customHeight="1" x14ac:dyDescent="0.2">
      <c r="A4" s="67"/>
      <c r="B4" s="67"/>
      <c r="C4" s="67"/>
      <c r="D4" s="67"/>
      <c r="E4" s="67"/>
      <c r="F4" s="67"/>
      <c r="G4" s="67"/>
      <c r="H4" s="67"/>
      <c r="I4" s="67"/>
      <c r="J4" s="67"/>
      <c r="K4" s="67"/>
      <c r="L4" s="67"/>
      <c r="M4" s="67"/>
      <c r="N4" s="67"/>
      <c r="O4" s="67"/>
      <c r="P4" s="67"/>
      <c r="Q4" s="67"/>
      <c r="R4" s="67"/>
      <c r="S4" s="67"/>
      <c r="T4" s="67"/>
      <c r="U4" s="67"/>
      <c r="V4" s="67"/>
      <c r="W4" s="67"/>
      <c r="X4" s="67"/>
    </row>
    <row r="5" spans="1:24" ht="39.75" customHeight="1" x14ac:dyDescent="0.45">
      <c r="A5" s="67"/>
      <c r="B5" s="68" t="s">
        <v>3</v>
      </c>
      <c r="C5" s="69">
        <v>2022</v>
      </c>
      <c r="D5" s="70"/>
      <c r="E5" s="71" t="s">
        <v>61</v>
      </c>
      <c r="F5" s="72"/>
      <c r="G5" s="70"/>
      <c r="H5" s="418" t="s">
        <v>99</v>
      </c>
      <c r="I5" s="418"/>
      <c r="J5" s="418"/>
      <c r="K5" s="418"/>
      <c r="L5" s="73"/>
      <c r="M5" s="67"/>
      <c r="N5" s="67"/>
      <c r="O5" s="67"/>
      <c r="P5" s="67"/>
      <c r="Q5" s="67"/>
      <c r="R5" s="67"/>
      <c r="S5" s="67"/>
      <c r="T5" s="67"/>
      <c r="U5" s="67"/>
      <c r="V5" s="67"/>
      <c r="W5" s="67"/>
      <c r="X5" s="67"/>
    </row>
    <row r="6" spans="1:24" ht="39.75" customHeight="1" x14ac:dyDescent="0.2">
      <c r="A6" s="67"/>
      <c r="B6" s="67"/>
      <c r="C6" s="67"/>
      <c r="D6" s="67"/>
      <c r="E6" s="67"/>
      <c r="F6" s="67"/>
      <c r="G6" s="67"/>
      <c r="H6" s="67"/>
      <c r="I6" s="67"/>
      <c r="J6" s="67"/>
      <c r="K6" s="67"/>
      <c r="L6" s="67"/>
      <c r="M6" s="67"/>
      <c r="N6" s="67"/>
      <c r="O6" s="67"/>
      <c r="P6" s="67"/>
      <c r="Q6" s="67"/>
      <c r="R6" s="67"/>
      <c r="S6" s="67"/>
      <c r="T6" s="67"/>
      <c r="U6" s="67"/>
      <c r="V6" s="67"/>
      <c r="W6" s="67"/>
      <c r="X6" s="67"/>
    </row>
    <row r="7" spans="1:24" ht="48.75" customHeight="1" x14ac:dyDescent="0.35">
      <c r="A7" s="396" t="s">
        <v>4</v>
      </c>
      <c r="B7" s="397"/>
      <c r="C7" s="411" t="s">
        <v>84</v>
      </c>
      <c r="D7" s="399"/>
      <c r="E7" s="399"/>
      <c r="F7" s="399"/>
      <c r="G7" s="399"/>
      <c r="H7" s="399"/>
      <c r="I7" s="399"/>
      <c r="J7" s="399"/>
      <c r="K7" s="399"/>
      <c r="L7" s="399"/>
      <c r="M7" s="399"/>
      <c r="N7" s="399"/>
      <c r="O7" s="399"/>
      <c r="P7" s="399"/>
      <c r="Q7" s="399"/>
      <c r="R7" s="399"/>
      <c r="S7" s="399"/>
      <c r="T7" s="399"/>
      <c r="U7" s="399"/>
      <c r="V7" s="399"/>
      <c r="W7" s="399"/>
      <c r="X7" s="399"/>
    </row>
    <row r="8" spans="1:24" ht="20.25" x14ac:dyDescent="0.2">
      <c r="A8" s="74"/>
      <c r="B8" s="74"/>
      <c r="C8" s="74"/>
      <c r="D8" s="74"/>
      <c r="E8" s="74"/>
      <c r="F8" s="74"/>
      <c r="G8" s="74"/>
      <c r="H8" s="74"/>
      <c r="I8" s="74"/>
      <c r="J8" s="74"/>
      <c r="K8" s="74"/>
      <c r="L8" s="74"/>
      <c r="M8" s="74"/>
      <c r="N8" s="74"/>
      <c r="O8" s="74"/>
      <c r="P8" s="74"/>
      <c r="Q8" s="74"/>
      <c r="R8" s="74"/>
      <c r="S8" s="74"/>
      <c r="T8" s="74"/>
      <c r="U8" s="74"/>
      <c r="V8" s="74"/>
      <c r="W8" s="74"/>
      <c r="X8" s="74"/>
    </row>
    <row r="9" spans="1:24" ht="60.75" customHeight="1" x14ac:dyDescent="0.35">
      <c r="A9" s="396" t="s">
        <v>5</v>
      </c>
      <c r="B9" s="397"/>
      <c r="C9" s="398" t="s">
        <v>223</v>
      </c>
      <c r="D9" s="399"/>
      <c r="E9" s="399"/>
      <c r="F9" s="399"/>
      <c r="G9" s="399"/>
      <c r="H9" s="399"/>
      <c r="I9" s="399"/>
      <c r="J9" s="399"/>
      <c r="K9" s="399"/>
      <c r="L9" s="399"/>
      <c r="M9" s="399"/>
      <c r="N9" s="399"/>
      <c r="O9" s="399"/>
      <c r="P9" s="399"/>
      <c r="Q9" s="399"/>
      <c r="R9" s="399"/>
      <c r="S9" s="399"/>
      <c r="T9" s="399"/>
      <c r="U9" s="399"/>
      <c r="V9" s="399"/>
      <c r="W9" s="399"/>
      <c r="X9" s="399"/>
    </row>
    <row r="10" spans="1:24" ht="75.75" customHeight="1" x14ac:dyDescent="0.35">
      <c r="A10" s="396" t="s">
        <v>6</v>
      </c>
      <c r="B10" s="397"/>
      <c r="C10" s="411" t="s">
        <v>227</v>
      </c>
      <c r="D10" s="412"/>
      <c r="E10" s="412"/>
      <c r="F10" s="412"/>
      <c r="G10" s="412"/>
      <c r="H10" s="412"/>
      <c r="I10" s="75" t="s">
        <v>7</v>
      </c>
      <c r="J10" s="419" t="s">
        <v>85</v>
      </c>
      <c r="K10" s="412"/>
      <c r="L10" s="400" t="s">
        <v>8</v>
      </c>
      <c r="M10" s="397"/>
      <c r="N10" s="442" t="s">
        <v>86</v>
      </c>
      <c r="O10" s="399"/>
      <c r="P10" s="399"/>
      <c r="Q10" s="400" t="s">
        <v>9</v>
      </c>
      <c r="R10" s="397"/>
      <c r="S10" s="428" t="s">
        <v>225</v>
      </c>
      <c r="T10" s="429"/>
      <c r="U10" s="429"/>
      <c r="V10" s="76" t="s">
        <v>10</v>
      </c>
      <c r="W10" s="430" t="e">
        <f>Q43</f>
        <v>#VALUE!</v>
      </c>
      <c r="X10" s="431"/>
    </row>
    <row r="11" spans="1:24" ht="87" customHeight="1" x14ac:dyDescent="0.35">
      <c r="A11" s="397"/>
      <c r="B11" s="397"/>
      <c r="C11" s="411" t="s">
        <v>224</v>
      </c>
      <c r="D11" s="412"/>
      <c r="E11" s="412"/>
      <c r="F11" s="412"/>
      <c r="G11" s="412"/>
      <c r="H11" s="412"/>
      <c r="I11" s="75" t="s">
        <v>7</v>
      </c>
      <c r="J11" s="413" t="s">
        <v>83</v>
      </c>
      <c r="K11" s="414"/>
      <c r="L11" s="400" t="s">
        <v>8</v>
      </c>
      <c r="M11" s="397"/>
      <c r="N11" s="415" t="s">
        <v>82</v>
      </c>
      <c r="O11" s="416"/>
      <c r="P11" s="416"/>
      <c r="Q11" s="416"/>
      <c r="R11" s="416"/>
      <c r="S11" s="416"/>
      <c r="T11" s="416"/>
      <c r="U11" s="416"/>
      <c r="V11" s="416"/>
      <c r="W11" s="416"/>
      <c r="X11" s="417"/>
    </row>
    <row r="12" spans="1:24" ht="60.75" customHeight="1" x14ac:dyDescent="0.35">
      <c r="A12" s="396" t="s">
        <v>11</v>
      </c>
      <c r="B12" s="397"/>
      <c r="C12" s="398" t="s">
        <v>74</v>
      </c>
      <c r="D12" s="399"/>
      <c r="E12" s="399"/>
      <c r="F12" s="399"/>
      <c r="G12" s="399"/>
      <c r="H12" s="399"/>
      <c r="I12" s="399"/>
      <c r="J12" s="399"/>
      <c r="K12" s="399"/>
      <c r="L12" s="399"/>
      <c r="M12" s="399"/>
      <c r="N12" s="400" t="s">
        <v>12</v>
      </c>
      <c r="O12" s="397"/>
      <c r="P12" s="397"/>
      <c r="Q12" s="397"/>
      <c r="R12" s="401" t="s">
        <v>65</v>
      </c>
      <c r="S12" s="401"/>
      <c r="T12" s="401"/>
      <c r="U12" s="401"/>
      <c r="V12" s="401"/>
      <c r="W12" s="401"/>
      <c r="X12" s="401"/>
    </row>
    <row r="13" spans="1:24" ht="25.5" customHeight="1" thickBot="1" x14ac:dyDescent="0.25">
      <c r="A13" s="67"/>
      <c r="B13" s="67"/>
      <c r="C13" s="67"/>
      <c r="D13" s="67"/>
      <c r="E13" s="67"/>
      <c r="F13" s="67"/>
      <c r="G13" s="67"/>
      <c r="H13" s="67"/>
      <c r="I13" s="67"/>
      <c r="J13" s="67"/>
      <c r="K13" s="67"/>
      <c r="L13" s="67"/>
      <c r="M13" s="67"/>
      <c r="N13" s="67"/>
      <c r="O13" s="67"/>
      <c r="P13" s="67"/>
      <c r="Q13" s="67"/>
      <c r="R13" s="67"/>
      <c r="S13" s="67"/>
      <c r="T13" s="67"/>
      <c r="U13" s="67"/>
      <c r="V13" s="67"/>
      <c r="W13" s="67"/>
      <c r="X13" s="67"/>
    </row>
    <row r="14" spans="1:24" ht="39.75" customHeight="1" thickBot="1" x14ac:dyDescent="0.25">
      <c r="A14" s="402" t="s">
        <v>13</v>
      </c>
      <c r="B14" s="349"/>
      <c r="C14" s="349"/>
      <c r="D14" s="349"/>
      <c r="E14" s="349"/>
      <c r="F14" s="349"/>
      <c r="G14" s="349"/>
      <c r="H14" s="349"/>
      <c r="I14" s="349"/>
      <c r="J14" s="349"/>
      <c r="K14" s="349"/>
      <c r="L14" s="349"/>
      <c r="M14" s="349"/>
      <c r="N14" s="349"/>
      <c r="O14" s="349"/>
      <c r="P14" s="349"/>
      <c r="Q14" s="349"/>
      <c r="R14" s="349"/>
      <c r="S14" s="349"/>
      <c r="T14" s="349"/>
      <c r="U14" s="349"/>
      <c r="V14" s="349"/>
      <c r="W14" s="349"/>
      <c r="X14" s="373"/>
    </row>
    <row r="15" spans="1:24" ht="47.25" customHeight="1" thickBot="1" x14ac:dyDescent="0.25">
      <c r="A15" s="403" t="s">
        <v>14</v>
      </c>
      <c r="B15" s="403" t="s">
        <v>15</v>
      </c>
      <c r="C15" s="374" t="s">
        <v>55</v>
      </c>
      <c r="D15" s="374" t="s">
        <v>16</v>
      </c>
      <c r="E15" s="374" t="s">
        <v>17</v>
      </c>
      <c r="F15" s="77"/>
      <c r="G15" s="404" t="s">
        <v>18</v>
      </c>
      <c r="H15" s="349"/>
      <c r="I15" s="349"/>
      <c r="J15" s="349"/>
      <c r="K15" s="349"/>
      <c r="L15" s="349"/>
      <c r="M15" s="349"/>
      <c r="N15" s="349"/>
      <c r="O15" s="349"/>
      <c r="P15" s="349"/>
      <c r="Q15" s="349"/>
      <c r="R15" s="349"/>
      <c r="S15" s="405" t="s">
        <v>56</v>
      </c>
      <c r="T15" s="406" t="s">
        <v>19</v>
      </c>
      <c r="U15" s="346"/>
      <c r="V15" s="388" t="s">
        <v>20</v>
      </c>
      <c r="W15" s="346"/>
      <c r="X15" s="347"/>
    </row>
    <row r="16" spans="1:24" ht="34.5" customHeight="1" thickBot="1" x14ac:dyDescent="0.25">
      <c r="A16" s="368"/>
      <c r="B16" s="368"/>
      <c r="C16" s="368"/>
      <c r="D16" s="368"/>
      <c r="E16" s="368"/>
      <c r="F16" s="78" t="s">
        <v>21</v>
      </c>
      <c r="G16" s="79" t="s">
        <v>22</v>
      </c>
      <c r="H16" s="80" t="s">
        <v>23</v>
      </c>
      <c r="I16" s="80" t="s">
        <v>24</v>
      </c>
      <c r="J16" s="80" t="s">
        <v>25</v>
      </c>
      <c r="K16" s="143" t="s">
        <v>26</v>
      </c>
      <c r="L16" s="80" t="s">
        <v>27</v>
      </c>
      <c r="M16" s="80" t="s">
        <v>28</v>
      </c>
      <c r="N16" s="80" t="s">
        <v>29</v>
      </c>
      <c r="O16" s="80" t="s">
        <v>30</v>
      </c>
      <c r="P16" s="80" t="s">
        <v>31</v>
      </c>
      <c r="Q16" s="80" t="s">
        <v>32</v>
      </c>
      <c r="R16" s="81" t="s">
        <v>33</v>
      </c>
      <c r="S16" s="368"/>
      <c r="T16" s="407"/>
      <c r="U16" s="408"/>
      <c r="V16" s="370"/>
      <c r="W16" s="409"/>
      <c r="X16" s="410"/>
    </row>
    <row r="17" spans="1:24" ht="89.25" customHeight="1" x14ac:dyDescent="0.2">
      <c r="A17" s="432">
        <v>1</v>
      </c>
      <c r="B17" s="306" t="s">
        <v>222</v>
      </c>
      <c r="C17" s="308" t="s">
        <v>120</v>
      </c>
      <c r="D17" s="310">
        <f>((3250000/30)*2)</f>
        <v>216666.66666666666</v>
      </c>
      <c r="E17" s="310">
        <f>+D17</f>
        <v>216666.66666666666</v>
      </c>
      <c r="F17" s="82" t="s">
        <v>35</v>
      </c>
      <c r="G17" s="83"/>
      <c r="H17" s="84"/>
      <c r="I17" s="84"/>
      <c r="J17" s="85">
        <v>1</v>
      </c>
      <c r="K17" s="84"/>
      <c r="L17" s="144"/>
      <c r="M17" s="84"/>
      <c r="N17" s="84"/>
      <c r="O17" s="84"/>
      <c r="P17" s="84"/>
      <c r="Q17" s="84"/>
      <c r="R17" s="84"/>
      <c r="S17" s="390">
        <f>(SUM(G18:R18)/SUM(G17:R17))</f>
        <v>0</v>
      </c>
      <c r="T17" s="392" t="s">
        <v>122</v>
      </c>
      <c r="U17" s="434"/>
      <c r="V17" s="441"/>
      <c r="W17" s="376"/>
      <c r="X17" s="377"/>
    </row>
    <row r="18" spans="1:24" ht="92.25" customHeight="1" thickBot="1" x14ac:dyDescent="0.25">
      <c r="A18" s="433"/>
      <c r="B18" s="307"/>
      <c r="C18" s="309"/>
      <c r="D18" s="311"/>
      <c r="E18" s="311"/>
      <c r="F18" s="86" t="s">
        <v>36</v>
      </c>
      <c r="G18" s="87"/>
      <c r="H18" s="88"/>
      <c r="I18" s="88"/>
      <c r="J18" s="88"/>
      <c r="K18" s="145"/>
      <c r="L18" s="88"/>
      <c r="M18" s="89"/>
      <c r="N18" s="88"/>
      <c r="O18" s="88"/>
      <c r="P18" s="88"/>
      <c r="Q18" s="88"/>
      <c r="R18" s="90"/>
      <c r="S18" s="391"/>
      <c r="T18" s="440"/>
      <c r="U18" s="436"/>
      <c r="V18" s="380"/>
      <c r="W18" s="381"/>
      <c r="X18" s="382"/>
    </row>
    <row r="19" spans="1:24" ht="89.25" customHeight="1" x14ac:dyDescent="0.2">
      <c r="A19" s="432">
        <v>2</v>
      </c>
      <c r="B19" s="306" t="s">
        <v>151</v>
      </c>
      <c r="C19" s="308" t="s">
        <v>120</v>
      </c>
      <c r="D19" s="310">
        <f>((3250000/30)*2)</f>
        <v>216666.66666666666</v>
      </c>
      <c r="E19" s="310">
        <f>+D19</f>
        <v>216666.66666666666</v>
      </c>
      <c r="F19" s="82" t="s">
        <v>35</v>
      </c>
      <c r="G19" s="83"/>
      <c r="H19" s="84"/>
      <c r="I19" s="84"/>
      <c r="J19" s="84"/>
      <c r="K19" s="84"/>
      <c r="L19" s="84"/>
      <c r="M19" s="84"/>
      <c r="N19" s="84"/>
      <c r="O19" s="84"/>
      <c r="P19" s="84"/>
      <c r="Q19" s="84"/>
      <c r="R19" s="84">
        <v>1</v>
      </c>
      <c r="S19" s="312">
        <f>(SUM(G20:R20)/SUM(G19:R19))</f>
        <v>0</v>
      </c>
      <c r="T19" s="384" t="s">
        <v>123</v>
      </c>
      <c r="U19" s="434"/>
      <c r="V19" s="318"/>
      <c r="W19" s="376"/>
      <c r="X19" s="377"/>
    </row>
    <row r="20" spans="1:24" ht="126" customHeight="1" thickBot="1" x14ac:dyDescent="0.25">
      <c r="A20" s="433"/>
      <c r="B20" s="307"/>
      <c r="C20" s="309"/>
      <c r="D20" s="311"/>
      <c r="E20" s="311"/>
      <c r="F20" s="86" t="s">
        <v>36</v>
      </c>
      <c r="G20" s="87"/>
      <c r="H20" s="88"/>
      <c r="I20" s="88"/>
      <c r="J20" s="88"/>
      <c r="K20" s="88"/>
      <c r="L20" s="88"/>
      <c r="M20" s="91"/>
      <c r="N20" s="88"/>
      <c r="O20" s="88"/>
      <c r="P20" s="88"/>
      <c r="Q20" s="88"/>
      <c r="R20" s="92"/>
      <c r="S20" s="313"/>
      <c r="T20" s="435"/>
      <c r="U20" s="436"/>
      <c r="V20" s="380"/>
      <c r="W20" s="381"/>
      <c r="X20" s="382"/>
    </row>
    <row r="21" spans="1:24" ht="89.25" customHeight="1" x14ac:dyDescent="0.2">
      <c r="A21" s="432">
        <v>3</v>
      </c>
      <c r="B21" s="306" t="s">
        <v>80</v>
      </c>
      <c r="C21" s="308" t="s">
        <v>120</v>
      </c>
      <c r="D21" s="310">
        <f>((3000000/30)*30)</f>
        <v>3000000</v>
      </c>
      <c r="E21" s="310">
        <f>+D21</f>
        <v>3000000</v>
      </c>
      <c r="F21" s="82" t="s">
        <v>35</v>
      </c>
      <c r="G21" s="83"/>
      <c r="H21" s="84"/>
      <c r="I21" s="84"/>
      <c r="J21" s="84"/>
      <c r="K21" s="84"/>
      <c r="L21" s="84">
        <v>1</v>
      </c>
      <c r="M21" s="84"/>
      <c r="N21" s="84"/>
      <c r="O21" s="84"/>
      <c r="P21" s="84"/>
      <c r="Q21" s="84"/>
      <c r="R21" s="85"/>
      <c r="S21" s="312">
        <f>(SUM(G22:R22)/SUM(G21:R21))</f>
        <v>0</v>
      </c>
      <c r="T21" s="384" t="s">
        <v>154</v>
      </c>
      <c r="U21" s="377"/>
      <c r="V21" s="318"/>
      <c r="W21" s="319"/>
      <c r="X21" s="320"/>
    </row>
    <row r="22" spans="1:24" ht="82.5" customHeight="1" thickBot="1" x14ac:dyDescent="0.25">
      <c r="A22" s="433"/>
      <c r="B22" s="307"/>
      <c r="C22" s="309"/>
      <c r="D22" s="311"/>
      <c r="E22" s="311"/>
      <c r="F22" s="86" t="s">
        <v>36</v>
      </c>
      <c r="G22" s="87"/>
      <c r="H22" s="88"/>
      <c r="I22" s="88"/>
      <c r="J22" s="88"/>
      <c r="K22" s="88"/>
      <c r="L22" s="88"/>
      <c r="M22" s="88"/>
      <c r="N22" s="88"/>
      <c r="O22" s="88"/>
      <c r="P22" s="88"/>
      <c r="Q22" s="88"/>
      <c r="R22" s="94"/>
      <c r="S22" s="313"/>
      <c r="T22" s="381"/>
      <c r="U22" s="382"/>
      <c r="V22" s="437"/>
      <c r="W22" s="438"/>
      <c r="X22" s="439"/>
    </row>
    <row r="23" spans="1:24" ht="120.75" customHeight="1" x14ac:dyDescent="0.2">
      <c r="A23" s="432">
        <v>4</v>
      </c>
      <c r="B23" s="306" t="s">
        <v>152</v>
      </c>
      <c r="C23" s="308" t="s">
        <v>120</v>
      </c>
      <c r="D23" s="310">
        <f>((3250000/30)*2)</f>
        <v>216666.66666666666</v>
      </c>
      <c r="E23" s="310">
        <f>+D23</f>
        <v>216666.66666666666</v>
      </c>
      <c r="F23" s="82" t="s">
        <v>35</v>
      </c>
      <c r="G23" s="83"/>
      <c r="H23" s="84"/>
      <c r="I23" s="84">
        <v>1</v>
      </c>
      <c r="J23" s="84"/>
      <c r="K23" s="84"/>
      <c r="L23" s="84"/>
      <c r="M23" s="84"/>
      <c r="N23" s="84"/>
      <c r="O23" s="84"/>
      <c r="P23" s="84"/>
      <c r="Q23" s="84"/>
      <c r="R23" s="84"/>
      <c r="S23" s="312">
        <f>(SUM(G24:R24)/SUM(G23:R23))</f>
        <v>0</v>
      </c>
      <c r="T23" s="384" t="s">
        <v>145</v>
      </c>
      <c r="U23" s="434"/>
      <c r="V23" s="318"/>
      <c r="W23" s="376"/>
      <c r="X23" s="377"/>
    </row>
    <row r="24" spans="1:24" ht="120.75" customHeight="1" thickBot="1" x14ac:dyDescent="0.25">
      <c r="A24" s="433"/>
      <c r="B24" s="307"/>
      <c r="C24" s="309"/>
      <c r="D24" s="311"/>
      <c r="E24" s="311"/>
      <c r="F24" s="86" t="s">
        <v>36</v>
      </c>
      <c r="G24" s="87"/>
      <c r="H24" s="88"/>
      <c r="I24" s="94"/>
      <c r="J24" s="88"/>
      <c r="K24" s="88"/>
      <c r="L24" s="88"/>
      <c r="M24" s="88"/>
      <c r="N24" s="94"/>
      <c r="O24" s="88"/>
      <c r="P24" s="88"/>
      <c r="Q24" s="88"/>
      <c r="R24" s="94"/>
      <c r="S24" s="313"/>
      <c r="T24" s="435"/>
      <c r="U24" s="436"/>
      <c r="V24" s="380"/>
      <c r="W24" s="381"/>
      <c r="X24" s="382"/>
    </row>
    <row r="25" spans="1:24" ht="89.25" customHeight="1" x14ac:dyDescent="0.2">
      <c r="A25" s="432">
        <v>5</v>
      </c>
      <c r="B25" s="306" t="s">
        <v>153</v>
      </c>
      <c r="C25" s="308" t="s">
        <v>120</v>
      </c>
      <c r="D25" s="310">
        <f>((3250000/30)*2)</f>
        <v>216666.66666666666</v>
      </c>
      <c r="E25" s="310">
        <f>+D25</f>
        <v>216666.66666666666</v>
      </c>
      <c r="F25" s="82" t="s">
        <v>35</v>
      </c>
      <c r="G25" s="83"/>
      <c r="H25" s="84"/>
      <c r="I25" s="84"/>
      <c r="J25" s="84"/>
      <c r="K25" s="84"/>
      <c r="L25" s="84"/>
      <c r="M25" s="84">
        <v>1</v>
      </c>
      <c r="N25" s="84"/>
      <c r="O25" s="84"/>
      <c r="P25" s="84"/>
      <c r="Q25" s="84"/>
      <c r="R25" s="85"/>
      <c r="S25" s="312">
        <f>(SUM(G26:R26)/SUM(G25:R25))</f>
        <v>0</v>
      </c>
      <c r="T25" s="384" t="s">
        <v>147</v>
      </c>
      <c r="U25" s="434"/>
      <c r="V25" s="318"/>
      <c r="W25" s="376"/>
      <c r="X25" s="377"/>
    </row>
    <row r="26" spans="1:24" ht="82.5" customHeight="1" thickBot="1" x14ac:dyDescent="0.25">
      <c r="A26" s="433"/>
      <c r="B26" s="307"/>
      <c r="C26" s="309"/>
      <c r="D26" s="311"/>
      <c r="E26" s="311"/>
      <c r="F26" s="86" t="s">
        <v>36</v>
      </c>
      <c r="G26" s="87"/>
      <c r="H26" s="88"/>
      <c r="I26" s="88"/>
      <c r="J26" s="88"/>
      <c r="K26" s="88"/>
      <c r="L26" s="88"/>
      <c r="M26" s="88"/>
      <c r="N26" s="88"/>
      <c r="O26" s="88"/>
      <c r="P26" s="88"/>
      <c r="Q26" s="88"/>
      <c r="R26" s="94"/>
      <c r="S26" s="313"/>
      <c r="T26" s="435"/>
      <c r="U26" s="436"/>
      <c r="V26" s="380"/>
      <c r="W26" s="381"/>
      <c r="X26" s="382"/>
    </row>
    <row r="31" spans="1:24" ht="15.75" customHeight="1" thickBot="1" x14ac:dyDescent="0.25"/>
    <row r="32" spans="1:24" ht="43.5" customHeight="1" thickBot="1" x14ac:dyDescent="0.25">
      <c r="A32" s="388" t="s">
        <v>37</v>
      </c>
      <c r="B32" s="346"/>
      <c r="C32" s="346"/>
      <c r="D32" s="346"/>
      <c r="E32" s="346"/>
      <c r="F32" s="346"/>
      <c r="G32" s="346"/>
      <c r="H32" s="346"/>
      <c r="I32" s="346"/>
      <c r="J32" s="346"/>
      <c r="K32" s="346"/>
      <c r="L32" s="346"/>
      <c r="M32" s="346"/>
      <c r="N32" s="346"/>
      <c r="O32" s="346"/>
      <c r="P32" s="346"/>
      <c r="Q32" s="346"/>
      <c r="R32" s="346"/>
      <c r="S32" s="346"/>
      <c r="T32" s="346"/>
      <c r="U32" s="346"/>
      <c r="V32" s="346"/>
      <c r="W32" s="346"/>
      <c r="X32" s="347"/>
    </row>
    <row r="33" spans="1:24" ht="21" customHeight="1" thickBot="1" x14ac:dyDescent="0.25">
      <c r="A33" s="367" t="s">
        <v>38</v>
      </c>
      <c r="B33" s="369" t="s">
        <v>39</v>
      </c>
      <c r="C33" s="371" t="s">
        <v>40</v>
      </c>
      <c r="D33" s="371" t="s">
        <v>41</v>
      </c>
      <c r="E33" s="372" t="s">
        <v>42</v>
      </c>
      <c r="F33" s="349"/>
      <c r="G33" s="349"/>
      <c r="H33" s="349"/>
      <c r="I33" s="349"/>
      <c r="J33" s="349"/>
      <c r="K33" s="349"/>
      <c r="L33" s="349"/>
      <c r="M33" s="349"/>
      <c r="N33" s="349"/>
      <c r="O33" s="349"/>
      <c r="P33" s="373"/>
      <c r="Q33" s="374" t="s">
        <v>43</v>
      </c>
      <c r="R33" s="375" t="s">
        <v>44</v>
      </c>
      <c r="S33" s="376"/>
      <c r="T33" s="376"/>
      <c r="U33" s="376"/>
      <c r="V33" s="376"/>
      <c r="W33" s="376"/>
      <c r="X33" s="377"/>
    </row>
    <row r="34" spans="1:24" ht="15.75" customHeight="1" thickBot="1" x14ac:dyDescent="0.25">
      <c r="A34" s="368"/>
      <c r="B34" s="370"/>
      <c r="C34" s="368"/>
      <c r="D34" s="368"/>
      <c r="E34" s="79" t="s">
        <v>22</v>
      </c>
      <c r="F34" s="80" t="s">
        <v>23</v>
      </c>
      <c r="G34" s="80" t="s">
        <v>24</v>
      </c>
      <c r="H34" s="80" t="s">
        <v>25</v>
      </c>
      <c r="I34" s="80" t="s">
        <v>26</v>
      </c>
      <c r="J34" s="80" t="s">
        <v>27</v>
      </c>
      <c r="K34" s="80" t="s">
        <v>28</v>
      </c>
      <c r="L34" s="80" t="s">
        <v>29</v>
      </c>
      <c r="M34" s="80" t="s">
        <v>30</v>
      </c>
      <c r="N34" s="80" t="s">
        <v>31</v>
      </c>
      <c r="O34" s="80" t="s">
        <v>32</v>
      </c>
      <c r="P34" s="81" t="s">
        <v>33</v>
      </c>
      <c r="Q34" s="368"/>
      <c r="R34" s="344"/>
      <c r="S34" s="378"/>
      <c r="T34" s="378"/>
      <c r="U34" s="378"/>
      <c r="V34" s="378"/>
      <c r="W34" s="378"/>
      <c r="X34" s="379"/>
    </row>
    <row r="35" spans="1:24" ht="76.5" customHeight="1" x14ac:dyDescent="0.2">
      <c r="A35" s="383" t="s">
        <v>232</v>
      </c>
      <c r="B35" s="95" t="s">
        <v>78</v>
      </c>
      <c r="C35" s="146" t="s">
        <v>75</v>
      </c>
      <c r="D35" s="147" t="s">
        <v>76</v>
      </c>
      <c r="E35" s="98"/>
      <c r="F35" s="98"/>
      <c r="G35" s="148"/>
      <c r="H35" s="148"/>
      <c r="I35" s="148"/>
      <c r="J35" s="148"/>
      <c r="K35" s="149"/>
      <c r="L35" s="149"/>
      <c r="M35" s="149"/>
      <c r="N35" s="149"/>
      <c r="O35" s="149"/>
      <c r="P35" s="149"/>
      <c r="Q35" s="100">
        <f t="shared" ref="Q35:Q36" si="0">SUM(E35:P35)</f>
        <v>0</v>
      </c>
      <c r="R35" s="344"/>
      <c r="S35" s="378"/>
      <c r="T35" s="378"/>
      <c r="U35" s="378"/>
      <c r="V35" s="378"/>
      <c r="W35" s="378"/>
      <c r="X35" s="379"/>
    </row>
    <row r="36" spans="1:24" ht="49.5" customHeight="1" x14ac:dyDescent="0.2">
      <c r="A36" s="344"/>
      <c r="B36" s="101" t="s">
        <v>45</v>
      </c>
      <c r="C36" s="96" t="s">
        <v>71</v>
      </c>
      <c r="D36" s="97" t="s">
        <v>73</v>
      </c>
      <c r="E36" s="150"/>
      <c r="F36" s="150"/>
      <c r="G36" s="151"/>
      <c r="H36" s="151"/>
      <c r="I36" s="151"/>
      <c r="J36" s="151"/>
      <c r="K36" s="151"/>
      <c r="L36" s="151"/>
      <c r="M36" s="151"/>
      <c r="N36" s="151"/>
      <c r="O36" s="151"/>
      <c r="P36" s="151"/>
      <c r="Q36" s="152">
        <f t="shared" si="0"/>
        <v>0</v>
      </c>
      <c r="R36" s="344"/>
      <c r="S36" s="378"/>
      <c r="T36" s="378"/>
      <c r="U36" s="378"/>
      <c r="V36" s="378"/>
      <c r="W36" s="378"/>
      <c r="X36" s="379"/>
    </row>
    <row r="37" spans="1:24" ht="30" customHeight="1" thickBot="1" x14ac:dyDescent="0.4">
      <c r="A37" s="344"/>
      <c r="B37" s="101" t="s">
        <v>79</v>
      </c>
      <c r="C37" s="153" t="s">
        <v>34</v>
      </c>
      <c r="D37" s="147" t="s">
        <v>76</v>
      </c>
      <c r="E37" s="45"/>
      <c r="F37" s="45"/>
      <c r="G37" s="65"/>
      <c r="H37" s="65"/>
      <c r="I37" s="65"/>
      <c r="J37" s="65"/>
      <c r="K37" s="65"/>
      <c r="L37" s="65"/>
      <c r="M37" s="65"/>
      <c r="N37" s="65"/>
      <c r="O37" s="65"/>
      <c r="P37" s="65"/>
      <c r="Q37" s="106" t="e">
        <f>AVERAGE(E37:P37)</f>
        <v>#DIV/0!</v>
      </c>
      <c r="R37" s="344"/>
      <c r="S37" s="378"/>
      <c r="T37" s="378"/>
      <c r="U37" s="378"/>
      <c r="V37" s="378"/>
      <c r="W37" s="378"/>
      <c r="X37" s="379"/>
    </row>
    <row r="38" spans="1:24" ht="39.75" customHeight="1" thickBot="1" x14ac:dyDescent="0.25">
      <c r="A38" s="380"/>
      <c r="B38" s="372" t="s">
        <v>46</v>
      </c>
      <c r="C38" s="349"/>
      <c r="D38" s="373"/>
      <c r="E38" s="107" t="e">
        <f>E35/E36</f>
        <v>#DIV/0!</v>
      </c>
      <c r="F38" s="108" t="e">
        <f t="shared" ref="F38:P38" si="1">F35/F36</f>
        <v>#DIV/0!</v>
      </c>
      <c r="G38" s="108" t="e">
        <f t="shared" si="1"/>
        <v>#DIV/0!</v>
      </c>
      <c r="H38" s="108" t="e">
        <f t="shared" si="1"/>
        <v>#DIV/0!</v>
      </c>
      <c r="I38" s="108" t="e">
        <f t="shared" si="1"/>
        <v>#DIV/0!</v>
      </c>
      <c r="J38" s="108" t="e">
        <f t="shared" si="1"/>
        <v>#DIV/0!</v>
      </c>
      <c r="K38" s="108" t="e">
        <f t="shared" si="1"/>
        <v>#DIV/0!</v>
      </c>
      <c r="L38" s="108" t="e">
        <f t="shared" si="1"/>
        <v>#DIV/0!</v>
      </c>
      <c r="M38" s="108" t="e">
        <f t="shared" si="1"/>
        <v>#DIV/0!</v>
      </c>
      <c r="N38" s="108" t="e">
        <f t="shared" si="1"/>
        <v>#DIV/0!</v>
      </c>
      <c r="O38" s="108" t="e">
        <f t="shared" si="1"/>
        <v>#DIV/0!</v>
      </c>
      <c r="P38" s="109" t="e">
        <f t="shared" si="1"/>
        <v>#DIV/0!</v>
      </c>
      <c r="Q38" s="110" t="e">
        <f>AVERAGEIF(E38:P38,"&gt;0",E38:P38)</f>
        <v>#DIV/0!</v>
      </c>
      <c r="R38" s="344"/>
      <c r="S38" s="378"/>
      <c r="T38" s="378"/>
      <c r="U38" s="378"/>
      <c r="V38" s="378"/>
      <c r="W38" s="378"/>
      <c r="X38" s="379"/>
    </row>
    <row r="39" spans="1:24" ht="90" customHeight="1" x14ac:dyDescent="0.2">
      <c r="A39" s="343">
        <v>2022</v>
      </c>
      <c r="B39" s="111" t="s">
        <v>78</v>
      </c>
      <c r="C39" s="146" t="s">
        <v>75</v>
      </c>
      <c r="D39" s="147" t="s">
        <v>76</v>
      </c>
      <c r="E39" s="98"/>
      <c r="F39" s="98"/>
      <c r="G39" s="98"/>
      <c r="H39" s="98"/>
      <c r="I39" s="154"/>
      <c r="J39" s="98"/>
      <c r="K39" s="155"/>
      <c r="L39" s="98"/>
      <c r="M39" s="155"/>
      <c r="N39" s="98"/>
      <c r="O39" s="155"/>
      <c r="P39" s="98"/>
      <c r="Q39" s="112">
        <f t="shared" ref="Q39:Q40" si="2">SUM(E39:P39)</f>
        <v>0</v>
      </c>
      <c r="R39" s="344"/>
      <c r="S39" s="378"/>
      <c r="T39" s="378"/>
      <c r="U39" s="378"/>
      <c r="V39" s="378"/>
      <c r="W39" s="378"/>
      <c r="X39" s="379"/>
    </row>
    <row r="40" spans="1:24" ht="49.5" customHeight="1" x14ac:dyDescent="0.2">
      <c r="A40" s="344"/>
      <c r="B40" s="113" t="s">
        <v>45</v>
      </c>
      <c r="C40" s="96" t="s">
        <v>71</v>
      </c>
      <c r="D40" s="97" t="s">
        <v>73</v>
      </c>
      <c r="E40" s="98"/>
      <c r="F40" s="98"/>
      <c r="G40" s="98"/>
      <c r="H40" s="98"/>
      <c r="I40" s="156"/>
      <c r="J40" s="98"/>
      <c r="K40" s="155"/>
      <c r="L40" s="98"/>
      <c r="M40" s="155"/>
      <c r="N40" s="98"/>
      <c r="O40" s="155"/>
      <c r="P40" s="98"/>
      <c r="Q40" s="114">
        <f t="shared" si="2"/>
        <v>0</v>
      </c>
      <c r="R40" s="344"/>
      <c r="S40" s="378"/>
      <c r="T40" s="378"/>
      <c r="U40" s="378"/>
      <c r="V40" s="378"/>
      <c r="W40" s="378"/>
      <c r="X40" s="379"/>
    </row>
    <row r="41" spans="1:24" ht="30" customHeight="1" thickBot="1" x14ac:dyDescent="0.25">
      <c r="A41" s="344"/>
      <c r="B41" s="115" t="s">
        <v>77</v>
      </c>
      <c r="C41" s="153" t="s">
        <v>34</v>
      </c>
      <c r="D41" s="147" t="s">
        <v>76</v>
      </c>
      <c r="E41" s="45"/>
      <c r="F41" s="45"/>
      <c r="G41" s="45"/>
      <c r="H41" s="45"/>
      <c r="I41" s="98"/>
      <c r="J41" s="45"/>
      <c r="K41" s="116"/>
      <c r="L41" s="116"/>
      <c r="M41" s="116"/>
      <c r="N41" s="116"/>
      <c r="O41" s="116"/>
      <c r="P41" s="116"/>
      <c r="Q41" s="117" t="e">
        <f>AVERAGE(E41:P41)</f>
        <v>#DIV/0!</v>
      </c>
      <c r="R41" s="344"/>
      <c r="S41" s="378"/>
      <c r="T41" s="378"/>
      <c r="U41" s="378"/>
      <c r="V41" s="378"/>
      <c r="W41" s="378"/>
      <c r="X41" s="379"/>
    </row>
    <row r="42" spans="1:24" ht="39.75" customHeight="1" thickBot="1" x14ac:dyDescent="0.25">
      <c r="A42" s="344"/>
      <c r="B42" s="345" t="s">
        <v>46</v>
      </c>
      <c r="C42" s="346"/>
      <c r="D42" s="347"/>
      <c r="E42" s="118" t="e">
        <f>E39/E40</f>
        <v>#DIV/0!</v>
      </c>
      <c r="F42" s="119" t="e">
        <f>F39/F40</f>
        <v>#DIV/0!</v>
      </c>
      <c r="G42" s="119" t="e">
        <f t="shared" ref="G42:P42" si="3">G39/G40</f>
        <v>#DIV/0!</v>
      </c>
      <c r="H42" s="119" t="e">
        <f t="shared" si="3"/>
        <v>#DIV/0!</v>
      </c>
      <c r="I42" s="119" t="e">
        <f t="shared" si="3"/>
        <v>#DIV/0!</v>
      </c>
      <c r="J42" s="119" t="e">
        <f t="shared" si="3"/>
        <v>#DIV/0!</v>
      </c>
      <c r="K42" s="119" t="e">
        <f t="shared" si="3"/>
        <v>#DIV/0!</v>
      </c>
      <c r="L42" s="119" t="e">
        <f t="shared" si="3"/>
        <v>#DIV/0!</v>
      </c>
      <c r="M42" s="119" t="e">
        <f t="shared" si="3"/>
        <v>#DIV/0!</v>
      </c>
      <c r="N42" s="119" t="e">
        <f t="shared" si="3"/>
        <v>#DIV/0!</v>
      </c>
      <c r="O42" s="119" t="e">
        <f t="shared" si="3"/>
        <v>#DIV/0!</v>
      </c>
      <c r="P42" s="120" t="e">
        <f t="shared" si="3"/>
        <v>#DIV/0!</v>
      </c>
      <c r="Q42" s="121" t="e">
        <f>AVERAGEIF(E42:P42,"&gt;0",E42:P42)</f>
        <v>#DIV/0!</v>
      </c>
      <c r="R42" s="380"/>
      <c r="S42" s="381"/>
      <c r="T42" s="381"/>
      <c r="U42" s="381"/>
      <c r="V42" s="381"/>
      <c r="W42" s="381"/>
      <c r="X42" s="382"/>
    </row>
    <row r="43" spans="1:24" ht="107.25" customHeight="1" thickBot="1" x14ac:dyDescent="0.25">
      <c r="A43" s="122" t="s">
        <v>10</v>
      </c>
      <c r="B43" s="348" t="s">
        <v>228</v>
      </c>
      <c r="C43" s="349"/>
      <c r="D43" s="350"/>
      <c r="E43" s="123" t="e">
        <f>(E38-E42)/E38</f>
        <v>#DIV/0!</v>
      </c>
      <c r="F43" s="123" t="e">
        <f t="shared" ref="F43:P43" si="4">(F38-F42)/F38</f>
        <v>#DIV/0!</v>
      </c>
      <c r="G43" s="123" t="e">
        <f>(G38-G42)/G38</f>
        <v>#DIV/0!</v>
      </c>
      <c r="H43" s="123" t="e">
        <f t="shared" si="4"/>
        <v>#DIV/0!</v>
      </c>
      <c r="I43" s="123" t="e">
        <f t="shared" si="4"/>
        <v>#DIV/0!</v>
      </c>
      <c r="J43" s="123" t="e">
        <f t="shared" si="4"/>
        <v>#DIV/0!</v>
      </c>
      <c r="K43" s="123" t="e">
        <f t="shared" si="4"/>
        <v>#DIV/0!</v>
      </c>
      <c r="L43" s="123" t="e">
        <f t="shared" si="4"/>
        <v>#DIV/0!</v>
      </c>
      <c r="M43" s="123" t="e">
        <f t="shared" si="4"/>
        <v>#DIV/0!</v>
      </c>
      <c r="N43" s="123" t="e">
        <f t="shared" si="4"/>
        <v>#DIV/0!</v>
      </c>
      <c r="O43" s="123" t="e">
        <f t="shared" si="4"/>
        <v>#DIV/0!</v>
      </c>
      <c r="P43" s="123" t="e">
        <f t="shared" si="4"/>
        <v>#DIV/0!</v>
      </c>
      <c r="Q43" s="121" t="e">
        <f>E43:P43</f>
        <v>#VALUE!</v>
      </c>
      <c r="R43" s="124"/>
      <c r="S43" s="124"/>
      <c r="T43" s="124"/>
      <c r="U43" s="124"/>
      <c r="V43" s="124"/>
      <c r="W43" s="124"/>
      <c r="X43" s="124"/>
    </row>
    <row r="44" spans="1:24" ht="15.75" customHeight="1" thickBot="1" x14ac:dyDescent="0.25">
      <c r="A44" s="73"/>
      <c r="B44" s="73"/>
      <c r="C44" s="73"/>
      <c r="D44" s="73"/>
      <c r="E44" s="73"/>
      <c r="F44" s="73"/>
      <c r="G44" s="73"/>
      <c r="H44" s="73"/>
      <c r="I44" s="73"/>
      <c r="J44" s="73"/>
      <c r="K44" s="73"/>
      <c r="L44" s="73"/>
      <c r="M44" s="73"/>
      <c r="N44" s="73"/>
      <c r="O44" s="73"/>
      <c r="P44" s="73"/>
      <c r="Q44" s="73"/>
      <c r="R44" s="73"/>
      <c r="S44" s="73"/>
      <c r="T44" s="73"/>
      <c r="U44" s="73"/>
      <c r="V44" s="73"/>
      <c r="W44" s="73"/>
      <c r="X44" s="73"/>
    </row>
    <row r="45" spans="1:24" ht="43.5" customHeight="1" thickBot="1" x14ac:dyDescent="0.3">
      <c r="A45" s="351" t="s">
        <v>47</v>
      </c>
      <c r="B45" s="352"/>
      <c r="C45" s="352"/>
      <c r="D45" s="352"/>
      <c r="E45" s="352"/>
      <c r="F45" s="352"/>
      <c r="G45" s="352"/>
      <c r="H45" s="352"/>
      <c r="I45" s="352"/>
      <c r="J45" s="352"/>
      <c r="K45" s="352"/>
      <c r="L45" s="352"/>
      <c r="M45" s="352"/>
      <c r="N45" s="352"/>
      <c r="O45" s="352"/>
      <c r="P45" s="352"/>
      <c r="Q45" s="352"/>
      <c r="R45" s="352"/>
      <c r="S45" s="352"/>
      <c r="T45" s="352"/>
      <c r="U45" s="352"/>
      <c r="V45" s="352"/>
      <c r="W45" s="352"/>
      <c r="X45" s="353"/>
    </row>
    <row r="46" spans="1:24" ht="49.5" customHeight="1" thickBot="1" x14ac:dyDescent="0.25">
      <c r="A46" s="354" t="s">
        <v>58</v>
      </c>
      <c r="B46" s="355"/>
      <c r="C46" s="355"/>
      <c r="D46" s="355"/>
      <c r="E46" s="125" t="s">
        <v>48</v>
      </c>
      <c r="F46" s="127"/>
      <c r="G46" s="125" t="s">
        <v>49</v>
      </c>
      <c r="H46" s="126"/>
      <c r="I46" s="125" t="s">
        <v>50</v>
      </c>
      <c r="J46" s="126" t="s">
        <v>92</v>
      </c>
      <c r="K46" s="125" t="s">
        <v>62</v>
      </c>
      <c r="L46" s="128"/>
      <c r="M46" s="73"/>
      <c r="N46" s="129"/>
      <c r="O46" s="129"/>
      <c r="P46" s="129"/>
      <c r="Q46" s="129"/>
      <c r="R46" s="129"/>
      <c r="S46" s="129"/>
      <c r="T46" s="129"/>
      <c r="U46" s="129"/>
      <c r="V46" s="129"/>
      <c r="W46" s="129"/>
      <c r="X46" s="129"/>
    </row>
    <row r="47" spans="1:24" ht="38.25" customHeight="1" x14ac:dyDescent="0.2">
      <c r="A47" s="356" t="s">
        <v>51</v>
      </c>
      <c r="B47" s="357"/>
      <c r="C47" s="130" t="s">
        <v>94</v>
      </c>
      <c r="D47" s="326" t="s">
        <v>59</v>
      </c>
      <c r="E47" s="358"/>
      <c r="F47" s="332"/>
      <c r="G47" s="332"/>
      <c r="H47" s="332"/>
      <c r="I47" s="332"/>
      <c r="J47" s="332"/>
      <c r="K47" s="332"/>
      <c r="L47" s="330"/>
      <c r="M47" s="330"/>
      <c r="N47" s="330"/>
      <c r="O47" s="330"/>
      <c r="P47" s="330"/>
      <c r="Q47" s="330"/>
      <c r="R47" s="330"/>
      <c r="S47" s="330"/>
      <c r="T47" s="330"/>
      <c r="U47" s="330"/>
      <c r="V47" s="330"/>
      <c r="W47" s="330"/>
      <c r="X47" s="331"/>
    </row>
    <row r="48" spans="1:24" ht="38.25" customHeight="1" x14ac:dyDescent="0.2">
      <c r="A48" s="366" t="s">
        <v>52</v>
      </c>
      <c r="B48" s="338"/>
      <c r="C48" s="131"/>
      <c r="D48" s="327"/>
      <c r="E48" s="332"/>
      <c r="F48" s="333"/>
      <c r="G48" s="333"/>
      <c r="H48" s="333"/>
      <c r="I48" s="333"/>
      <c r="J48" s="333"/>
      <c r="K48" s="333"/>
      <c r="L48" s="333"/>
      <c r="M48" s="333"/>
      <c r="N48" s="333"/>
      <c r="O48" s="333"/>
      <c r="P48" s="333"/>
      <c r="Q48" s="333"/>
      <c r="R48" s="333"/>
      <c r="S48" s="333"/>
      <c r="T48" s="333"/>
      <c r="U48" s="333"/>
      <c r="V48" s="333"/>
      <c r="W48" s="333"/>
      <c r="X48" s="334"/>
    </row>
    <row r="49" spans="1:24" ht="51.75" customHeight="1" thickBot="1" x14ac:dyDescent="0.25">
      <c r="A49" s="339" t="s">
        <v>60</v>
      </c>
      <c r="B49" s="340"/>
      <c r="C49" s="132"/>
      <c r="D49" s="327"/>
      <c r="E49" s="335"/>
      <c r="F49" s="335"/>
      <c r="G49" s="335"/>
      <c r="H49" s="335"/>
      <c r="I49" s="335"/>
      <c r="J49" s="335"/>
      <c r="K49" s="335"/>
      <c r="L49" s="335"/>
      <c r="M49" s="335"/>
      <c r="N49" s="335"/>
      <c r="O49" s="335"/>
      <c r="P49" s="335"/>
      <c r="Q49" s="335"/>
      <c r="R49" s="335"/>
      <c r="S49" s="335"/>
      <c r="T49" s="335"/>
      <c r="U49" s="335"/>
      <c r="V49" s="335"/>
      <c r="W49" s="335"/>
      <c r="X49" s="336"/>
    </row>
    <row r="50" spans="1:24" ht="67.5" customHeight="1" thickBot="1" x14ac:dyDescent="0.35">
      <c r="A50" s="341" t="s">
        <v>53</v>
      </c>
      <c r="B50" s="342"/>
      <c r="C50" s="133"/>
      <c r="D50" s="157" t="s">
        <v>54</v>
      </c>
      <c r="E50" s="303"/>
      <c r="F50" s="304"/>
      <c r="G50" s="304"/>
      <c r="H50" s="304"/>
      <c r="I50" s="304"/>
      <c r="J50" s="304"/>
      <c r="K50" s="304"/>
      <c r="L50" s="304"/>
      <c r="M50" s="304"/>
      <c r="N50" s="304"/>
      <c r="O50" s="304"/>
      <c r="P50" s="304"/>
      <c r="Q50" s="304"/>
      <c r="R50" s="304"/>
      <c r="S50" s="304"/>
      <c r="T50" s="304"/>
      <c r="U50" s="304"/>
      <c r="V50" s="304"/>
      <c r="W50" s="304"/>
      <c r="X50" s="305"/>
    </row>
    <row r="51" spans="1:24" ht="38.25" customHeight="1" x14ac:dyDescent="0.2">
      <c r="A51" s="324" t="s">
        <v>51</v>
      </c>
      <c r="B51" s="325"/>
      <c r="C51" s="135" t="s">
        <v>98</v>
      </c>
      <c r="D51" s="326" t="s">
        <v>59</v>
      </c>
      <c r="E51" s="358"/>
      <c r="F51" s="332"/>
      <c r="G51" s="332"/>
      <c r="H51" s="332"/>
      <c r="I51" s="332"/>
      <c r="J51" s="332"/>
      <c r="K51" s="332"/>
      <c r="L51" s="330"/>
      <c r="M51" s="330"/>
      <c r="N51" s="330"/>
      <c r="O51" s="330"/>
      <c r="P51" s="330"/>
      <c r="Q51" s="330"/>
      <c r="R51" s="330"/>
      <c r="S51" s="330"/>
      <c r="T51" s="330"/>
      <c r="U51" s="330"/>
      <c r="V51" s="330"/>
      <c r="W51" s="330"/>
      <c r="X51" s="331"/>
    </row>
    <row r="52" spans="1:24" ht="38.25" customHeight="1" x14ac:dyDescent="0.2">
      <c r="A52" s="337" t="s">
        <v>52</v>
      </c>
      <c r="B52" s="338"/>
      <c r="C52" s="131"/>
      <c r="D52" s="327"/>
      <c r="E52" s="332"/>
      <c r="F52" s="333"/>
      <c r="G52" s="333"/>
      <c r="H52" s="333"/>
      <c r="I52" s="333"/>
      <c r="J52" s="333"/>
      <c r="K52" s="333"/>
      <c r="L52" s="333"/>
      <c r="M52" s="333"/>
      <c r="N52" s="333"/>
      <c r="O52" s="333"/>
      <c r="P52" s="333"/>
      <c r="Q52" s="333"/>
      <c r="R52" s="333"/>
      <c r="S52" s="333"/>
      <c r="T52" s="333"/>
      <c r="U52" s="333"/>
      <c r="V52" s="333"/>
      <c r="W52" s="333"/>
      <c r="X52" s="334"/>
    </row>
    <row r="53" spans="1:24" ht="38.25" customHeight="1" thickBot="1" x14ac:dyDescent="0.25">
      <c r="A53" s="339" t="s">
        <v>60</v>
      </c>
      <c r="B53" s="340"/>
      <c r="C53" s="137"/>
      <c r="D53" s="328"/>
      <c r="E53" s="335"/>
      <c r="F53" s="335"/>
      <c r="G53" s="335"/>
      <c r="H53" s="335"/>
      <c r="I53" s="335"/>
      <c r="J53" s="335"/>
      <c r="K53" s="335"/>
      <c r="L53" s="335"/>
      <c r="M53" s="335"/>
      <c r="N53" s="335"/>
      <c r="O53" s="335"/>
      <c r="P53" s="335"/>
      <c r="Q53" s="335"/>
      <c r="R53" s="335"/>
      <c r="S53" s="335"/>
      <c r="T53" s="335"/>
      <c r="U53" s="335"/>
      <c r="V53" s="335"/>
      <c r="W53" s="335"/>
      <c r="X53" s="336"/>
    </row>
    <row r="54" spans="1:24" ht="67.5" customHeight="1" thickBot="1" x14ac:dyDescent="0.35">
      <c r="A54" s="301" t="s">
        <v>53</v>
      </c>
      <c r="B54" s="302"/>
      <c r="C54" s="133"/>
      <c r="D54" s="138" t="s">
        <v>54</v>
      </c>
      <c r="E54" s="303"/>
      <c r="F54" s="304"/>
      <c r="G54" s="304"/>
      <c r="H54" s="304"/>
      <c r="I54" s="304"/>
      <c r="J54" s="304"/>
      <c r="K54" s="304"/>
      <c r="L54" s="304"/>
      <c r="M54" s="304"/>
      <c r="N54" s="304"/>
      <c r="O54" s="304"/>
      <c r="P54" s="304"/>
      <c r="Q54" s="304"/>
      <c r="R54" s="304"/>
      <c r="S54" s="304"/>
      <c r="T54" s="304"/>
      <c r="U54" s="304"/>
      <c r="V54" s="304"/>
      <c r="W54" s="304"/>
      <c r="X54" s="305"/>
    </row>
    <row r="55" spans="1:24" ht="38.25" customHeight="1" x14ac:dyDescent="0.2">
      <c r="A55" s="324" t="s">
        <v>51</v>
      </c>
      <c r="B55" s="325"/>
      <c r="C55" s="135" t="s">
        <v>102</v>
      </c>
      <c r="D55" s="326" t="s">
        <v>59</v>
      </c>
      <c r="E55" s="358"/>
      <c r="F55" s="332"/>
      <c r="G55" s="332"/>
      <c r="H55" s="332"/>
      <c r="I55" s="332"/>
      <c r="J55" s="332"/>
      <c r="K55" s="332"/>
      <c r="L55" s="330"/>
      <c r="M55" s="330"/>
      <c r="N55" s="330"/>
      <c r="O55" s="330"/>
      <c r="P55" s="330"/>
      <c r="Q55" s="330"/>
      <c r="R55" s="330"/>
      <c r="S55" s="330"/>
      <c r="T55" s="330"/>
      <c r="U55" s="330"/>
      <c r="V55" s="330"/>
      <c r="W55" s="330"/>
      <c r="X55" s="331"/>
    </row>
    <row r="56" spans="1:24" ht="38.25" customHeight="1" x14ac:dyDescent="0.2">
      <c r="A56" s="337" t="s">
        <v>52</v>
      </c>
      <c r="B56" s="338"/>
      <c r="C56" s="131"/>
      <c r="D56" s="327"/>
      <c r="E56" s="332"/>
      <c r="F56" s="333"/>
      <c r="G56" s="333"/>
      <c r="H56" s="333"/>
      <c r="I56" s="333"/>
      <c r="J56" s="333"/>
      <c r="K56" s="333"/>
      <c r="L56" s="333"/>
      <c r="M56" s="333"/>
      <c r="N56" s="333"/>
      <c r="O56" s="333"/>
      <c r="P56" s="333"/>
      <c r="Q56" s="333"/>
      <c r="R56" s="333"/>
      <c r="S56" s="333"/>
      <c r="T56" s="333"/>
      <c r="U56" s="333"/>
      <c r="V56" s="333"/>
      <c r="W56" s="333"/>
      <c r="X56" s="334"/>
    </row>
    <row r="57" spans="1:24" ht="38.25" customHeight="1" thickBot="1" x14ac:dyDescent="0.25">
      <c r="A57" s="339" t="s">
        <v>60</v>
      </c>
      <c r="B57" s="340"/>
      <c r="C57" s="137"/>
      <c r="D57" s="328"/>
      <c r="E57" s="335"/>
      <c r="F57" s="335"/>
      <c r="G57" s="335"/>
      <c r="H57" s="335"/>
      <c r="I57" s="335"/>
      <c r="J57" s="335"/>
      <c r="K57" s="335"/>
      <c r="L57" s="335"/>
      <c r="M57" s="335"/>
      <c r="N57" s="335"/>
      <c r="O57" s="335"/>
      <c r="P57" s="335"/>
      <c r="Q57" s="335"/>
      <c r="R57" s="335"/>
      <c r="S57" s="335"/>
      <c r="T57" s="335"/>
      <c r="U57" s="335"/>
      <c r="V57" s="335"/>
      <c r="W57" s="335"/>
      <c r="X57" s="336"/>
    </row>
    <row r="58" spans="1:24" ht="67.5" customHeight="1" thickBot="1" x14ac:dyDescent="0.35">
      <c r="A58" s="301" t="s">
        <v>53</v>
      </c>
      <c r="B58" s="302"/>
      <c r="C58" s="133"/>
      <c r="D58" s="138" t="s">
        <v>54</v>
      </c>
      <c r="E58" s="303"/>
      <c r="F58" s="304"/>
      <c r="G58" s="304"/>
      <c r="H58" s="304"/>
      <c r="I58" s="304"/>
      <c r="J58" s="304"/>
      <c r="K58" s="304"/>
      <c r="L58" s="304"/>
      <c r="M58" s="304"/>
      <c r="N58" s="304"/>
      <c r="O58" s="304"/>
      <c r="P58" s="304"/>
      <c r="Q58" s="304"/>
      <c r="R58" s="304"/>
      <c r="S58" s="304"/>
      <c r="T58" s="304"/>
      <c r="U58" s="304"/>
      <c r="V58" s="304"/>
      <c r="W58" s="304"/>
      <c r="X58" s="305"/>
    </row>
    <row r="59" spans="1:24" ht="38.25" customHeight="1" x14ac:dyDescent="0.2">
      <c r="A59" s="324" t="s">
        <v>51</v>
      </c>
      <c r="B59" s="325"/>
      <c r="C59" s="140" t="s">
        <v>103</v>
      </c>
      <c r="D59" s="326" t="s">
        <v>59</v>
      </c>
      <c r="E59" s="358"/>
      <c r="F59" s="332"/>
      <c r="G59" s="332"/>
      <c r="H59" s="332"/>
      <c r="I59" s="332"/>
      <c r="J59" s="332"/>
      <c r="K59" s="332"/>
      <c r="L59" s="330"/>
      <c r="M59" s="330"/>
      <c r="N59" s="330"/>
      <c r="O59" s="330"/>
      <c r="P59" s="330"/>
      <c r="Q59" s="330"/>
      <c r="R59" s="330"/>
      <c r="S59" s="330"/>
      <c r="T59" s="330"/>
      <c r="U59" s="330"/>
      <c r="V59" s="330"/>
      <c r="W59" s="330"/>
      <c r="X59" s="331"/>
    </row>
    <row r="60" spans="1:24" ht="38.25" customHeight="1" x14ac:dyDescent="0.2">
      <c r="A60" s="337" t="s">
        <v>52</v>
      </c>
      <c r="B60" s="338"/>
      <c r="C60" s="136"/>
      <c r="D60" s="327"/>
      <c r="E60" s="332"/>
      <c r="F60" s="333"/>
      <c r="G60" s="333"/>
      <c r="H60" s="333"/>
      <c r="I60" s="333"/>
      <c r="J60" s="333"/>
      <c r="K60" s="333"/>
      <c r="L60" s="333"/>
      <c r="M60" s="333"/>
      <c r="N60" s="333"/>
      <c r="O60" s="333"/>
      <c r="P60" s="333"/>
      <c r="Q60" s="333"/>
      <c r="R60" s="333"/>
      <c r="S60" s="333"/>
      <c r="T60" s="333"/>
      <c r="U60" s="333"/>
      <c r="V60" s="333"/>
      <c r="W60" s="333"/>
      <c r="X60" s="334"/>
    </row>
    <row r="61" spans="1:24" ht="38.25" customHeight="1" thickBot="1" x14ac:dyDescent="0.25">
      <c r="A61" s="339" t="s">
        <v>60</v>
      </c>
      <c r="B61" s="340"/>
      <c r="C61" s="137"/>
      <c r="D61" s="328"/>
      <c r="E61" s="335"/>
      <c r="F61" s="335"/>
      <c r="G61" s="335"/>
      <c r="H61" s="335"/>
      <c r="I61" s="335"/>
      <c r="J61" s="335"/>
      <c r="K61" s="335"/>
      <c r="L61" s="335"/>
      <c r="M61" s="335"/>
      <c r="N61" s="335"/>
      <c r="O61" s="335"/>
      <c r="P61" s="335"/>
      <c r="Q61" s="335"/>
      <c r="R61" s="335"/>
      <c r="S61" s="335"/>
      <c r="T61" s="335"/>
      <c r="U61" s="335"/>
      <c r="V61" s="335"/>
      <c r="W61" s="335"/>
      <c r="X61" s="336"/>
    </row>
    <row r="62" spans="1:24" ht="66.75" customHeight="1" thickBot="1" x14ac:dyDescent="0.35">
      <c r="A62" s="301" t="s">
        <v>53</v>
      </c>
      <c r="B62" s="302"/>
      <c r="C62" s="133"/>
      <c r="D62" s="139" t="s">
        <v>54</v>
      </c>
      <c r="E62" s="303"/>
      <c r="F62" s="304"/>
      <c r="G62" s="304"/>
      <c r="H62" s="304"/>
      <c r="I62" s="304"/>
      <c r="J62" s="304"/>
      <c r="K62" s="304"/>
      <c r="L62" s="304"/>
      <c r="M62" s="304"/>
      <c r="N62" s="304"/>
      <c r="O62" s="304"/>
      <c r="P62" s="304"/>
      <c r="Q62" s="304"/>
      <c r="R62" s="304"/>
      <c r="S62" s="304"/>
      <c r="T62" s="304"/>
      <c r="U62" s="304"/>
      <c r="V62" s="304"/>
      <c r="W62" s="304"/>
      <c r="X62" s="305"/>
    </row>
    <row r="63" spans="1:24" ht="15.75" customHeight="1" x14ac:dyDescent="0.2"/>
    <row r="64" spans="1:24" ht="15.75" customHeight="1" x14ac:dyDescent="0.2"/>
    <row r="65" spans="1:18" ht="15.75" customHeight="1" x14ac:dyDescent="0.2"/>
    <row r="66" spans="1:18" ht="15.75" customHeight="1" x14ac:dyDescent="0.2"/>
    <row r="67" spans="1:18" ht="15.75" customHeight="1" x14ac:dyDescent="0.2"/>
    <row r="68" spans="1:18" ht="15.75" customHeight="1" x14ac:dyDescent="0.2"/>
    <row r="69" spans="1:18" ht="15.75" customHeight="1" x14ac:dyDescent="0.2"/>
    <row r="70" spans="1:18" ht="15.75" customHeight="1" x14ac:dyDescent="0.2"/>
    <row r="71" spans="1:18" ht="15.75" customHeight="1" x14ac:dyDescent="0.2"/>
    <row r="72" spans="1:18" ht="15.75" customHeight="1" x14ac:dyDescent="0.25">
      <c r="A72" s="141" t="s">
        <v>0</v>
      </c>
      <c r="B72" s="141"/>
      <c r="C72" s="141"/>
      <c r="D72" s="141"/>
      <c r="E72" s="141"/>
      <c r="F72" s="141"/>
      <c r="G72" s="141"/>
      <c r="H72" s="141"/>
      <c r="I72" s="141"/>
      <c r="J72" s="141"/>
      <c r="K72" s="141"/>
      <c r="L72" s="141"/>
      <c r="M72" s="141"/>
      <c r="N72" s="141"/>
      <c r="O72" s="141"/>
      <c r="P72" s="141"/>
      <c r="Q72" s="141"/>
      <c r="R72" s="142"/>
    </row>
    <row r="73" spans="1:18" ht="15.75" customHeight="1" x14ac:dyDescent="0.25">
      <c r="A73" s="142"/>
      <c r="B73" s="142"/>
      <c r="C73" s="142"/>
      <c r="D73" s="142"/>
      <c r="E73" s="142"/>
      <c r="F73" s="142"/>
      <c r="G73" s="142"/>
      <c r="H73" s="142"/>
      <c r="I73" s="142"/>
      <c r="J73" s="142"/>
      <c r="K73" s="142"/>
      <c r="L73" s="142"/>
      <c r="M73" s="142"/>
      <c r="N73" s="142"/>
      <c r="O73" s="142"/>
      <c r="P73" s="142"/>
      <c r="Q73" s="142"/>
      <c r="R73" s="142"/>
    </row>
    <row r="74" spans="1:18" ht="15.75" customHeight="1" x14ac:dyDescent="0.25">
      <c r="A74" s="142"/>
      <c r="B74" s="142"/>
      <c r="C74" s="142"/>
      <c r="D74" s="142"/>
      <c r="E74" s="142"/>
      <c r="F74" s="142"/>
      <c r="G74" s="142"/>
      <c r="H74" s="142"/>
      <c r="I74" s="142"/>
      <c r="J74" s="142"/>
      <c r="K74" s="142"/>
      <c r="L74" s="142"/>
      <c r="M74" s="142"/>
      <c r="N74" s="142"/>
      <c r="O74" s="142"/>
      <c r="P74" s="142"/>
      <c r="Q74" s="142"/>
      <c r="R74" s="142"/>
    </row>
    <row r="75" spans="1:18" ht="15.75" customHeight="1" x14ac:dyDescent="0.25">
      <c r="A75" s="142"/>
      <c r="B75" s="142"/>
      <c r="C75" s="142"/>
      <c r="D75" s="142"/>
      <c r="E75" s="142"/>
      <c r="F75" s="142"/>
      <c r="G75" s="142"/>
      <c r="H75" s="142"/>
      <c r="I75" s="142"/>
      <c r="J75" s="142"/>
      <c r="K75" s="142"/>
      <c r="L75" s="142"/>
      <c r="M75" s="142"/>
      <c r="N75" s="142"/>
      <c r="O75" s="142"/>
      <c r="P75" s="142"/>
      <c r="Q75" s="142"/>
      <c r="R75" s="142"/>
    </row>
    <row r="76" spans="1:18" ht="15.75" customHeight="1" x14ac:dyDescent="0.25">
      <c r="A76" s="142"/>
      <c r="B76" s="142"/>
      <c r="C76" s="142"/>
      <c r="D76" s="142"/>
      <c r="E76" s="142"/>
      <c r="F76" s="142"/>
      <c r="G76" s="142"/>
      <c r="H76" s="142"/>
      <c r="I76" s="142"/>
      <c r="J76" s="142"/>
      <c r="K76" s="142"/>
      <c r="L76" s="142"/>
      <c r="M76" s="142"/>
      <c r="N76" s="142"/>
      <c r="O76" s="142"/>
      <c r="P76" s="142"/>
      <c r="Q76" s="142"/>
      <c r="R76" s="142"/>
    </row>
    <row r="77" spans="1:18" ht="15.75" customHeight="1" x14ac:dyDescent="0.25">
      <c r="A77" s="142"/>
      <c r="B77" s="142"/>
      <c r="C77" s="142"/>
      <c r="D77" s="142"/>
      <c r="E77" s="142"/>
      <c r="F77" s="142"/>
      <c r="G77" s="142"/>
      <c r="H77" s="142"/>
      <c r="I77" s="142"/>
      <c r="J77" s="142"/>
      <c r="K77" s="142"/>
      <c r="L77" s="142"/>
      <c r="M77" s="142"/>
      <c r="N77" s="142"/>
      <c r="O77" s="142"/>
      <c r="P77" s="142"/>
      <c r="Q77" s="142"/>
      <c r="R77" s="142"/>
    </row>
    <row r="78" spans="1:18" ht="15.75" customHeight="1" x14ac:dyDescent="0.25">
      <c r="A78" s="142"/>
      <c r="B78" s="142"/>
      <c r="C78" s="142"/>
      <c r="D78" s="142"/>
      <c r="E78" s="142"/>
      <c r="F78" s="142"/>
      <c r="G78" s="142"/>
      <c r="H78" s="142"/>
      <c r="I78" s="142"/>
      <c r="J78" s="142"/>
      <c r="K78" s="142"/>
      <c r="L78" s="142"/>
      <c r="M78" s="142"/>
      <c r="N78" s="142"/>
      <c r="O78" s="142"/>
      <c r="P78" s="142"/>
      <c r="Q78" s="142"/>
      <c r="R78" s="142"/>
    </row>
    <row r="79" spans="1:18" ht="15.75" customHeight="1" x14ac:dyDescent="0.25">
      <c r="A79" s="142"/>
      <c r="B79" s="142"/>
      <c r="C79" s="142"/>
      <c r="D79" s="142"/>
      <c r="E79" s="142"/>
      <c r="F79" s="142"/>
      <c r="G79" s="142"/>
      <c r="H79" s="142"/>
      <c r="I79" s="142"/>
      <c r="J79" s="142"/>
      <c r="K79" s="142"/>
      <c r="L79" s="142"/>
      <c r="M79" s="142"/>
      <c r="N79" s="142"/>
      <c r="O79" s="142"/>
      <c r="P79" s="142"/>
      <c r="Q79" s="142"/>
      <c r="R79" s="142"/>
    </row>
    <row r="80" spans="1:18" ht="15.75" customHeight="1" x14ac:dyDescent="0.25">
      <c r="A80" s="142"/>
      <c r="B80" s="142"/>
      <c r="C80" s="142"/>
      <c r="D80" s="142"/>
      <c r="E80" s="142"/>
      <c r="F80" s="142"/>
      <c r="G80" s="142"/>
      <c r="H80" s="142"/>
      <c r="I80" s="142"/>
      <c r="J80" s="142"/>
      <c r="K80" s="142"/>
      <c r="L80" s="142"/>
      <c r="M80" s="142"/>
      <c r="N80" s="142"/>
      <c r="O80" s="142"/>
      <c r="P80" s="142"/>
      <c r="Q80" s="142"/>
      <c r="R80" s="142"/>
    </row>
    <row r="81" spans="1:18" ht="15.75" customHeight="1" x14ac:dyDescent="0.25">
      <c r="A81" s="142"/>
      <c r="B81" s="142"/>
      <c r="C81" s="142"/>
      <c r="D81" s="142"/>
      <c r="E81" s="142"/>
      <c r="F81" s="142"/>
      <c r="G81" s="142"/>
      <c r="H81" s="142"/>
      <c r="I81" s="142"/>
      <c r="J81" s="142"/>
      <c r="K81" s="142"/>
      <c r="L81" s="142"/>
      <c r="M81" s="142"/>
      <c r="N81" s="142"/>
      <c r="O81" s="142"/>
      <c r="P81" s="142"/>
      <c r="Q81" s="142"/>
      <c r="R81" s="142"/>
    </row>
    <row r="82" spans="1:18" ht="15.75" customHeight="1" x14ac:dyDescent="0.25">
      <c r="A82" s="142"/>
      <c r="B82" s="142"/>
      <c r="C82" s="142"/>
      <c r="D82" s="142"/>
      <c r="E82" s="142"/>
      <c r="F82" s="142"/>
      <c r="G82" s="142"/>
      <c r="H82" s="142"/>
      <c r="I82" s="142"/>
      <c r="J82" s="142"/>
      <c r="K82" s="142"/>
      <c r="L82" s="142"/>
      <c r="M82" s="142"/>
      <c r="N82" s="142"/>
      <c r="O82" s="142"/>
      <c r="P82" s="142"/>
      <c r="Q82" s="142"/>
      <c r="R82" s="142"/>
    </row>
    <row r="83" spans="1:18" ht="15.75" customHeight="1" x14ac:dyDescent="0.25">
      <c r="A83" s="142"/>
      <c r="B83" s="142"/>
      <c r="C83" s="142"/>
      <c r="D83" s="142"/>
      <c r="E83" s="142"/>
      <c r="F83" s="142"/>
      <c r="G83" s="142"/>
      <c r="H83" s="142"/>
      <c r="I83" s="142"/>
      <c r="J83" s="142"/>
      <c r="K83" s="142"/>
      <c r="L83" s="142"/>
      <c r="M83" s="142"/>
      <c r="N83" s="142"/>
      <c r="O83" s="142"/>
      <c r="P83" s="142"/>
      <c r="Q83" s="142"/>
      <c r="R83" s="142"/>
    </row>
    <row r="84" spans="1:18" ht="15.75" customHeight="1" x14ac:dyDescent="0.25">
      <c r="A84" s="142"/>
      <c r="B84" s="142"/>
      <c r="C84" s="142"/>
      <c r="D84" s="142"/>
      <c r="E84" s="142"/>
      <c r="F84" s="142"/>
      <c r="G84" s="142"/>
      <c r="H84" s="142"/>
      <c r="I84" s="142"/>
      <c r="J84" s="142"/>
      <c r="K84" s="142"/>
      <c r="L84" s="142"/>
      <c r="M84" s="142"/>
      <c r="N84" s="142"/>
      <c r="O84" s="142"/>
      <c r="P84" s="142"/>
      <c r="Q84" s="142"/>
      <c r="R84" s="142"/>
    </row>
    <row r="85" spans="1:18" ht="15.75" customHeight="1" x14ac:dyDescent="0.25">
      <c r="A85" s="142"/>
      <c r="B85" s="142"/>
      <c r="C85" s="142"/>
      <c r="D85" s="142"/>
      <c r="E85" s="142"/>
      <c r="F85" s="142"/>
      <c r="G85" s="142"/>
      <c r="H85" s="142"/>
      <c r="I85" s="142"/>
      <c r="J85" s="142"/>
      <c r="K85" s="142"/>
      <c r="L85" s="142"/>
      <c r="M85" s="142"/>
      <c r="N85" s="142"/>
      <c r="O85" s="142"/>
      <c r="P85" s="142"/>
      <c r="Q85" s="142"/>
      <c r="R85" s="142"/>
    </row>
    <row r="86" spans="1:18" ht="15.75" customHeight="1" x14ac:dyDescent="0.25">
      <c r="A86" s="142"/>
      <c r="B86" s="142"/>
      <c r="C86" s="142"/>
      <c r="D86" s="142"/>
      <c r="E86" s="142"/>
      <c r="F86" s="142"/>
      <c r="G86" s="142"/>
      <c r="H86" s="142"/>
      <c r="I86" s="142"/>
      <c r="J86" s="142"/>
      <c r="K86" s="142"/>
      <c r="L86" s="142"/>
      <c r="M86" s="142"/>
      <c r="N86" s="142"/>
      <c r="O86" s="142"/>
      <c r="P86" s="142"/>
      <c r="Q86" s="142"/>
      <c r="R86" s="142"/>
    </row>
    <row r="87" spans="1:18" ht="15.75" customHeight="1" x14ac:dyDescent="0.25">
      <c r="A87" s="142"/>
      <c r="B87" s="142"/>
      <c r="C87" s="142"/>
      <c r="D87" s="142"/>
      <c r="E87" s="142"/>
      <c r="F87" s="142"/>
      <c r="G87" s="142"/>
      <c r="H87" s="142"/>
      <c r="I87" s="142"/>
      <c r="J87" s="142"/>
      <c r="K87" s="142"/>
      <c r="L87" s="142"/>
      <c r="M87" s="142"/>
      <c r="N87" s="142"/>
      <c r="O87" s="142"/>
      <c r="P87" s="142"/>
      <c r="Q87" s="142"/>
      <c r="R87" s="142"/>
    </row>
    <row r="88" spans="1:18" ht="15.75" customHeight="1" x14ac:dyDescent="0.25">
      <c r="A88" s="142"/>
      <c r="B88" s="142"/>
      <c r="C88" s="142"/>
      <c r="D88" s="142"/>
      <c r="E88" s="142"/>
      <c r="F88" s="142"/>
      <c r="G88" s="142"/>
      <c r="H88" s="142"/>
      <c r="I88" s="142"/>
      <c r="J88" s="142"/>
      <c r="K88" s="142"/>
      <c r="L88" s="142"/>
      <c r="M88" s="142"/>
      <c r="N88" s="142"/>
      <c r="O88" s="142"/>
      <c r="P88" s="142"/>
      <c r="Q88" s="142"/>
      <c r="R88" s="142"/>
    </row>
    <row r="89" spans="1:18" ht="15.75" customHeight="1" x14ac:dyDescent="0.25">
      <c r="A89" s="142"/>
      <c r="B89" s="142"/>
      <c r="C89" s="142"/>
      <c r="D89" s="142"/>
      <c r="E89" s="142"/>
      <c r="F89" s="142"/>
      <c r="G89" s="142"/>
      <c r="H89" s="142"/>
      <c r="I89" s="142"/>
      <c r="J89" s="142"/>
      <c r="K89" s="142"/>
      <c r="L89" s="142"/>
      <c r="M89" s="142"/>
      <c r="N89" s="142"/>
      <c r="O89" s="142"/>
      <c r="P89" s="142"/>
      <c r="Q89" s="142"/>
      <c r="R89" s="142"/>
    </row>
    <row r="90" spans="1:18" ht="15.75" customHeight="1" x14ac:dyDescent="0.25">
      <c r="A90" s="142"/>
      <c r="B90" s="142"/>
      <c r="C90" s="142"/>
      <c r="D90" s="142"/>
      <c r="E90" s="142"/>
      <c r="F90" s="142"/>
      <c r="G90" s="142"/>
      <c r="H90" s="142"/>
      <c r="I90" s="142"/>
      <c r="J90" s="142"/>
      <c r="K90" s="142"/>
      <c r="L90" s="142"/>
      <c r="M90" s="142"/>
      <c r="N90" s="142"/>
      <c r="O90" s="142"/>
      <c r="P90" s="142"/>
      <c r="Q90" s="142"/>
      <c r="R90" s="142"/>
    </row>
    <row r="91" spans="1:18" ht="15.75" customHeight="1" x14ac:dyDescent="0.25">
      <c r="A91" s="142"/>
      <c r="B91" s="142"/>
      <c r="C91" s="142"/>
      <c r="D91" s="142"/>
      <c r="E91" s="142"/>
      <c r="F91" s="142"/>
      <c r="G91" s="142"/>
      <c r="H91" s="142"/>
      <c r="I91" s="142"/>
      <c r="J91" s="142"/>
      <c r="K91" s="142"/>
      <c r="L91" s="142"/>
      <c r="M91" s="142"/>
      <c r="N91" s="142"/>
      <c r="O91" s="142"/>
      <c r="P91" s="142"/>
      <c r="Q91" s="142"/>
      <c r="R91" s="142"/>
    </row>
    <row r="92" spans="1:18" ht="15.75" customHeight="1" x14ac:dyDescent="0.25">
      <c r="A92" s="142"/>
      <c r="B92" s="142"/>
      <c r="C92" s="142"/>
      <c r="D92" s="142"/>
      <c r="E92" s="142"/>
      <c r="F92" s="142"/>
      <c r="G92" s="142"/>
      <c r="H92" s="142"/>
      <c r="I92" s="142"/>
      <c r="J92" s="142"/>
      <c r="K92" s="142"/>
      <c r="L92" s="142"/>
      <c r="M92" s="142"/>
      <c r="N92" s="142"/>
      <c r="O92" s="142"/>
      <c r="P92" s="142"/>
      <c r="Q92" s="142"/>
      <c r="R92" s="142"/>
    </row>
    <row r="93" spans="1:18" ht="15.75" customHeight="1" x14ac:dyDescent="0.25">
      <c r="A93" s="142"/>
      <c r="B93" s="142"/>
      <c r="C93" s="142"/>
      <c r="D93" s="142"/>
      <c r="E93" s="142"/>
      <c r="F93" s="142"/>
      <c r="G93" s="142"/>
      <c r="H93" s="142"/>
      <c r="I93" s="142"/>
      <c r="J93" s="142"/>
      <c r="K93" s="142"/>
      <c r="L93" s="142"/>
      <c r="M93" s="142"/>
      <c r="N93" s="142"/>
      <c r="O93" s="142"/>
      <c r="P93" s="142"/>
      <c r="Q93" s="142"/>
      <c r="R93" s="142"/>
    </row>
    <row r="94" spans="1:18" ht="15.75" customHeight="1" x14ac:dyDescent="0.2"/>
    <row r="95" spans="1:18" ht="15.75" customHeight="1" x14ac:dyDescent="0.2"/>
    <row r="96" spans="1:18"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sheetData>
  <mergeCells count="122">
    <mergeCell ref="A1:C3"/>
    <mergeCell ref="D1:S3"/>
    <mergeCell ref="T1:U1"/>
    <mergeCell ref="V1:X1"/>
    <mergeCell ref="T2:U2"/>
    <mergeCell ref="V2:X2"/>
    <mergeCell ref="T3:U3"/>
    <mergeCell ref="V3:X3"/>
    <mergeCell ref="Q10:R10"/>
    <mergeCell ref="S10:U10"/>
    <mergeCell ref="W10:X10"/>
    <mergeCell ref="C11:H11"/>
    <mergeCell ref="J11:K11"/>
    <mergeCell ref="L11:M11"/>
    <mergeCell ref="N11:X11"/>
    <mergeCell ref="H5:K5"/>
    <mergeCell ref="A7:B7"/>
    <mergeCell ref="C7:X7"/>
    <mergeCell ref="A9:B9"/>
    <mergeCell ref="C9:X9"/>
    <mergeCell ref="A10:B11"/>
    <mergeCell ref="C10:H10"/>
    <mergeCell ref="J10:K10"/>
    <mergeCell ref="L10:M10"/>
    <mergeCell ref="N10:P10"/>
    <mergeCell ref="A12:B12"/>
    <mergeCell ref="C12:M12"/>
    <mergeCell ref="N12:Q12"/>
    <mergeCell ref="R12:X12"/>
    <mergeCell ref="A14:X14"/>
    <mergeCell ref="A15:A16"/>
    <mergeCell ref="B15:B16"/>
    <mergeCell ref="C15:C16"/>
    <mergeCell ref="D15:D16"/>
    <mergeCell ref="E15:E16"/>
    <mergeCell ref="G15:R15"/>
    <mergeCell ref="S15:S16"/>
    <mergeCell ref="T15:U16"/>
    <mergeCell ref="V15:X16"/>
    <mergeCell ref="B17:B18"/>
    <mergeCell ref="C17:C18"/>
    <mergeCell ref="D17:D18"/>
    <mergeCell ref="E17:E18"/>
    <mergeCell ref="S17:S18"/>
    <mergeCell ref="T17:U18"/>
    <mergeCell ref="V17:X18"/>
    <mergeCell ref="B19:B20"/>
    <mergeCell ref="C19:C20"/>
    <mergeCell ref="D19:D20"/>
    <mergeCell ref="E19:E20"/>
    <mergeCell ref="S19:S20"/>
    <mergeCell ref="T19:U20"/>
    <mergeCell ref="V19:X20"/>
    <mergeCell ref="A17:A18"/>
    <mergeCell ref="A19:A20"/>
    <mergeCell ref="T23:U24"/>
    <mergeCell ref="V23:X24"/>
    <mergeCell ref="A25:A26"/>
    <mergeCell ref="B25:B26"/>
    <mergeCell ref="C25:C26"/>
    <mergeCell ref="D25:D26"/>
    <mergeCell ref="E25:E26"/>
    <mergeCell ref="S25:S26"/>
    <mergeCell ref="T25:U26"/>
    <mergeCell ref="V25:X26"/>
    <mergeCell ref="A23:A24"/>
    <mergeCell ref="B23:B24"/>
    <mergeCell ref="C23:C24"/>
    <mergeCell ref="D23:D24"/>
    <mergeCell ref="E23:E24"/>
    <mergeCell ref="S23:S24"/>
    <mergeCell ref="T21:U22"/>
    <mergeCell ref="V21:X22"/>
    <mergeCell ref="B21:B22"/>
    <mergeCell ref="C21:C22"/>
    <mergeCell ref="D21:D22"/>
    <mergeCell ref="E21:E22"/>
    <mergeCell ref="S21:S22"/>
    <mergeCell ref="A21:A22"/>
    <mergeCell ref="A32:X32"/>
    <mergeCell ref="A33:A34"/>
    <mergeCell ref="B33:B34"/>
    <mergeCell ref="C33:C34"/>
    <mergeCell ref="D33:D34"/>
    <mergeCell ref="E33:P33"/>
    <mergeCell ref="Q33:Q34"/>
    <mergeCell ref="R33:X42"/>
    <mergeCell ref="A35:A38"/>
    <mergeCell ref="B38:D38"/>
    <mergeCell ref="A39:A42"/>
    <mergeCell ref="B42:D42"/>
    <mergeCell ref="B43:D43"/>
    <mergeCell ref="A45:X45"/>
    <mergeCell ref="A46:D46"/>
    <mergeCell ref="A47:B47"/>
    <mergeCell ref="D47:D49"/>
    <mergeCell ref="E47:X49"/>
    <mergeCell ref="A48:B48"/>
    <mergeCell ref="A49:B49"/>
    <mergeCell ref="A54:B54"/>
    <mergeCell ref="E54:X54"/>
    <mergeCell ref="A55:B55"/>
    <mergeCell ref="D55:D57"/>
    <mergeCell ref="E55:X57"/>
    <mergeCell ref="A56:B56"/>
    <mergeCell ref="A57:B57"/>
    <mergeCell ref="A50:B50"/>
    <mergeCell ref="E50:X50"/>
    <mergeCell ref="A51:B51"/>
    <mergeCell ref="D51:D53"/>
    <mergeCell ref="E51:X53"/>
    <mergeCell ref="A52:B52"/>
    <mergeCell ref="A53:B53"/>
    <mergeCell ref="A62:B62"/>
    <mergeCell ref="E62:X62"/>
    <mergeCell ref="A58:B58"/>
    <mergeCell ref="E58:X58"/>
    <mergeCell ref="A59:B59"/>
    <mergeCell ref="D59:D61"/>
    <mergeCell ref="E59:X61"/>
    <mergeCell ref="A60:B60"/>
    <mergeCell ref="A61:B61"/>
  </mergeCells>
  <pageMargins left="0.7" right="0.7" top="0.75" bottom="0.75" header="0" footer="0"/>
  <pageSetup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BE296-76D0-4B4C-8266-238A89766E95}">
  <dimension ref="A1:X982"/>
  <sheetViews>
    <sheetView zoomScale="40" zoomScaleNormal="40" workbookViewId="0">
      <selection activeCell="D17" sqref="D17:E18"/>
    </sheetView>
  </sheetViews>
  <sheetFormatPr baseColWidth="10" defaultColWidth="12.625" defaultRowHeight="15" customHeight="1" x14ac:dyDescent="0.2"/>
  <cols>
    <col min="1" max="1" width="9.375" style="66" customWidth="1"/>
    <col min="2" max="2" width="51.875" style="66" customWidth="1"/>
    <col min="3" max="3" width="29.125" style="66" customWidth="1"/>
    <col min="4" max="4" width="22.875" style="66" customWidth="1"/>
    <col min="5" max="5" width="23" style="66" customWidth="1"/>
    <col min="6" max="17" width="20.75" style="66" customWidth="1"/>
    <col min="18" max="18" width="25.75" style="66" customWidth="1"/>
    <col min="19" max="19" width="20.75" style="66" customWidth="1"/>
    <col min="20" max="20" width="13.5" style="66" customWidth="1"/>
    <col min="21" max="21" width="15.375" style="66" customWidth="1"/>
    <col min="22" max="22" width="14.625" style="66" customWidth="1"/>
    <col min="23" max="23" width="22" style="66" customWidth="1"/>
    <col min="24" max="24" width="24.375" style="66" customWidth="1"/>
    <col min="25" max="25" width="9.375" style="66" customWidth="1"/>
    <col min="26" max="16384" width="12.625" style="66"/>
  </cols>
  <sheetData>
    <row r="1" spans="1:24" ht="34.5" customHeight="1" x14ac:dyDescent="0.2">
      <c r="A1" s="421"/>
      <c r="B1" s="421"/>
      <c r="C1" s="421"/>
      <c r="D1" s="422" t="s">
        <v>63</v>
      </c>
      <c r="E1" s="422"/>
      <c r="F1" s="422"/>
      <c r="G1" s="422"/>
      <c r="H1" s="422"/>
      <c r="I1" s="422"/>
      <c r="J1" s="422"/>
      <c r="K1" s="422"/>
      <c r="L1" s="422"/>
      <c r="M1" s="422"/>
      <c r="N1" s="422"/>
      <c r="O1" s="422"/>
      <c r="P1" s="422"/>
      <c r="Q1" s="422"/>
      <c r="R1" s="422"/>
      <c r="S1" s="422"/>
      <c r="T1" s="423" t="s">
        <v>1</v>
      </c>
      <c r="U1" s="424"/>
      <c r="V1" s="425" t="s">
        <v>95</v>
      </c>
      <c r="W1" s="426"/>
      <c r="X1" s="426"/>
    </row>
    <row r="2" spans="1:24" ht="34.5" customHeight="1" x14ac:dyDescent="0.2">
      <c r="A2" s="421"/>
      <c r="B2" s="421"/>
      <c r="C2" s="421"/>
      <c r="D2" s="422"/>
      <c r="E2" s="422"/>
      <c r="F2" s="422"/>
      <c r="G2" s="422"/>
      <c r="H2" s="422"/>
      <c r="I2" s="422"/>
      <c r="J2" s="422"/>
      <c r="K2" s="422"/>
      <c r="L2" s="422"/>
      <c r="M2" s="422"/>
      <c r="N2" s="422"/>
      <c r="O2" s="422"/>
      <c r="P2" s="422"/>
      <c r="Q2" s="422"/>
      <c r="R2" s="422"/>
      <c r="S2" s="422"/>
      <c r="T2" s="423" t="s">
        <v>2</v>
      </c>
      <c r="U2" s="424"/>
      <c r="V2" s="425">
        <v>1</v>
      </c>
      <c r="W2" s="426"/>
      <c r="X2" s="426"/>
    </row>
    <row r="3" spans="1:24" ht="34.5" customHeight="1" x14ac:dyDescent="0.2">
      <c r="A3" s="421"/>
      <c r="B3" s="421"/>
      <c r="C3" s="421"/>
      <c r="D3" s="422"/>
      <c r="E3" s="422"/>
      <c r="F3" s="422"/>
      <c r="G3" s="422"/>
      <c r="H3" s="422"/>
      <c r="I3" s="422"/>
      <c r="J3" s="422"/>
      <c r="K3" s="422"/>
      <c r="L3" s="422"/>
      <c r="M3" s="422"/>
      <c r="N3" s="422"/>
      <c r="O3" s="422"/>
      <c r="P3" s="422"/>
      <c r="Q3" s="422"/>
      <c r="R3" s="422"/>
      <c r="S3" s="422"/>
      <c r="T3" s="423" t="s">
        <v>3</v>
      </c>
      <c r="U3" s="424"/>
      <c r="V3" s="427">
        <v>44409</v>
      </c>
      <c r="W3" s="426"/>
      <c r="X3" s="426"/>
    </row>
    <row r="4" spans="1:24" ht="39.75" customHeight="1" x14ac:dyDescent="0.2">
      <c r="A4" s="67"/>
      <c r="B4" s="67"/>
      <c r="C4" s="67"/>
      <c r="D4" s="67"/>
      <c r="E4" s="67"/>
      <c r="F4" s="67"/>
      <c r="G4" s="67"/>
      <c r="H4" s="67"/>
      <c r="I4" s="67"/>
      <c r="J4" s="67"/>
      <c r="K4" s="67"/>
      <c r="L4" s="67"/>
      <c r="M4" s="67"/>
      <c r="N4" s="67"/>
      <c r="O4" s="67"/>
      <c r="P4" s="67"/>
      <c r="Q4" s="67"/>
      <c r="R4" s="67"/>
      <c r="S4" s="67"/>
      <c r="T4" s="67"/>
      <c r="U4" s="67"/>
      <c r="V4" s="67"/>
      <c r="W4" s="67"/>
      <c r="X4" s="67"/>
    </row>
    <row r="5" spans="1:24" ht="39.75" customHeight="1" x14ac:dyDescent="0.45">
      <c r="A5" s="67"/>
      <c r="B5" s="68" t="s">
        <v>3</v>
      </c>
      <c r="C5" s="69">
        <v>2022</v>
      </c>
      <c r="D5" s="70"/>
      <c r="E5" s="71" t="s">
        <v>61</v>
      </c>
      <c r="F5" s="72"/>
      <c r="G5" s="70"/>
      <c r="H5" s="418" t="s">
        <v>248</v>
      </c>
      <c r="I5" s="418"/>
      <c r="J5" s="418"/>
      <c r="K5" s="418"/>
      <c r="L5" s="418"/>
      <c r="M5" s="67"/>
      <c r="N5" s="67"/>
      <c r="O5" s="67"/>
      <c r="P5" s="67"/>
      <c r="Q5" s="67"/>
      <c r="R5" s="67"/>
      <c r="S5" s="67"/>
      <c r="T5" s="67"/>
      <c r="U5" s="67"/>
      <c r="V5" s="67"/>
      <c r="W5" s="67"/>
      <c r="X5" s="67"/>
    </row>
    <row r="6" spans="1:24" ht="39.75" customHeight="1" x14ac:dyDescent="0.2">
      <c r="A6" s="67"/>
      <c r="B6" s="67"/>
      <c r="C6" s="67"/>
      <c r="D6" s="67"/>
      <c r="E6" s="67"/>
      <c r="F6" s="67"/>
      <c r="G6" s="67"/>
      <c r="H6" s="67"/>
      <c r="I6" s="67"/>
      <c r="J6" s="67"/>
      <c r="K6" s="67"/>
      <c r="L6" s="67"/>
      <c r="M6" s="67"/>
      <c r="N6" s="67"/>
      <c r="O6" s="67"/>
      <c r="P6" s="67"/>
      <c r="Q6" s="67"/>
      <c r="R6" s="67"/>
      <c r="S6" s="67"/>
      <c r="T6" s="67"/>
      <c r="U6" s="67"/>
      <c r="V6" s="67"/>
      <c r="W6" s="67"/>
      <c r="X6" s="67"/>
    </row>
    <row r="7" spans="1:24" ht="48.75" customHeight="1" x14ac:dyDescent="0.35">
      <c r="A7" s="396" t="s">
        <v>4</v>
      </c>
      <c r="B7" s="397"/>
      <c r="C7" s="411" t="s">
        <v>249</v>
      </c>
      <c r="D7" s="399"/>
      <c r="E7" s="399"/>
      <c r="F7" s="399"/>
      <c r="G7" s="399"/>
      <c r="H7" s="399"/>
      <c r="I7" s="399"/>
      <c r="J7" s="399"/>
      <c r="K7" s="399"/>
      <c r="L7" s="399"/>
      <c r="M7" s="399"/>
      <c r="N7" s="399"/>
      <c r="O7" s="399"/>
      <c r="P7" s="399"/>
      <c r="Q7" s="399"/>
      <c r="R7" s="399"/>
      <c r="S7" s="399"/>
      <c r="T7" s="399"/>
      <c r="U7" s="399"/>
      <c r="V7" s="399"/>
      <c r="W7" s="399"/>
      <c r="X7" s="399"/>
    </row>
    <row r="8" spans="1:24" ht="20.25" x14ac:dyDescent="0.2">
      <c r="A8" s="74"/>
      <c r="B8" s="74"/>
      <c r="C8" s="74"/>
      <c r="D8" s="74"/>
      <c r="E8" s="74"/>
      <c r="F8" s="74"/>
      <c r="G8" s="74"/>
      <c r="H8" s="74"/>
      <c r="I8" s="74"/>
      <c r="J8" s="74"/>
      <c r="K8" s="74"/>
      <c r="L8" s="74"/>
      <c r="M8" s="74"/>
      <c r="N8" s="74"/>
      <c r="O8" s="74"/>
      <c r="P8" s="74"/>
      <c r="Q8" s="74"/>
      <c r="R8" s="74"/>
      <c r="S8" s="74"/>
      <c r="T8" s="74"/>
      <c r="U8" s="74"/>
      <c r="V8" s="74"/>
      <c r="W8" s="74"/>
      <c r="X8" s="74"/>
    </row>
    <row r="9" spans="1:24" ht="60.75" customHeight="1" x14ac:dyDescent="0.35">
      <c r="A9" s="396" t="s">
        <v>5</v>
      </c>
      <c r="B9" s="397"/>
      <c r="C9" s="411" t="s">
        <v>251</v>
      </c>
      <c r="D9" s="412"/>
      <c r="E9" s="412"/>
      <c r="F9" s="412"/>
      <c r="G9" s="412"/>
      <c r="H9" s="412"/>
      <c r="I9" s="412"/>
      <c r="J9" s="412"/>
      <c r="K9" s="412"/>
      <c r="L9" s="412"/>
      <c r="M9" s="412"/>
      <c r="N9" s="412"/>
      <c r="O9" s="412"/>
      <c r="P9" s="412"/>
      <c r="Q9" s="412"/>
      <c r="R9" s="412"/>
      <c r="S9" s="412"/>
      <c r="T9" s="412"/>
      <c r="U9" s="412"/>
      <c r="V9" s="412"/>
      <c r="W9" s="412"/>
      <c r="X9" s="412"/>
    </row>
    <row r="10" spans="1:24" ht="100.5" customHeight="1" x14ac:dyDescent="0.35">
      <c r="A10" s="396" t="s">
        <v>6</v>
      </c>
      <c r="B10" s="397"/>
      <c r="C10" s="411" t="s">
        <v>245</v>
      </c>
      <c r="D10" s="412"/>
      <c r="E10" s="412"/>
      <c r="F10" s="412"/>
      <c r="G10" s="412"/>
      <c r="H10" s="412"/>
      <c r="I10" s="75" t="s">
        <v>7</v>
      </c>
      <c r="J10" s="419" t="s">
        <v>97</v>
      </c>
      <c r="K10" s="412"/>
      <c r="L10" s="400" t="s">
        <v>8</v>
      </c>
      <c r="M10" s="397"/>
      <c r="N10" s="411" t="s">
        <v>246</v>
      </c>
      <c r="O10" s="420"/>
      <c r="P10" s="420"/>
      <c r="Q10" s="400" t="s">
        <v>9</v>
      </c>
      <c r="R10" s="397"/>
      <c r="S10" s="466" t="s">
        <v>247</v>
      </c>
      <c r="T10" s="467"/>
      <c r="U10" s="467"/>
      <c r="V10" s="76" t="s">
        <v>10</v>
      </c>
      <c r="W10" s="430" t="e">
        <f>Q52</f>
        <v>#VALUE!</v>
      </c>
      <c r="X10" s="431"/>
    </row>
    <row r="11" spans="1:24" ht="87" customHeight="1" x14ac:dyDescent="0.35">
      <c r="A11" s="397"/>
      <c r="B11" s="397"/>
      <c r="C11" s="411" t="s">
        <v>96</v>
      </c>
      <c r="D11" s="412"/>
      <c r="E11" s="412"/>
      <c r="F11" s="412"/>
      <c r="G11" s="412"/>
      <c r="H11" s="412"/>
      <c r="I11" s="75" t="s">
        <v>7</v>
      </c>
      <c r="J11" s="419" t="s">
        <v>128</v>
      </c>
      <c r="K11" s="412"/>
      <c r="L11" s="400" t="s">
        <v>8</v>
      </c>
      <c r="M11" s="397"/>
      <c r="N11" s="463" t="s">
        <v>129</v>
      </c>
      <c r="O11" s="464"/>
      <c r="P11" s="464"/>
      <c r="Q11" s="464"/>
      <c r="R11" s="464"/>
      <c r="S11" s="464"/>
      <c r="T11" s="464"/>
      <c r="U11" s="464"/>
      <c r="V11" s="464"/>
      <c r="W11" s="464"/>
      <c r="X11" s="465"/>
    </row>
    <row r="12" spans="1:24" ht="60.75" customHeight="1" x14ac:dyDescent="0.35">
      <c r="A12" s="396" t="s">
        <v>11</v>
      </c>
      <c r="B12" s="397"/>
      <c r="C12" s="398" t="s">
        <v>127</v>
      </c>
      <c r="D12" s="399"/>
      <c r="E12" s="399"/>
      <c r="F12" s="399"/>
      <c r="G12" s="399"/>
      <c r="H12" s="399"/>
      <c r="I12" s="399"/>
      <c r="J12" s="399"/>
      <c r="K12" s="399"/>
      <c r="L12" s="399"/>
      <c r="M12" s="399"/>
      <c r="N12" s="400" t="s">
        <v>12</v>
      </c>
      <c r="O12" s="397"/>
      <c r="P12" s="397"/>
      <c r="Q12" s="397"/>
      <c r="R12" s="401" t="s">
        <v>88</v>
      </c>
      <c r="S12" s="401"/>
      <c r="T12" s="401"/>
      <c r="U12" s="401"/>
      <c r="V12" s="401"/>
      <c r="W12" s="401"/>
      <c r="X12" s="401"/>
    </row>
    <row r="13" spans="1:24" ht="25.5" customHeight="1" thickBot="1" x14ac:dyDescent="0.25">
      <c r="A13" s="67"/>
      <c r="B13" s="67"/>
      <c r="C13" s="67"/>
      <c r="D13" s="67"/>
      <c r="E13" s="67"/>
      <c r="F13" s="67"/>
      <c r="G13" s="67"/>
      <c r="H13" s="67"/>
      <c r="I13" s="67"/>
      <c r="J13" s="67"/>
      <c r="K13" s="67"/>
      <c r="L13" s="67"/>
      <c r="M13" s="67"/>
      <c r="N13" s="67"/>
      <c r="O13" s="67"/>
      <c r="P13" s="67"/>
      <c r="Q13" s="67"/>
      <c r="R13" s="67"/>
      <c r="S13" s="67"/>
      <c r="T13" s="67"/>
      <c r="U13" s="67"/>
      <c r="V13" s="67"/>
      <c r="W13" s="67"/>
      <c r="X13" s="67"/>
    </row>
    <row r="14" spans="1:24" ht="39.75" customHeight="1" thickBot="1" x14ac:dyDescent="0.25">
      <c r="A14" s="402" t="s">
        <v>13</v>
      </c>
      <c r="B14" s="349"/>
      <c r="C14" s="349"/>
      <c r="D14" s="349"/>
      <c r="E14" s="349"/>
      <c r="F14" s="349"/>
      <c r="G14" s="349"/>
      <c r="H14" s="349"/>
      <c r="I14" s="349"/>
      <c r="J14" s="349"/>
      <c r="K14" s="349"/>
      <c r="L14" s="349"/>
      <c r="M14" s="349"/>
      <c r="N14" s="349"/>
      <c r="O14" s="349"/>
      <c r="P14" s="349"/>
      <c r="Q14" s="349"/>
      <c r="R14" s="349"/>
      <c r="S14" s="349"/>
      <c r="T14" s="349"/>
      <c r="U14" s="349"/>
      <c r="V14" s="349"/>
      <c r="W14" s="349"/>
      <c r="X14" s="373"/>
    </row>
    <row r="15" spans="1:24" ht="47.25" customHeight="1" thickBot="1" x14ac:dyDescent="0.25">
      <c r="A15" s="403" t="s">
        <v>14</v>
      </c>
      <c r="B15" s="403" t="s">
        <v>15</v>
      </c>
      <c r="C15" s="374" t="s">
        <v>55</v>
      </c>
      <c r="D15" s="374" t="s">
        <v>16</v>
      </c>
      <c r="E15" s="374" t="s">
        <v>17</v>
      </c>
      <c r="F15" s="77"/>
      <c r="G15" s="404" t="s">
        <v>18</v>
      </c>
      <c r="H15" s="349"/>
      <c r="I15" s="349"/>
      <c r="J15" s="349"/>
      <c r="K15" s="349"/>
      <c r="L15" s="349"/>
      <c r="M15" s="349"/>
      <c r="N15" s="349"/>
      <c r="O15" s="349"/>
      <c r="P15" s="349"/>
      <c r="Q15" s="349"/>
      <c r="R15" s="349"/>
      <c r="S15" s="405" t="s">
        <v>56</v>
      </c>
      <c r="T15" s="406" t="s">
        <v>19</v>
      </c>
      <c r="U15" s="346"/>
      <c r="V15" s="388" t="s">
        <v>20</v>
      </c>
      <c r="W15" s="346"/>
      <c r="X15" s="347"/>
    </row>
    <row r="16" spans="1:24" ht="34.5" customHeight="1" thickBot="1" x14ac:dyDescent="0.25">
      <c r="A16" s="368"/>
      <c r="B16" s="368"/>
      <c r="C16" s="368"/>
      <c r="D16" s="368"/>
      <c r="E16" s="368"/>
      <c r="F16" s="78" t="s">
        <v>21</v>
      </c>
      <c r="G16" s="79" t="s">
        <v>22</v>
      </c>
      <c r="H16" s="80" t="s">
        <v>23</v>
      </c>
      <c r="I16" s="80" t="s">
        <v>24</v>
      </c>
      <c r="J16" s="80" t="s">
        <v>25</v>
      </c>
      <c r="K16" s="143" t="s">
        <v>26</v>
      </c>
      <c r="L16" s="143" t="s">
        <v>27</v>
      </c>
      <c r="M16" s="80" t="s">
        <v>28</v>
      </c>
      <c r="N16" s="80" t="s">
        <v>29</v>
      </c>
      <c r="O16" s="80" t="s">
        <v>30</v>
      </c>
      <c r="P16" s="80" t="s">
        <v>31</v>
      </c>
      <c r="Q16" s="80" t="s">
        <v>32</v>
      </c>
      <c r="R16" s="81" t="s">
        <v>33</v>
      </c>
      <c r="S16" s="368"/>
      <c r="T16" s="407"/>
      <c r="U16" s="408"/>
      <c r="V16" s="370"/>
      <c r="W16" s="409"/>
      <c r="X16" s="410"/>
    </row>
    <row r="17" spans="1:24" ht="87.75" customHeight="1" x14ac:dyDescent="0.2">
      <c r="A17" s="432">
        <v>1</v>
      </c>
      <c r="B17" s="306" t="s">
        <v>234</v>
      </c>
      <c r="C17" s="308" t="s">
        <v>120</v>
      </c>
      <c r="D17" s="310">
        <f>((3250000/30)*4)</f>
        <v>433333.33333333331</v>
      </c>
      <c r="E17" s="310">
        <f>+D17</f>
        <v>433333.33333333331</v>
      </c>
      <c r="F17" s="82" t="s">
        <v>35</v>
      </c>
      <c r="G17" s="83"/>
      <c r="H17" s="84"/>
      <c r="I17" s="84"/>
      <c r="J17" s="84"/>
      <c r="K17" s="84">
        <v>1</v>
      </c>
      <c r="L17" s="84"/>
      <c r="M17" s="84"/>
      <c r="N17" s="84"/>
      <c r="O17" s="84"/>
      <c r="P17" s="84">
        <v>1</v>
      </c>
      <c r="Q17" s="84"/>
      <c r="R17" s="84"/>
      <c r="S17" s="312">
        <f>(SUM(G18:R18)/SUM(G17:R17))</f>
        <v>0</v>
      </c>
      <c r="T17" s="443" t="s">
        <v>156</v>
      </c>
      <c r="U17" s="444"/>
      <c r="V17" s="441"/>
      <c r="W17" s="376"/>
      <c r="X17" s="377"/>
    </row>
    <row r="18" spans="1:24" ht="82.5" customHeight="1" thickBot="1" x14ac:dyDescent="0.25">
      <c r="A18" s="433"/>
      <c r="B18" s="307"/>
      <c r="C18" s="309"/>
      <c r="D18" s="311"/>
      <c r="E18" s="311"/>
      <c r="F18" s="86" t="s">
        <v>36</v>
      </c>
      <c r="G18" s="87"/>
      <c r="H18" s="88"/>
      <c r="I18" s="88"/>
      <c r="J18" s="88"/>
      <c r="K18" s="88"/>
      <c r="L18" s="88"/>
      <c r="M18" s="88"/>
      <c r="N18" s="88"/>
      <c r="O18" s="88"/>
      <c r="P18" s="88"/>
      <c r="Q18" s="88"/>
      <c r="R18" s="94"/>
      <c r="S18" s="313"/>
      <c r="T18" s="445"/>
      <c r="U18" s="446"/>
      <c r="V18" s="380"/>
      <c r="W18" s="381"/>
      <c r="X18" s="382"/>
    </row>
    <row r="19" spans="1:24" ht="89.25" customHeight="1" x14ac:dyDescent="0.2">
      <c r="A19" s="432">
        <v>2</v>
      </c>
      <c r="B19" s="306" t="s">
        <v>235</v>
      </c>
      <c r="C19" s="308" t="s">
        <v>120</v>
      </c>
      <c r="D19" s="310">
        <f>((3250000/30)*4)</f>
        <v>433333.33333333331</v>
      </c>
      <c r="E19" s="310">
        <f>+D19</f>
        <v>433333.33333333331</v>
      </c>
      <c r="F19" s="82" t="s">
        <v>35</v>
      </c>
      <c r="G19" s="83"/>
      <c r="H19" s="84">
        <v>1</v>
      </c>
      <c r="I19" s="84"/>
      <c r="J19" s="84"/>
      <c r="K19" s="85"/>
      <c r="L19" s="84"/>
      <c r="M19" s="144"/>
      <c r="N19" s="84"/>
      <c r="O19" s="84">
        <v>1</v>
      </c>
      <c r="P19" s="84"/>
      <c r="Q19" s="84"/>
      <c r="R19" s="84"/>
      <c r="S19" s="390">
        <f>(SUM(G20:R20)/SUM(G19:R19))</f>
        <v>0</v>
      </c>
      <c r="T19" s="461" t="s">
        <v>147</v>
      </c>
      <c r="U19" s="444"/>
      <c r="V19" s="318"/>
      <c r="W19" s="319"/>
      <c r="X19" s="320"/>
    </row>
    <row r="20" spans="1:24" ht="116.25" customHeight="1" thickBot="1" x14ac:dyDescent="0.25">
      <c r="A20" s="433"/>
      <c r="B20" s="307"/>
      <c r="C20" s="309"/>
      <c r="D20" s="311"/>
      <c r="E20" s="311"/>
      <c r="F20" s="86" t="s">
        <v>36</v>
      </c>
      <c r="G20" s="87"/>
      <c r="H20" s="88"/>
      <c r="I20" s="88"/>
      <c r="J20" s="88"/>
      <c r="K20" s="88"/>
      <c r="L20" s="91"/>
      <c r="M20" s="89"/>
      <c r="N20" s="88"/>
      <c r="O20" s="88"/>
      <c r="P20" s="88"/>
      <c r="Q20" s="88"/>
      <c r="R20" s="90"/>
      <c r="S20" s="391"/>
      <c r="T20" s="462"/>
      <c r="U20" s="446"/>
      <c r="V20" s="437"/>
      <c r="W20" s="438"/>
      <c r="X20" s="439"/>
    </row>
    <row r="21" spans="1:24" ht="96.75" customHeight="1" x14ac:dyDescent="0.2">
      <c r="A21" s="432">
        <v>3</v>
      </c>
      <c r="B21" s="306" t="s">
        <v>236</v>
      </c>
      <c r="C21" s="308" t="s">
        <v>120</v>
      </c>
      <c r="D21" s="310">
        <f>((3250000/30)*12)</f>
        <v>1300000</v>
      </c>
      <c r="E21" s="310">
        <f>+D21</f>
        <v>1300000</v>
      </c>
      <c r="F21" s="82" t="s">
        <v>35</v>
      </c>
      <c r="G21" s="83"/>
      <c r="H21" s="84"/>
      <c r="I21" s="84"/>
      <c r="J21" s="84"/>
      <c r="K21" s="84"/>
      <c r="L21" s="84">
        <v>1</v>
      </c>
      <c r="M21" s="84"/>
      <c r="N21" s="84"/>
      <c r="O21" s="84"/>
      <c r="P21" s="84"/>
      <c r="Q21" s="84"/>
      <c r="R21" s="84">
        <v>1</v>
      </c>
      <c r="S21" s="312">
        <f>(SUM(G22:R22)/SUM(G21:R21))</f>
        <v>0</v>
      </c>
      <c r="T21" s="443" t="s">
        <v>159</v>
      </c>
      <c r="U21" s="444"/>
      <c r="V21" s="437"/>
      <c r="W21" s="438"/>
      <c r="X21" s="439"/>
    </row>
    <row r="22" spans="1:24" ht="96.75" customHeight="1" thickBot="1" x14ac:dyDescent="0.25">
      <c r="A22" s="433"/>
      <c r="B22" s="307"/>
      <c r="C22" s="309"/>
      <c r="D22" s="311"/>
      <c r="E22" s="311"/>
      <c r="F22" s="86" t="s">
        <v>36</v>
      </c>
      <c r="G22" s="87"/>
      <c r="H22" s="88"/>
      <c r="I22" s="88"/>
      <c r="J22" s="88"/>
      <c r="K22" s="88"/>
      <c r="L22" s="88"/>
      <c r="M22" s="91"/>
      <c r="N22" s="88"/>
      <c r="O22" s="88"/>
      <c r="P22" s="88"/>
      <c r="Q22" s="88"/>
      <c r="R22" s="92"/>
      <c r="S22" s="313"/>
      <c r="T22" s="445"/>
      <c r="U22" s="446"/>
      <c r="V22" s="437"/>
      <c r="W22" s="438"/>
      <c r="X22" s="439"/>
    </row>
    <row r="23" spans="1:24" ht="111.75" customHeight="1" x14ac:dyDescent="0.2">
      <c r="A23" s="432">
        <v>4</v>
      </c>
      <c r="B23" s="306" t="s">
        <v>237</v>
      </c>
      <c r="C23" s="308" t="s">
        <v>120</v>
      </c>
      <c r="D23" s="310">
        <f>((3250000/30)*4)</f>
        <v>433333.33333333331</v>
      </c>
      <c r="E23" s="310">
        <f>+D23</f>
        <v>433333.33333333331</v>
      </c>
      <c r="F23" s="82" t="s">
        <v>35</v>
      </c>
      <c r="G23" s="83"/>
      <c r="H23" s="84"/>
      <c r="I23" s="84"/>
      <c r="J23" s="84"/>
      <c r="K23" s="84"/>
      <c r="L23" s="84"/>
      <c r="M23" s="84"/>
      <c r="N23" s="84"/>
      <c r="O23" s="84"/>
      <c r="P23" s="84">
        <v>1</v>
      </c>
      <c r="Q23" s="84"/>
      <c r="R23" s="84"/>
      <c r="S23" s="312">
        <f>(SUM(G24:R24)/SUM(G23:R23))</f>
        <v>0</v>
      </c>
      <c r="T23" s="443" t="s">
        <v>161</v>
      </c>
      <c r="U23" s="444"/>
      <c r="V23" s="437"/>
      <c r="W23" s="438"/>
      <c r="X23" s="439"/>
    </row>
    <row r="24" spans="1:24" ht="121.5" customHeight="1" thickBot="1" x14ac:dyDescent="0.25">
      <c r="A24" s="433"/>
      <c r="B24" s="307"/>
      <c r="C24" s="309"/>
      <c r="D24" s="311"/>
      <c r="E24" s="311"/>
      <c r="F24" s="86" t="s">
        <v>36</v>
      </c>
      <c r="G24" s="87"/>
      <c r="H24" s="88"/>
      <c r="I24" s="94"/>
      <c r="J24" s="88"/>
      <c r="K24" s="88"/>
      <c r="L24" s="88"/>
      <c r="M24" s="88"/>
      <c r="N24" s="94"/>
      <c r="O24" s="88"/>
      <c r="P24" s="88"/>
      <c r="Q24" s="88"/>
      <c r="R24" s="94"/>
      <c r="S24" s="313"/>
      <c r="T24" s="445"/>
      <c r="U24" s="446"/>
      <c r="V24" s="321"/>
      <c r="W24" s="322"/>
      <c r="X24" s="323"/>
    </row>
    <row r="25" spans="1:24" ht="144.75" customHeight="1" x14ac:dyDescent="0.2">
      <c r="A25" s="432">
        <v>5</v>
      </c>
      <c r="B25" s="306" t="s">
        <v>238</v>
      </c>
      <c r="C25" s="308" t="s">
        <v>120</v>
      </c>
      <c r="D25" s="310">
        <f>((3250000/30)*5)</f>
        <v>541666.66666666663</v>
      </c>
      <c r="E25" s="310">
        <f>+D25</f>
        <v>541666.66666666663</v>
      </c>
      <c r="F25" s="82" t="s">
        <v>35</v>
      </c>
      <c r="G25" s="83"/>
      <c r="H25" s="84"/>
      <c r="I25" s="84">
        <v>1</v>
      </c>
      <c r="J25" s="84"/>
      <c r="K25" s="84"/>
      <c r="L25" s="84"/>
      <c r="M25" s="84"/>
      <c r="N25" s="84"/>
      <c r="O25" s="84"/>
      <c r="P25" s="84"/>
      <c r="Q25" s="84"/>
      <c r="R25" s="84"/>
      <c r="S25" s="390">
        <f>(SUM(G26:R26)/SUM(G25:R25))</f>
        <v>0</v>
      </c>
      <c r="T25" s="461" t="s">
        <v>162</v>
      </c>
      <c r="U25" s="444"/>
      <c r="V25" s="318"/>
      <c r="W25" s="376"/>
      <c r="X25" s="377"/>
    </row>
    <row r="26" spans="1:24" ht="144.75" customHeight="1" thickBot="1" x14ac:dyDescent="0.25">
      <c r="A26" s="433"/>
      <c r="B26" s="307"/>
      <c r="C26" s="309"/>
      <c r="D26" s="311"/>
      <c r="E26" s="311"/>
      <c r="F26" s="86" t="s">
        <v>36</v>
      </c>
      <c r="G26" s="87"/>
      <c r="H26" s="88"/>
      <c r="I26" s="88"/>
      <c r="J26" s="88"/>
      <c r="K26" s="88"/>
      <c r="L26" s="88"/>
      <c r="M26" s="88"/>
      <c r="N26" s="88"/>
      <c r="O26" s="88"/>
      <c r="P26" s="88"/>
      <c r="Q26" s="88"/>
      <c r="R26" s="93"/>
      <c r="S26" s="391"/>
      <c r="T26" s="462"/>
      <c r="U26" s="446"/>
      <c r="V26" s="380"/>
      <c r="W26" s="381"/>
      <c r="X26" s="382"/>
    </row>
    <row r="27" spans="1:24" ht="144.75" customHeight="1" x14ac:dyDescent="0.2">
      <c r="A27" s="432">
        <v>6</v>
      </c>
      <c r="B27" s="306" t="s">
        <v>239</v>
      </c>
      <c r="C27" s="308" t="s">
        <v>120</v>
      </c>
      <c r="D27" s="310">
        <f>((3250000/30)*2)</f>
        <v>216666.66666666666</v>
      </c>
      <c r="E27" s="310">
        <f>+D27</f>
        <v>216666.66666666666</v>
      </c>
      <c r="F27" s="82" t="s">
        <v>35</v>
      </c>
      <c r="G27" s="83"/>
      <c r="H27" s="84"/>
      <c r="I27" s="84"/>
      <c r="J27" s="84"/>
      <c r="K27" s="84"/>
      <c r="L27" s="84"/>
      <c r="M27" s="84"/>
      <c r="N27" s="84">
        <v>1</v>
      </c>
      <c r="O27" s="84"/>
      <c r="P27" s="84"/>
      <c r="Q27" s="84"/>
      <c r="R27" s="84"/>
      <c r="S27" s="312">
        <f>(SUM(G28:R28)/SUM(G27:R27))</f>
        <v>0</v>
      </c>
      <c r="T27" s="443" t="s">
        <v>145</v>
      </c>
      <c r="U27" s="444"/>
      <c r="V27" s="318"/>
      <c r="W27" s="376"/>
      <c r="X27" s="377"/>
    </row>
    <row r="28" spans="1:24" ht="144.75" customHeight="1" thickBot="1" x14ac:dyDescent="0.25">
      <c r="A28" s="433"/>
      <c r="B28" s="307"/>
      <c r="C28" s="309"/>
      <c r="D28" s="311"/>
      <c r="E28" s="311"/>
      <c r="F28" s="86" t="s">
        <v>36</v>
      </c>
      <c r="G28" s="87"/>
      <c r="H28" s="88"/>
      <c r="I28" s="88"/>
      <c r="J28" s="88"/>
      <c r="K28" s="88"/>
      <c r="L28" s="88"/>
      <c r="M28" s="88"/>
      <c r="N28" s="88"/>
      <c r="O28" s="88"/>
      <c r="P28" s="88"/>
      <c r="Q28" s="88"/>
      <c r="R28" s="94"/>
      <c r="S28" s="313"/>
      <c r="T28" s="445"/>
      <c r="U28" s="446"/>
      <c r="V28" s="380"/>
      <c r="W28" s="381"/>
      <c r="X28" s="382"/>
    </row>
    <row r="29" spans="1:24" ht="114" customHeight="1" x14ac:dyDescent="0.2">
      <c r="A29" s="432">
        <v>7</v>
      </c>
      <c r="B29" s="306" t="s">
        <v>240</v>
      </c>
      <c r="C29" s="308" t="s">
        <v>120</v>
      </c>
      <c r="D29" s="310">
        <f>((3250000/30)*4)</f>
        <v>433333.33333333331</v>
      </c>
      <c r="E29" s="310">
        <f>+D29</f>
        <v>433333.33333333331</v>
      </c>
      <c r="F29" s="82" t="s">
        <v>35</v>
      </c>
      <c r="G29" s="83"/>
      <c r="H29" s="84">
        <v>1</v>
      </c>
      <c r="I29" s="84"/>
      <c r="J29" s="84"/>
      <c r="K29" s="84"/>
      <c r="L29" s="84"/>
      <c r="M29" s="84"/>
      <c r="N29" s="84"/>
      <c r="O29" s="84">
        <v>1</v>
      </c>
      <c r="P29" s="84"/>
      <c r="Q29" s="84"/>
      <c r="R29" s="84"/>
      <c r="S29" s="312">
        <f>(SUM(G30:R30)/SUM(G29:R29))</f>
        <v>0</v>
      </c>
      <c r="T29" s="443" t="s">
        <v>147</v>
      </c>
      <c r="U29" s="444"/>
      <c r="V29" s="318"/>
      <c r="W29" s="376"/>
      <c r="X29" s="377"/>
    </row>
    <row r="30" spans="1:24" ht="114" customHeight="1" thickBot="1" x14ac:dyDescent="0.25">
      <c r="A30" s="433"/>
      <c r="B30" s="307"/>
      <c r="C30" s="309"/>
      <c r="D30" s="311"/>
      <c r="E30" s="311"/>
      <c r="F30" s="86" t="s">
        <v>36</v>
      </c>
      <c r="G30" s="87"/>
      <c r="H30" s="88"/>
      <c r="I30" s="88"/>
      <c r="J30" s="88"/>
      <c r="K30" s="88"/>
      <c r="L30" s="88"/>
      <c r="M30" s="88"/>
      <c r="N30" s="88"/>
      <c r="O30" s="88"/>
      <c r="P30" s="88"/>
      <c r="Q30" s="88"/>
      <c r="R30" s="94"/>
      <c r="S30" s="313"/>
      <c r="T30" s="445"/>
      <c r="U30" s="446"/>
      <c r="V30" s="380"/>
      <c r="W30" s="381"/>
      <c r="X30" s="382"/>
    </row>
    <row r="31" spans="1:24" ht="157.5" customHeight="1" x14ac:dyDescent="0.2">
      <c r="A31" s="432">
        <v>8</v>
      </c>
      <c r="B31" s="306" t="s">
        <v>241</v>
      </c>
      <c r="C31" s="308" t="s">
        <v>120</v>
      </c>
      <c r="D31" s="310">
        <f>((3250000/30)*12)</f>
        <v>1300000</v>
      </c>
      <c r="E31" s="310">
        <f>+D31</f>
        <v>1300000</v>
      </c>
      <c r="F31" s="82" t="s">
        <v>35</v>
      </c>
      <c r="G31" s="83"/>
      <c r="H31" s="84"/>
      <c r="I31" s="84"/>
      <c r="J31" s="84"/>
      <c r="K31" s="84"/>
      <c r="L31" s="84">
        <v>1</v>
      </c>
      <c r="M31" s="84"/>
      <c r="N31" s="84"/>
      <c r="O31" s="84"/>
      <c r="P31" s="84"/>
      <c r="Q31" s="84"/>
      <c r="R31" s="84">
        <v>1</v>
      </c>
      <c r="S31" s="312">
        <f>(SUM(G32:R32)/SUM(G31:R31))</f>
        <v>0</v>
      </c>
      <c r="T31" s="443" t="s">
        <v>165</v>
      </c>
      <c r="U31" s="444"/>
      <c r="V31" s="318"/>
      <c r="W31" s="376"/>
      <c r="X31" s="377"/>
    </row>
    <row r="32" spans="1:24" ht="157.5" customHeight="1" thickBot="1" x14ac:dyDescent="0.25">
      <c r="A32" s="433"/>
      <c r="B32" s="307"/>
      <c r="C32" s="309"/>
      <c r="D32" s="311"/>
      <c r="E32" s="311"/>
      <c r="F32" s="86" t="s">
        <v>36</v>
      </c>
      <c r="G32" s="87"/>
      <c r="H32" s="88"/>
      <c r="I32" s="88"/>
      <c r="J32" s="88"/>
      <c r="K32" s="88"/>
      <c r="L32" s="88"/>
      <c r="M32" s="88"/>
      <c r="N32" s="88"/>
      <c r="O32" s="88"/>
      <c r="P32" s="88"/>
      <c r="Q32" s="88"/>
      <c r="R32" s="94"/>
      <c r="S32" s="313"/>
      <c r="T32" s="445"/>
      <c r="U32" s="446"/>
      <c r="V32" s="380"/>
      <c r="W32" s="381"/>
      <c r="X32" s="382"/>
    </row>
    <row r="33" spans="1:24" ht="151.5" customHeight="1" x14ac:dyDescent="0.2">
      <c r="A33" s="432">
        <v>9</v>
      </c>
      <c r="B33" s="306" t="s">
        <v>242</v>
      </c>
      <c r="C33" s="308" t="s">
        <v>120</v>
      </c>
      <c r="D33" s="310">
        <f>((3250000/30)*6)</f>
        <v>650000</v>
      </c>
      <c r="E33" s="310">
        <f>+D33</f>
        <v>650000</v>
      </c>
      <c r="F33" s="82" t="s">
        <v>35</v>
      </c>
      <c r="G33" s="83"/>
      <c r="H33" s="84">
        <v>1</v>
      </c>
      <c r="I33" s="84"/>
      <c r="J33" s="84"/>
      <c r="K33" s="84"/>
      <c r="L33" s="84"/>
      <c r="M33" s="84">
        <v>1</v>
      </c>
      <c r="N33" s="84"/>
      <c r="O33" s="84"/>
      <c r="P33" s="84"/>
      <c r="Q33" s="84">
        <v>1</v>
      </c>
      <c r="R33" s="84"/>
      <c r="S33" s="312">
        <f>(SUM(G34:R34)/SUM(G33:R33))</f>
        <v>0</v>
      </c>
      <c r="T33" s="443" t="s">
        <v>167</v>
      </c>
      <c r="U33" s="444"/>
      <c r="V33" s="318"/>
      <c r="W33" s="376"/>
      <c r="X33" s="377"/>
    </row>
    <row r="34" spans="1:24" ht="151.5" customHeight="1" thickBot="1" x14ac:dyDescent="0.25">
      <c r="A34" s="433"/>
      <c r="B34" s="307"/>
      <c r="C34" s="309"/>
      <c r="D34" s="311"/>
      <c r="E34" s="311"/>
      <c r="F34" s="86" t="s">
        <v>36</v>
      </c>
      <c r="G34" s="87"/>
      <c r="H34" s="88"/>
      <c r="I34" s="88"/>
      <c r="J34" s="88"/>
      <c r="K34" s="88"/>
      <c r="L34" s="88"/>
      <c r="M34" s="88"/>
      <c r="N34" s="88"/>
      <c r="O34" s="88"/>
      <c r="P34" s="88"/>
      <c r="Q34" s="88"/>
      <c r="R34" s="94"/>
      <c r="S34" s="313"/>
      <c r="T34" s="445"/>
      <c r="U34" s="446"/>
      <c r="V34" s="380"/>
      <c r="W34" s="381"/>
      <c r="X34" s="382"/>
    </row>
    <row r="35" spans="1:24" ht="172.5" customHeight="1" x14ac:dyDescent="0.2">
      <c r="A35" s="432">
        <v>10</v>
      </c>
      <c r="B35" s="306" t="s">
        <v>243</v>
      </c>
      <c r="C35" s="308" t="s">
        <v>120</v>
      </c>
      <c r="D35" s="310">
        <f>((3250000/30)*4)</f>
        <v>433333.33333333331</v>
      </c>
      <c r="E35" s="310">
        <f>+D35</f>
        <v>433333.33333333331</v>
      </c>
      <c r="F35" s="82" t="s">
        <v>35</v>
      </c>
      <c r="G35" s="83"/>
      <c r="H35" s="84"/>
      <c r="I35" s="84"/>
      <c r="J35" s="84"/>
      <c r="K35" s="84"/>
      <c r="L35" s="84"/>
      <c r="M35" s="84"/>
      <c r="N35" s="84"/>
      <c r="O35" s="84"/>
      <c r="P35" s="84"/>
      <c r="Q35" s="84"/>
      <c r="R35" s="84">
        <v>1</v>
      </c>
      <c r="S35" s="312">
        <f>(SUM(G36:R36)/SUM(G35:R35))</f>
        <v>0</v>
      </c>
      <c r="T35" s="443" t="s">
        <v>168</v>
      </c>
      <c r="U35" s="444"/>
      <c r="V35" s="318"/>
      <c r="W35" s="376"/>
      <c r="X35" s="377"/>
    </row>
    <row r="36" spans="1:24" ht="172.5" customHeight="1" thickBot="1" x14ac:dyDescent="0.25">
      <c r="A36" s="433"/>
      <c r="B36" s="307"/>
      <c r="C36" s="309"/>
      <c r="D36" s="311"/>
      <c r="E36" s="311"/>
      <c r="F36" s="86" t="s">
        <v>36</v>
      </c>
      <c r="G36" s="87"/>
      <c r="H36" s="88"/>
      <c r="I36" s="88"/>
      <c r="J36" s="88"/>
      <c r="K36" s="88"/>
      <c r="L36" s="88"/>
      <c r="M36" s="88"/>
      <c r="N36" s="88"/>
      <c r="O36" s="88"/>
      <c r="P36" s="88"/>
      <c r="Q36" s="88"/>
      <c r="R36" s="94"/>
      <c r="S36" s="313"/>
      <c r="T36" s="445"/>
      <c r="U36" s="446"/>
      <c r="V36" s="380"/>
      <c r="W36" s="381"/>
      <c r="X36" s="382"/>
    </row>
    <row r="37" spans="1:24" ht="159.75" customHeight="1" x14ac:dyDescent="0.2">
      <c r="A37" s="432">
        <v>11</v>
      </c>
      <c r="B37" s="306" t="s">
        <v>244</v>
      </c>
      <c r="C37" s="308" t="s">
        <v>120</v>
      </c>
      <c r="D37" s="310">
        <f>((3250000/30)*12)</f>
        <v>1300000</v>
      </c>
      <c r="E37" s="310">
        <f>+D37</f>
        <v>1300000</v>
      </c>
      <c r="F37" s="82" t="s">
        <v>35</v>
      </c>
      <c r="G37" s="83"/>
      <c r="H37" s="84"/>
      <c r="I37" s="84"/>
      <c r="J37" s="84"/>
      <c r="K37" s="84"/>
      <c r="L37" s="84">
        <v>1</v>
      </c>
      <c r="M37" s="84"/>
      <c r="N37" s="84"/>
      <c r="O37" s="84"/>
      <c r="P37" s="84"/>
      <c r="Q37" s="84"/>
      <c r="R37" s="84">
        <v>1</v>
      </c>
      <c r="S37" s="312">
        <f>(SUM(G38:R38)/SUM(G37:R37))</f>
        <v>0</v>
      </c>
      <c r="T37" s="443" t="s">
        <v>169</v>
      </c>
      <c r="U37" s="444"/>
      <c r="V37" s="318"/>
      <c r="W37" s="376"/>
      <c r="X37" s="377"/>
    </row>
    <row r="38" spans="1:24" ht="159.75" customHeight="1" thickBot="1" x14ac:dyDescent="0.25">
      <c r="A38" s="433"/>
      <c r="B38" s="307"/>
      <c r="C38" s="309"/>
      <c r="D38" s="311"/>
      <c r="E38" s="311"/>
      <c r="F38" s="86" t="s">
        <v>36</v>
      </c>
      <c r="G38" s="87"/>
      <c r="H38" s="88"/>
      <c r="I38" s="88"/>
      <c r="J38" s="88"/>
      <c r="K38" s="88"/>
      <c r="L38" s="88"/>
      <c r="M38" s="88"/>
      <c r="N38" s="88"/>
      <c r="O38" s="88"/>
      <c r="P38" s="88"/>
      <c r="Q38" s="88"/>
      <c r="R38" s="94"/>
      <c r="S38" s="313"/>
      <c r="T38" s="445"/>
      <c r="U38" s="446"/>
      <c r="V38" s="380"/>
      <c r="W38" s="381"/>
      <c r="X38" s="382"/>
    </row>
    <row r="40" spans="1:24" ht="15.75" customHeight="1" thickBot="1" x14ac:dyDescent="0.25"/>
    <row r="41" spans="1:24" ht="43.5" customHeight="1" thickBot="1" x14ac:dyDescent="0.25">
      <c r="A41" s="388" t="s">
        <v>37</v>
      </c>
      <c r="B41" s="346"/>
      <c r="C41" s="346"/>
      <c r="D41" s="346"/>
      <c r="E41" s="346"/>
      <c r="F41" s="346"/>
      <c r="G41" s="346"/>
      <c r="H41" s="346"/>
      <c r="I41" s="346"/>
      <c r="J41" s="346"/>
      <c r="K41" s="346"/>
      <c r="L41" s="346"/>
      <c r="M41" s="346"/>
      <c r="N41" s="346"/>
      <c r="O41" s="346"/>
      <c r="P41" s="346"/>
      <c r="Q41" s="346"/>
      <c r="R41" s="346"/>
      <c r="S41" s="346"/>
      <c r="T41" s="346"/>
      <c r="U41" s="346"/>
      <c r="V41" s="346"/>
      <c r="W41" s="346"/>
      <c r="X41" s="347"/>
    </row>
    <row r="42" spans="1:24" ht="21" customHeight="1" thickBot="1" x14ac:dyDescent="0.25">
      <c r="A42" s="367" t="s">
        <v>38</v>
      </c>
      <c r="B42" s="369" t="s">
        <v>39</v>
      </c>
      <c r="C42" s="453" t="s">
        <v>40</v>
      </c>
      <c r="D42" s="455" t="s">
        <v>41</v>
      </c>
      <c r="E42" s="457" t="s">
        <v>42</v>
      </c>
      <c r="F42" s="349"/>
      <c r="G42" s="349"/>
      <c r="H42" s="349"/>
      <c r="I42" s="349"/>
      <c r="J42" s="349"/>
      <c r="K42" s="349"/>
      <c r="L42" s="349"/>
      <c r="M42" s="349"/>
      <c r="N42" s="349"/>
      <c r="O42" s="349"/>
      <c r="P42" s="373"/>
      <c r="Q42" s="374" t="s">
        <v>43</v>
      </c>
      <c r="R42" s="375" t="s">
        <v>44</v>
      </c>
      <c r="S42" s="376"/>
      <c r="T42" s="376"/>
      <c r="U42" s="376"/>
      <c r="V42" s="376"/>
      <c r="W42" s="376"/>
      <c r="X42" s="377"/>
    </row>
    <row r="43" spans="1:24" ht="15.75" customHeight="1" thickBot="1" x14ac:dyDescent="0.25">
      <c r="A43" s="368"/>
      <c r="B43" s="407"/>
      <c r="C43" s="454"/>
      <c r="D43" s="456"/>
      <c r="E43" s="158" t="s">
        <v>22</v>
      </c>
      <c r="F43" s="80" t="s">
        <v>23</v>
      </c>
      <c r="G43" s="80" t="s">
        <v>24</v>
      </c>
      <c r="H43" s="80" t="s">
        <v>25</v>
      </c>
      <c r="I43" s="80" t="s">
        <v>26</v>
      </c>
      <c r="J43" s="80" t="s">
        <v>27</v>
      </c>
      <c r="K43" s="80" t="s">
        <v>28</v>
      </c>
      <c r="L43" s="80" t="s">
        <v>29</v>
      </c>
      <c r="M43" s="80" t="s">
        <v>30</v>
      </c>
      <c r="N43" s="80" t="s">
        <v>31</v>
      </c>
      <c r="O43" s="80" t="s">
        <v>32</v>
      </c>
      <c r="P43" s="81" t="s">
        <v>33</v>
      </c>
      <c r="Q43" s="458"/>
      <c r="R43" s="344"/>
      <c r="S43" s="378"/>
      <c r="T43" s="378"/>
      <c r="U43" s="378"/>
      <c r="V43" s="378"/>
      <c r="W43" s="378"/>
      <c r="X43" s="379"/>
    </row>
    <row r="44" spans="1:24" ht="76.5" customHeight="1" x14ac:dyDescent="0.2">
      <c r="A44" s="383" t="s">
        <v>232</v>
      </c>
      <c r="B44" s="173" t="s">
        <v>130</v>
      </c>
      <c r="C44" s="229" t="s">
        <v>90</v>
      </c>
      <c r="D44" s="230" t="s">
        <v>230</v>
      </c>
      <c r="E44" s="159"/>
      <c r="F44" s="148"/>
      <c r="G44" s="148"/>
      <c r="H44" s="148"/>
      <c r="I44" s="148"/>
      <c r="J44" s="149"/>
      <c r="K44" s="149"/>
      <c r="L44" s="172"/>
      <c r="M44" s="160"/>
      <c r="N44" s="172"/>
      <c r="O44" s="160"/>
      <c r="P44" s="221"/>
      <c r="Q44" s="224">
        <f t="shared" ref="Q44:Q45" si="0">SUM(E44:P44)</f>
        <v>0</v>
      </c>
      <c r="R44" s="459"/>
      <c r="S44" s="378"/>
      <c r="T44" s="378"/>
      <c r="U44" s="378"/>
      <c r="V44" s="378"/>
      <c r="W44" s="378"/>
      <c r="X44" s="379"/>
    </row>
    <row r="45" spans="1:24" ht="79.5" customHeight="1" x14ac:dyDescent="0.2">
      <c r="A45" s="344"/>
      <c r="B45" s="161" t="s">
        <v>45</v>
      </c>
      <c r="C45" s="231" t="s">
        <v>229</v>
      </c>
      <c r="D45" s="232" t="s">
        <v>231</v>
      </c>
      <c r="E45" s="162"/>
      <c r="F45" s="151"/>
      <c r="G45" s="163"/>
      <c r="H45" s="163"/>
      <c r="I45" s="163"/>
      <c r="J45" s="163"/>
      <c r="K45" s="163"/>
      <c r="L45" s="163"/>
      <c r="M45" s="151"/>
      <c r="N45" s="163"/>
      <c r="O45" s="151"/>
      <c r="P45" s="222"/>
      <c r="Q45" s="225">
        <f t="shared" si="0"/>
        <v>0</v>
      </c>
      <c r="R45" s="459"/>
      <c r="S45" s="378"/>
      <c r="T45" s="378"/>
      <c r="U45" s="378"/>
      <c r="V45" s="378"/>
      <c r="W45" s="378"/>
      <c r="X45" s="379"/>
    </row>
    <row r="46" spans="1:24" ht="30" customHeight="1" thickBot="1" x14ac:dyDescent="0.4">
      <c r="A46" s="344"/>
      <c r="B46" s="164" t="s">
        <v>89</v>
      </c>
      <c r="C46" s="235" t="s">
        <v>34</v>
      </c>
      <c r="D46" s="236" t="s">
        <v>91</v>
      </c>
      <c r="E46" s="64"/>
      <c r="F46" s="65"/>
      <c r="G46" s="38"/>
      <c r="H46" s="38"/>
      <c r="I46" s="38"/>
      <c r="J46" s="38"/>
      <c r="K46" s="38"/>
      <c r="L46" s="38"/>
      <c r="M46" s="38"/>
      <c r="N46" s="38"/>
      <c r="O46" s="38"/>
      <c r="P46" s="178"/>
      <c r="Q46" s="226" t="e">
        <f>AVERAGE(E46:P46)</f>
        <v>#DIV/0!</v>
      </c>
      <c r="R46" s="459"/>
      <c r="S46" s="378"/>
      <c r="T46" s="378"/>
      <c r="U46" s="378"/>
      <c r="V46" s="378"/>
      <c r="W46" s="378"/>
      <c r="X46" s="379"/>
    </row>
    <row r="47" spans="1:24" ht="39.75" customHeight="1" thickBot="1" x14ac:dyDescent="0.25">
      <c r="A47" s="380"/>
      <c r="B47" s="460" t="s">
        <v>46</v>
      </c>
      <c r="C47" s="449"/>
      <c r="D47" s="450"/>
      <c r="E47" s="107" t="e">
        <f>E44/E45</f>
        <v>#DIV/0!</v>
      </c>
      <c r="F47" s="108" t="e">
        <f>F44/F45</f>
        <v>#DIV/0!</v>
      </c>
      <c r="G47" s="108" t="e">
        <f t="shared" ref="G47:P47" si="1">G44/G45</f>
        <v>#DIV/0!</v>
      </c>
      <c r="H47" s="108" t="e">
        <f t="shared" si="1"/>
        <v>#DIV/0!</v>
      </c>
      <c r="I47" s="108" t="e">
        <f t="shared" si="1"/>
        <v>#DIV/0!</v>
      </c>
      <c r="J47" s="108" t="e">
        <f t="shared" si="1"/>
        <v>#DIV/0!</v>
      </c>
      <c r="K47" s="108" t="e">
        <f t="shared" si="1"/>
        <v>#DIV/0!</v>
      </c>
      <c r="L47" s="108" t="e">
        <f t="shared" si="1"/>
        <v>#DIV/0!</v>
      </c>
      <c r="M47" s="108" t="e">
        <f t="shared" si="1"/>
        <v>#DIV/0!</v>
      </c>
      <c r="N47" s="108" t="e">
        <f t="shared" si="1"/>
        <v>#DIV/0!</v>
      </c>
      <c r="O47" s="108" t="e">
        <f t="shared" si="1"/>
        <v>#DIV/0!</v>
      </c>
      <c r="P47" s="109" t="e">
        <f t="shared" si="1"/>
        <v>#DIV/0!</v>
      </c>
      <c r="Q47" s="223" t="e">
        <f>AVERAGEIF(E47:P47,"&gt;0",E47:P47)</f>
        <v>#DIV/0!</v>
      </c>
      <c r="R47" s="344"/>
      <c r="S47" s="378"/>
      <c r="T47" s="378"/>
      <c r="U47" s="378"/>
      <c r="V47" s="378"/>
      <c r="W47" s="378"/>
      <c r="X47" s="379"/>
    </row>
    <row r="48" spans="1:24" ht="90" customHeight="1" x14ac:dyDescent="0.2">
      <c r="A48" s="343">
        <v>2022</v>
      </c>
      <c r="B48" s="111" t="s">
        <v>130</v>
      </c>
      <c r="C48" s="229" t="s">
        <v>90</v>
      </c>
      <c r="D48" s="230" t="s">
        <v>230</v>
      </c>
      <c r="E48" s="228"/>
      <c r="F48" s="98"/>
      <c r="G48" s="165"/>
      <c r="H48" s="165"/>
      <c r="I48" s="98"/>
      <c r="J48" s="165"/>
      <c r="K48" s="174"/>
      <c r="L48" s="165"/>
      <c r="M48" s="166"/>
      <c r="N48" s="99"/>
      <c r="O48" s="155"/>
      <c r="P48" s="155"/>
      <c r="Q48" s="167">
        <f t="shared" ref="Q48:Q49" si="2">SUM(E48:P48)</f>
        <v>0</v>
      </c>
      <c r="R48" s="344"/>
      <c r="S48" s="378"/>
      <c r="T48" s="378"/>
      <c r="U48" s="378"/>
      <c r="V48" s="378"/>
      <c r="W48" s="378"/>
      <c r="X48" s="379"/>
    </row>
    <row r="49" spans="1:24" ht="81.75" customHeight="1" x14ac:dyDescent="0.2">
      <c r="A49" s="344"/>
      <c r="B49" s="113" t="s">
        <v>45</v>
      </c>
      <c r="C49" s="231" t="s">
        <v>229</v>
      </c>
      <c r="D49" s="232" t="s">
        <v>231</v>
      </c>
      <c r="E49" s="159"/>
      <c r="F49" s="98"/>
      <c r="G49" s="98"/>
      <c r="H49" s="98"/>
      <c r="I49" s="98"/>
      <c r="J49" s="98"/>
      <c r="K49" s="98"/>
      <c r="L49" s="98"/>
      <c r="M49" s="99"/>
      <c r="N49" s="155"/>
      <c r="O49" s="155"/>
      <c r="P49" s="155"/>
      <c r="Q49" s="114">
        <f t="shared" si="2"/>
        <v>0</v>
      </c>
      <c r="R49" s="344"/>
      <c r="S49" s="378"/>
      <c r="T49" s="378"/>
      <c r="U49" s="378"/>
      <c r="V49" s="378"/>
      <c r="W49" s="378"/>
      <c r="X49" s="379"/>
    </row>
    <row r="50" spans="1:24" ht="30" customHeight="1" thickBot="1" x14ac:dyDescent="0.25">
      <c r="A50" s="344"/>
      <c r="B50" s="227" t="s">
        <v>89</v>
      </c>
      <c r="C50" s="233" t="s">
        <v>34</v>
      </c>
      <c r="D50" s="234" t="s">
        <v>91</v>
      </c>
      <c r="E50" s="64"/>
      <c r="F50" s="45"/>
      <c r="G50" s="45"/>
      <c r="H50" s="45"/>
      <c r="I50" s="45"/>
      <c r="J50" s="45"/>
      <c r="K50" s="45"/>
      <c r="L50" s="116"/>
      <c r="M50" s="116"/>
      <c r="N50" s="116"/>
      <c r="O50" s="116"/>
      <c r="P50" s="116"/>
      <c r="Q50" s="117" t="e">
        <f>AVERAGE(E50:P50)</f>
        <v>#DIV/0!</v>
      </c>
      <c r="R50" s="344"/>
      <c r="S50" s="378"/>
      <c r="T50" s="378"/>
      <c r="U50" s="378"/>
      <c r="V50" s="378"/>
      <c r="W50" s="378"/>
      <c r="X50" s="379"/>
    </row>
    <row r="51" spans="1:24" ht="39.75" customHeight="1" thickBot="1" x14ac:dyDescent="0.25">
      <c r="A51" s="344"/>
      <c r="B51" s="345" t="s">
        <v>46</v>
      </c>
      <c r="C51" s="449"/>
      <c r="D51" s="450"/>
      <c r="E51" s="118" t="e">
        <f>E48/E49</f>
        <v>#DIV/0!</v>
      </c>
      <c r="F51" s="119" t="e">
        <f t="shared" ref="F51:P51" si="3">F48/F49</f>
        <v>#DIV/0!</v>
      </c>
      <c r="G51" s="119" t="e">
        <f t="shared" si="3"/>
        <v>#DIV/0!</v>
      </c>
      <c r="H51" s="119" t="e">
        <f>H48/H49</f>
        <v>#DIV/0!</v>
      </c>
      <c r="I51" s="119" t="e">
        <f t="shared" si="3"/>
        <v>#DIV/0!</v>
      </c>
      <c r="J51" s="119" t="e">
        <f t="shared" si="3"/>
        <v>#DIV/0!</v>
      </c>
      <c r="K51" s="119" t="e">
        <f t="shared" si="3"/>
        <v>#DIV/0!</v>
      </c>
      <c r="L51" s="119" t="e">
        <f t="shared" si="3"/>
        <v>#DIV/0!</v>
      </c>
      <c r="M51" s="119" t="e">
        <f t="shared" si="3"/>
        <v>#DIV/0!</v>
      </c>
      <c r="N51" s="119" t="e">
        <f t="shared" si="3"/>
        <v>#DIV/0!</v>
      </c>
      <c r="O51" s="119" t="e">
        <f t="shared" si="3"/>
        <v>#DIV/0!</v>
      </c>
      <c r="P51" s="120" t="e">
        <f t="shared" si="3"/>
        <v>#DIV/0!</v>
      </c>
      <c r="Q51" s="121" t="e">
        <f>AVERAGEIF(E51:P51,"&gt;0",E51:P51)</f>
        <v>#DIV/0!</v>
      </c>
      <c r="R51" s="380"/>
      <c r="S51" s="381"/>
      <c r="T51" s="381"/>
      <c r="U51" s="381"/>
      <c r="V51" s="381"/>
      <c r="W51" s="381"/>
      <c r="X51" s="382"/>
    </row>
    <row r="52" spans="1:24" ht="107.25" customHeight="1" thickBot="1" x14ac:dyDescent="0.25">
      <c r="A52" s="122" t="s">
        <v>10</v>
      </c>
      <c r="B52" s="348" t="s">
        <v>228</v>
      </c>
      <c r="C52" s="349"/>
      <c r="D52" s="350"/>
      <c r="E52" s="123" t="e">
        <f>(E47-E51)/E47</f>
        <v>#DIV/0!</v>
      </c>
      <c r="F52" s="123" t="e">
        <f t="shared" ref="F52:P52" si="4">(F47-F51)/F47</f>
        <v>#DIV/0!</v>
      </c>
      <c r="G52" s="123" t="e">
        <f t="shared" si="4"/>
        <v>#DIV/0!</v>
      </c>
      <c r="H52" s="123" t="e">
        <f t="shared" si="4"/>
        <v>#DIV/0!</v>
      </c>
      <c r="I52" s="123" t="e">
        <f t="shared" si="4"/>
        <v>#DIV/0!</v>
      </c>
      <c r="J52" s="123" t="e">
        <f t="shared" si="4"/>
        <v>#DIV/0!</v>
      </c>
      <c r="K52" s="123" t="e">
        <f t="shared" si="4"/>
        <v>#DIV/0!</v>
      </c>
      <c r="L52" s="123" t="e">
        <f t="shared" si="4"/>
        <v>#DIV/0!</v>
      </c>
      <c r="M52" s="123" t="e">
        <f t="shared" si="4"/>
        <v>#DIV/0!</v>
      </c>
      <c r="N52" s="123" t="e">
        <f t="shared" si="4"/>
        <v>#DIV/0!</v>
      </c>
      <c r="O52" s="123" t="e">
        <f t="shared" si="4"/>
        <v>#DIV/0!</v>
      </c>
      <c r="P52" s="123" t="e">
        <f t="shared" si="4"/>
        <v>#DIV/0!</v>
      </c>
      <c r="Q52" s="121" t="e">
        <f>E52:P52</f>
        <v>#VALUE!</v>
      </c>
      <c r="R52" s="124"/>
      <c r="S52" s="124"/>
      <c r="T52" s="124"/>
      <c r="U52" s="124"/>
      <c r="V52" s="124"/>
      <c r="W52" s="124"/>
      <c r="X52" s="124"/>
    </row>
    <row r="53" spans="1:24" ht="44.25" customHeight="1" thickBot="1" x14ac:dyDescent="0.4">
      <c r="A53" s="73"/>
      <c r="B53" s="73"/>
      <c r="C53" s="73"/>
      <c r="D53" s="73"/>
      <c r="E53" s="168"/>
      <c r="F53" s="168"/>
      <c r="G53" s="73"/>
      <c r="H53" s="169"/>
      <c r="I53" s="73"/>
      <c r="J53" s="73"/>
      <c r="K53" s="73"/>
      <c r="L53" s="73"/>
      <c r="M53" s="73"/>
      <c r="N53" s="73"/>
      <c r="O53" s="73"/>
      <c r="P53" s="73"/>
      <c r="Q53" s="73"/>
      <c r="R53" s="73"/>
      <c r="S53" s="73"/>
      <c r="T53" s="73"/>
      <c r="U53" s="73"/>
      <c r="V53" s="73"/>
      <c r="W53" s="73"/>
      <c r="X53" s="73"/>
    </row>
    <row r="54" spans="1:24" ht="43.5" customHeight="1" thickBot="1" x14ac:dyDescent="0.3">
      <c r="A54" s="351" t="s">
        <v>47</v>
      </c>
      <c r="B54" s="352"/>
      <c r="C54" s="352"/>
      <c r="D54" s="352"/>
      <c r="E54" s="352"/>
      <c r="F54" s="352"/>
      <c r="G54" s="352"/>
      <c r="H54" s="352"/>
      <c r="I54" s="352"/>
      <c r="J54" s="352"/>
      <c r="K54" s="352"/>
      <c r="L54" s="352"/>
      <c r="M54" s="352"/>
      <c r="N54" s="352"/>
      <c r="O54" s="352"/>
      <c r="P54" s="352"/>
      <c r="Q54" s="352"/>
      <c r="R54" s="352"/>
      <c r="S54" s="352"/>
      <c r="T54" s="352"/>
      <c r="U54" s="352"/>
      <c r="V54" s="352"/>
      <c r="W54" s="352"/>
      <c r="X54" s="353"/>
    </row>
    <row r="55" spans="1:24" ht="49.5" customHeight="1" thickBot="1" x14ac:dyDescent="0.25">
      <c r="A55" s="451" t="s">
        <v>58</v>
      </c>
      <c r="B55" s="452"/>
      <c r="C55" s="452"/>
      <c r="D55" s="452"/>
      <c r="E55" s="125" t="s">
        <v>48</v>
      </c>
      <c r="F55" s="127"/>
      <c r="G55" s="125" t="s">
        <v>49</v>
      </c>
      <c r="H55" s="127"/>
      <c r="I55" s="125" t="s">
        <v>50</v>
      </c>
      <c r="J55" s="126" t="s">
        <v>92</v>
      </c>
      <c r="K55" s="125" t="s">
        <v>62</v>
      </c>
      <c r="L55" s="128"/>
      <c r="M55" s="73"/>
      <c r="N55" s="129"/>
      <c r="O55" s="129"/>
      <c r="P55" s="129"/>
      <c r="Q55" s="129"/>
      <c r="R55" s="129"/>
      <c r="S55" s="129"/>
      <c r="T55" s="129"/>
      <c r="U55" s="129"/>
      <c r="V55" s="129"/>
      <c r="W55" s="129"/>
      <c r="X55" s="129"/>
    </row>
    <row r="56" spans="1:24" ht="54.75" customHeight="1" x14ac:dyDescent="0.2">
      <c r="A56" s="356" t="s">
        <v>51</v>
      </c>
      <c r="B56" s="357"/>
      <c r="C56" s="130" t="s">
        <v>94</v>
      </c>
      <c r="D56" s="326" t="s">
        <v>59</v>
      </c>
      <c r="E56" s="358"/>
      <c r="F56" s="332"/>
      <c r="G56" s="332"/>
      <c r="H56" s="332"/>
      <c r="I56" s="332"/>
      <c r="J56" s="332"/>
      <c r="K56" s="332"/>
      <c r="L56" s="330"/>
      <c r="M56" s="330"/>
      <c r="N56" s="330"/>
      <c r="O56" s="330"/>
      <c r="P56" s="330"/>
      <c r="Q56" s="330"/>
      <c r="R56" s="330"/>
      <c r="S56" s="330"/>
      <c r="T56" s="330"/>
      <c r="U56" s="330"/>
      <c r="V56" s="330"/>
      <c r="W56" s="330"/>
      <c r="X56" s="331"/>
    </row>
    <row r="57" spans="1:24" ht="54.75" customHeight="1" x14ac:dyDescent="0.2">
      <c r="A57" s="366" t="s">
        <v>52</v>
      </c>
      <c r="B57" s="338"/>
      <c r="C57" s="131"/>
      <c r="D57" s="327"/>
      <c r="E57" s="332"/>
      <c r="F57" s="333"/>
      <c r="G57" s="333"/>
      <c r="H57" s="333"/>
      <c r="I57" s="333"/>
      <c r="J57" s="333"/>
      <c r="K57" s="333"/>
      <c r="L57" s="333"/>
      <c r="M57" s="333"/>
      <c r="N57" s="333"/>
      <c r="O57" s="333"/>
      <c r="P57" s="333"/>
      <c r="Q57" s="333"/>
      <c r="R57" s="333"/>
      <c r="S57" s="333"/>
      <c r="T57" s="333"/>
      <c r="U57" s="333"/>
      <c r="V57" s="333"/>
      <c r="W57" s="333"/>
      <c r="X57" s="334"/>
    </row>
    <row r="58" spans="1:24" ht="54.75" customHeight="1" thickBot="1" x14ac:dyDescent="0.25">
      <c r="A58" s="339" t="s">
        <v>60</v>
      </c>
      <c r="B58" s="340"/>
      <c r="C58" s="132"/>
      <c r="D58" s="327"/>
      <c r="E58" s="335"/>
      <c r="F58" s="335"/>
      <c r="G58" s="335"/>
      <c r="H58" s="335"/>
      <c r="I58" s="335"/>
      <c r="J58" s="335"/>
      <c r="K58" s="335"/>
      <c r="L58" s="335"/>
      <c r="M58" s="335"/>
      <c r="N58" s="335"/>
      <c r="O58" s="335"/>
      <c r="P58" s="335"/>
      <c r="Q58" s="335"/>
      <c r="R58" s="335"/>
      <c r="S58" s="335"/>
      <c r="T58" s="335"/>
      <c r="U58" s="335"/>
      <c r="V58" s="335"/>
      <c r="W58" s="335"/>
      <c r="X58" s="336"/>
    </row>
    <row r="59" spans="1:24" ht="76.5" customHeight="1" thickBot="1" x14ac:dyDescent="0.35">
      <c r="A59" s="341" t="s">
        <v>53</v>
      </c>
      <c r="B59" s="342"/>
      <c r="C59" s="133"/>
      <c r="D59" s="157" t="s">
        <v>54</v>
      </c>
      <c r="E59" s="303"/>
      <c r="F59" s="304"/>
      <c r="G59" s="304"/>
      <c r="H59" s="304"/>
      <c r="I59" s="304"/>
      <c r="J59" s="304"/>
      <c r="K59" s="304"/>
      <c r="L59" s="304"/>
      <c r="M59" s="304"/>
      <c r="N59" s="304"/>
      <c r="O59" s="304"/>
      <c r="P59" s="304"/>
      <c r="Q59" s="304"/>
      <c r="R59" s="304"/>
      <c r="S59" s="304"/>
      <c r="T59" s="304"/>
      <c r="U59" s="304"/>
      <c r="V59" s="304"/>
      <c r="W59" s="304"/>
      <c r="X59" s="305"/>
    </row>
    <row r="60" spans="1:24" ht="54.75" customHeight="1" x14ac:dyDescent="0.2">
      <c r="A60" s="324" t="s">
        <v>51</v>
      </c>
      <c r="B60" s="325"/>
      <c r="C60" s="140" t="s">
        <v>98</v>
      </c>
      <c r="D60" s="447" t="s">
        <v>59</v>
      </c>
      <c r="E60" s="358"/>
      <c r="F60" s="332"/>
      <c r="G60" s="332"/>
      <c r="H60" s="332"/>
      <c r="I60" s="332"/>
      <c r="J60" s="332"/>
      <c r="K60" s="332"/>
      <c r="L60" s="330"/>
      <c r="M60" s="330"/>
      <c r="N60" s="330"/>
      <c r="O60" s="330"/>
      <c r="P60" s="330"/>
      <c r="Q60" s="330"/>
      <c r="R60" s="330"/>
      <c r="S60" s="330"/>
      <c r="T60" s="330"/>
      <c r="U60" s="330"/>
      <c r="V60" s="330"/>
      <c r="W60" s="330"/>
      <c r="X60" s="331"/>
    </row>
    <row r="61" spans="1:24" ht="54.75" customHeight="1" x14ac:dyDescent="0.2">
      <c r="A61" s="337" t="s">
        <v>52</v>
      </c>
      <c r="B61" s="338"/>
      <c r="C61" s="131"/>
      <c r="D61" s="448"/>
      <c r="E61" s="332"/>
      <c r="F61" s="333"/>
      <c r="G61" s="333"/>
      <c r="H61" s="333"/>
      <c r="I61" s="333"/>
      <c r="J61" s="333"/>
      <c r="K61" s="333"/>
      <c r="L61" s="333"/>
      <c r="M61" s="333"/>
      <c r="N61" s="333"/>
      <c r="O61" s="333"/>
      <c r="P61" s="333"/>
      <c r="Q61" s="333"/>
      <c r="R61" s="333"/>
      <c r="S61" s="333"/>
      <c r="T61" s="333"/>
      <c r="U61" s="333"/>
      <c r="V61" s="333"/>
      <c r="W61" s="333"/>
      <c r="X61" s="334"/>
    </row>
    <row r="62" spans="1:24" ht="54.75" customHeight="1" thickBot="1" x14ac:dyDescent="0.25">
      <c r="A62" s="339" t="s">
        <v>60</v>
      </c>
      <c r="B62" s="340"/>
      <c r="C62" s="132"/>
      <c r="D62" s="448"/>
      <c r="E62" s="335"/>
      <c r="F62" s="335"/>
      <c r="G62" s="335"/>
      <c r="H62" s="335"/>
      <c r="I62" s="335"/>
      <c r="J62" s="335"/>
      <c r="K62" s="335"/>
      <c r="L62" s="335"/>
      <c r="M62" s="335"/>
      <c r="N62" s="335"/>
      <c r="O62" s="335"/>
      <c r="P62" s="335"/>
      <c r="Q62" s="335"/>
      <c r="R62" s="335"/>
      <c r="S62" s="335"/>
      <c r="T62" s="335"/>
      <c r="U62" s="335"/>
      <c r="V62" s="335"/>
      <c r="W62" s="335"/>
      <c r="X62" s="336"/>
    </row>
    <row r="63" spans="1:24" ht="69" customHeight="1" thickBot="1" x14ac:dyDescent="0.35">
      <c r="A63" s="301" t="s">
        <v>53</v>
      </c>
      <c r="B63" s="302"/>
      <c r="C63" s="133"/>
      <c r="D63" s="170" t="s">
        <v>54</v>
      </c>
      <c r="E63" s="303"/>
      <c r="F63" s="304"/>
      <c r="G63" s="304"/>
      <c r="H63" s="304"/>
      <c r="I63" s="304"/>
      <c r="J63" s="304"/>
      <c r="K63" s="304"/>
      <c r="L63" s="304"/>
      <c r="M63" s="304"/>
      <c r="N63" s="304"/>
      <c r="O63" s="304"/>
      <c r="P63" s="304"/>
      <c r="Q63" s="304"/>
      <c r="R63" s="304"/>
      <c r="S63" s="304"/>
      <c r="T63" s="304"/>
      <c r="U63" s="304"/>
      <c r="V63" s="304"/>
      <c r="W63" s="304"/>
      <c r="X63" s="305"/>
    </row>
    <row r="64" spans="1:24" ht="54.75" customHeight="1" x14ac:dyDescent="0.2">
      <c r="A64" s="324" t="s">
        <v>51</v>
      </c>
      <c r="B64" s="325"/>
      <c r="C64" s="140" t="s">
        <v>102</v>
      </c>
      <c r="D64" s="447" t="s">
        <v>59</v>
      </c>
      <c r="E64" s="358"/>
      <c r="F64" s="332"/>
      <c r="G64" s="332"/>
      <c r="H64" s="332"/>
      <c r="I64" s="332"/>
      <c r="J64" s="332"/>
      <c r="K64" s="332"/>
      <c r="L64" s="330"/>
      <c r="M64" s="330"/>
      <c r="N64" s="330"/>
      <c r="O64" s="330"/>
      <c r="P64" s="330"/>
      <c r="Q64" s="330"/>
      <c r="R64" s="330"/>
      <c r="S64" s="330"/>
      <c r="T64" s="330"/>
      <c r="U64" s="330"/>
      <c r="V64" s="330"/>
      <c r="W64" s="330"/>
      <c r="X64" s="331"/>
    </row>
    <row r="65" spans="1:24" ht="54.75" customHeight="1" x14ac:dyDescent="0.2">
      <c r="A65" s="337" t="s">
        <v>52</v>
      </c>
      <c r="B65" s="338"/>
      <c r="C65" s="131"/>
      <c r="D65" s="448"/>
      <c r="E65" s="332"/>
      <c r="F65" s="333"/>
      <c r="G65" s="333"/>
      <c r="H65" s="333"/>
      <c r="I65" s="333"/>
      <c r="J65" s="333"/>
      <c r="K65" s="333"/>
      <c r="L65" s="333"/>
      <c r="M65" s="333"/>
      <c r="N65" s="333"/>
      <c r="O65" s="333"/>
      <c r="P65" s="333"/>
      <c r="Q65" s="333"/>
      <c r="R65" s="333"/>
      <c r="S65" s="333"/>
      <c r="T65" s="333"/>
      <c r="U65" s="333"/>
      <c r="V65" s="333"/>
      <c r="W65" s="333"/>
      <c r="X65" s="334"/>
    </row>
    <row r="66" spans="1:24" ht="54.75" customHeight="1" thickBot="1" x14ac:dyDescent="0.25">
      <c r="A66" s="339" t="s">
        <v>60</v>
      </c>
      <c r="B66" s="340"/>
      <c r="C66" s="132"/>
      <c r="D66" s="448"/>
      <c r="E66" s="335"/>
      <c r="F66" s="335"/>
      <c r="G66" s="335"/>
      <c r="H66" s="335"/>
      <c r="I66" s="335"/>
      <c r="J66" s="335"/>
      <c r="K66" s="335"/>
      <c r="L66" s="335"/>
      <c r="M66" s="335"/>
      <c r="N66" s="335"/>
      <c r="O66" s="335"/>
      <c r="P66" s="335"/>
      <c r="Q66" s="335"/>
      <c r="R66" s="335"/>
      <c r="S66" s="335"/>
      <c r="T66" s="335"/>
      <c r="U66" s="335"/>
      <c r="V66" s="335"/>
      <c r="W66" s="335"/>
      <c r="X66" s="336"/>
    </row>
    <row r="67" spans="1:24" ht="63.75" customHeight="1" thickBot="1" x14ac:dyDescent="0.35">
      <c r="A67" s="301" t="s">
        <v>53</v>
      </c>
      <c r="B67" s="302"/>
      <c r="C67" s="133"/>
      <c r="D67" s="170" t="s">
        <v>54</v>
      </c>
      <c r="E67" s="303"/>
      <c r="F67" s="304"/>
      <c r="G67" s="304"/>
      <c r="H67" s="304"/>
      <c r="I67" s="304"/>
      <c r="J67" s="304"/>
      <c r="K67" s="304"/>
      <c r="L67" s="304"/>
      <c r="M67" s="304"/>
      <c r="N67" s="304"/>
      <c r="O67" s="304"/>
      <c r="P67" s="304"/>
      <c r="Q67" s="304"/>
      <c r="R67" s="304"/>
      <c r="S67" s="304"/>
      <c r="T67" s="304"/>
      <c r="U67" s="304"/>
      <c r="V67" s="304"/>
      <c r="W67" s="304"/>
      <c r="X67" s="305"/>
    </row>
    <row r="68" spans="1:24" ht="56.25" customHeight="1" x14ac:dyDescent="0.2">
      <c r="A68" s="324" t="s">
        <v>51</v>
      </c>
      <c r="B68" s="325"/>
      <c r="C68" s="140" t="s">
        <v>103</v>
      </c>
      <c r="D68" s="447" t="s">
        <v>59</v>
      </c>
      <c r="E68" s="358"/>
      <c r="F68" s="332"/>
      <c r="G68" s="332"/>
      <c r="H68" s="332"/>
      <c r="I68" s="332"/>
      <c r="J68" s="332"/>
      <c r="K68" s="332"/>
      <c r="L68" s="330"/>
      <c r="M68" s="330"/>
      <c r="N68" s="330"/>
      <c r="O68" s="330"/>
      <c r="P68" s="330"/>
      <c r="Q68" s="330"/>
      <c r="R68" s="330"/>
      <c r="S68" s="330"/>
      <c r="T68" s="330"/>
      <c r="U68" s="330"/>
      <c r="V68" s="330"/>
      <c r="W68" s="330"/>
      <c r="X68" s="331"/>
    </row>
    <row r="69" spans="1:24" ht="56.25" customHeight="1" x14ac:dyDescent="0.2">
      <c r="A69" s="337" t="s">
        <v>52</v>
      </c>
      <c r="B69" s="338"/>
      <c r="C69" s="131"/>
      <c r="D69" s="448"/>
      <c r="E69" s="332"/>
      <c r="F69" s="333"/>
      <c r="G69" s="333"/>
      <c r="H69" s="333"/>
      <c r="I69" s="333"/>
      <c r="J69" s="333"/>
      <c r="K69" s="333"/>
      <c r="L69" s="333"/>
      <c r="M69" s="333"/>
      <c r="N69" s="333"/>
      <c r="O69" s="333"/>
      <c r="P69" s="333"/>
      <c r="Q69" s="333"/>
      <c r="R69" s="333"/>
      <c r="S69" s="333"/>
      <c r="T69" s="333"/>
      <c r="U69" s="333"/>
      <c r="V69" s="333"/>
      <c r="W69" s="333"/>
      <c r="X69" s="334"/>
    </row>
    <row r="70" spans="1:24" ht="56.25" customHeight="1" thickBot="1" x14ac:dyDescent="0.25">
      <c r="A70" s="339" t="s">
        <v>60</v>
      </c>
      <c r="B70" s="340"/>
      <c r="C70" s="132"/>
      <c r="D70" s="448"/>
      <c r="E70" s="335"/>
      <c r="F70" s="335"/>
      <c r="G70" s="335"/>
      <c r="H70" s="335"/>
      <c r="I70" s="335"/>
      <c r="J70" s="335"/>
      <c r="K70" s="335"/>
      <c r="L70" s="335"/>
      <c r="M70" s="335"/>
      <c r="N70" s="335"/>
      <c r="O70" s="335"/>
      <c r="P70" s="335"/>
      <c r="Q70" s="335"/>
      <c r="R70" s="335"/>
      <c r="S70" s="335"/>
      <c r="T70" s="335"/>
      <c r="U70" s="335"/>
      <c r="V70" s="335"/>
      <c r="W70" s="335"/>
      <c r="X70" s="336"/>
    </row>
    <row r="71" spans="1:24" ht="56.25" customHeight="1" thickBot="1" x14ac:dyDescent="0.35">
      <c r="A71" s="301" t="s">
        <v>53</v>
      </c>
      <c r="B71" s="302"/>
      <c r="C71" s="133"/>
      <c r="D71" s="170" t="s">
        <v>54</v>
      </c>
      <c r="E71" s="303"/>
      <c r="F71" s="304"/>
      <c r="G71" s="304"/>
      <c r="H71" s="304"/>
      <c r="I71" s="304"/>
      <c r="J71" s="304"/>
      <c r="K71" s="304"/>
      <c r="L71" s="304"/>
      <c r="M71" s="304"/>
      <c r="N71" s="304"/>
      <c r="O71" s="304"/>
      <c r="P71" s="304"/>
      <c r="Q71" s="304"/>
      <c r="R71" s="304"/>
      <c r="S71" s="304"/>
      <c r="T71" s="304"/>
      <c r="U71" s="304"/>
      <c r="V71" s="304"/>
      <c r="W71" s="304"/>
      <c r="X71" s="305"/>
    </row>
    <row r="72" spans="1:24" ht="15.75" customHeight="1" x14ac:dyDescent="0.2"/>
    <row r="73" spans="1:24" ht="15.75" customHeight="1" x14ac:dyDescent="0.2"/>
    <row r="74" spans="1:24" ht="15.75" customHeight="1" x14ac:dyDescent="0.2"/>
    <row r="75" spans="1:24" ht="15.75" customHeight="1" x14ac:dyDescent="0.2"/>
    <row r="76" spans="1:24" ht="15.75" customHeight="1" x14ac:dyDescent="0.2"/>
    <row r="77" spans="1:24" ht="15.75" customHeight="1" x14ac:dyDescent="0.2"/>
    <row r="78" spans="1:24" ht="15.75" customHeight="1" x14ac:dyDescent="0.2"/>
    <row r="79" spans="1:24" ht="15.75" customHeight="1" x14ac:dyDescent="0.2"/>
    <row r="80" spans="1:24" ht="15.75" customHeight="1" x14ac:dyDescent="0.2"/>
    <row r="81" spans="1:18" ht="15.75" customHeight="1" x14ac:dyDescent="0.2"/>
    <row r="82" spans="1:18" ht="15.75" customHeight="1" x14ac:dyDescent="0.2"/>
    <row r="83" spans="1:18" ht="15.75" customHeight="1" x14ac:dyDescent="0.2"/>
    <row r="84" spans="1:18" ht="15.75" customHeight="1" x14ac:dyDescent="0.2"/>
    <row r="85" spans="1:18" ht="15.75" customHeight="1" x14ac:dyDescent="0.25">
      <c r="A85" s="141" t="s">
        <v>0</v>
      </c>
      <c r="B85" s="141"/>
      <c r="C85" s="141"/>
      <c r="D85" s="141"/>
      <c r="E85" s="141"/>
      <c r="F85" s="141"/>
      <c r="G85" s="141"/>
      <c r="H85" s="141"/>
      <c r="I85" s="141"/>
      <c r="J85" s="141"/>
      <c r="K85" s="141"/>
      <c r="L85" s="141"/>
      <c r="M85" s="141"/>
      <c r="N85" s="141"/>
      <c r="O85" s="141"/>
      <c r="P85" s="141"/>
      <c r="Q85" s="141"/>
      <c r="R85" s="142"/>
    </row>
    <row r="86" spans="1:18" ht="15.75" customHeight="1" x14ac:dyDescent="0.25">
      <c r="A86" s="142"/>
      <c r="B86" s="142"/>
      <c r="C86" s="142"/>
      <c r="D86" s="142"/>
      <c r="E86" s="142"/>
      <c r="F86" s="142"/>
      <c r="G86" s="142"/>
      <c r="H86" s="142"/>
      <c r="I86" s="142"/>
      <c r="J86" s="142"/>
      <c r="K86" s="142"/>
      <c r="L86" s="142"/>
      <c r="M86" s="142"/>
      <c r="N86" s="142"/>
      <c r="O86" s="142"/>
      <c r="P86" s="142"/>
      <c r="Q86" s="142"/>
      <c r="R86" s="142"/>
    </row>
    <row r="87" spans="1:18" ht="15.75" customHeight="1" x14ac:dyDescent="0.25">
      <c r="A87" s="142"/>
      <c r="B87" s="142"/>
      <c r="C87" s="142"/>
      <c r="D87" s="142"/>
      <c r="E87" s="142"/>
      <c r="F87" s="142"/>
      <c r="G87" s="142"/>
      <c r="H87" s="142"/>
      <c r="I87" s="142"/>
      <c r="J87" s="142"/>
      <c r="K87" s="142"/>
      <c r="L87" s="142"/>
      <c r="M87" s="142"/>
      <c r="N87" s="142"/>
      <c r="O87" s="142"/>
      <c r="P87" s="142"/>
      <c r="Q87" s="142"/>
      <c r="R87" s="142"/>
    </row>
    <row r="88" spans="1:18" ht="15.75" customHeight="1" x14ac:dyDescent="0.25">
      <c r="A88" s="142"/>
      <c r="B88" s="142"/>
      <c r="C88" s="142"/>
      <c r="D88" s="142"/>
      <c r="E88" s="142"/>
      <c r="F88" s="142"/>
      <c r="G88" s="142"/>
      <c r="H88" s="142"/>
      <c r="I88" s="142"/>
      <c r="J88" s="142"/>
      <c r="K88" s="142"/>
      <c r="L88" s="142"/>
      <c r="M88" s="142"/>
      <c r="N88" s="142"/>
      <c r="O88" s="142"/>
      <c r="P88" s="142"/>
      <c r="Q88" s="142"/>
      <c r="R88" s="142"/>
    </row>
    <row r="89" spans="1:18" ht="15.75" customHeight="1" x14ac:dyDescent="0.25">
      <c r="A89" s="142"/>
      <c r="B89" s="142"/>
      <c r="C89" s="142"/>
      <c r="D89" s="142"/>
      <c r="E89" s="142"/>
      <c r="F89" s="142"/>
      <c r="G89" s="142"/>
      <c r="H89" s="142"/>
      <c r="I89" s="142"/>
      <c r="J89" s="142"/>
      <c r="K89" s="142"/>
      <c r="L89" s="142"/>
      <c r="M89" s="142"/>
      <c r="N89" s="142"/>
      <c r="O89" s="142"/>
      <c r="P89" s="142"/>
      <c r="Q89" s="142"/>
      <c r="R89" s="142"/>
    </row>
    <row r="90" spans="1:18" ht="15.75" customHeight="1" x14ac:dyDescent="0.25">
      <c r="A90" s="142"/>
      <c r="B90" s="142"/>
      <c r="C90" s="142"/>
      <c r="D90" s="142"/>
      <c r="E90" s="142"/>
      <c r="F90" s="142"/>
      <c r="G90" s="142"/>
      <c r="H90" s="142"/>
      <c r="I90" s="142"/>
      <c r="J90" s="142"/>
      <c r="K90" s="142"/>
      <c r="L90" s="142"/>
      <c r="M90" s="142"/>
      <c r="N90" s="142"/>
      <c r="O90" s="142"/>
      <c r="P90" s="142"/>
      <c r="Q90" s="142"/>
      <c r="R90" s="142"/>
    </row>
    <row r="91" spans="1:18" ht="15.75" customHeight="1" x14ac:dyDescent="0.25">
      <c r="A91" s="142"/>
      <c r="B91" s="142"/>
      <c r="C91" s="142"/>
      <c r="D91" s="142"/>
      <c r="E91" s="142"/>
      <c r="F91" s="142"/>
      <c r="G91" s="142"/>
      <c r="H91" s="142"/>
      <c r="I91" s="142"/>
      <c r="J91" s="142"/>
      <c r="K91" s="142"/>
      <c r="L91" s="142"/>
      <c r="M91" s="142"/>
      <c r="N91" s="142"/>
      <c r="O91" s="142"/>
      <c r="P91" s="142"/>
      <c r="Q91" s="142"/>
      <c r="R91" s="142"/>
    </row>
    <row r="92" spans="1:18" ht="15.75" customHeight="1" x14ac:dyDescent="0.25">
      <c r="A92" s="142"/>
      <c r="B92" s="142"/>
      <c r="C92" s="142"/>
      <c r="D92" s="142"/>
      <c r="E92" s="142"/>
      <c r="F92" s="142"/>
      <c r="G92" s="142"/>
      <c r="H92" s="142"/>
      <c r="I92" s="142"/>
      <c r="J92" s="142"/>
      <c r="K92" s="142"/>
      <c r="L92" s="142"/>
      <c r="M92" s="142"/>
      <c r="N92" s="142"/>
      <c r="O92" s="142"/>
      <c r="P92" s="142"/>
      <c r="Q92" s="142"/>
      <c r="R92" s="142"/>
    </row>
    <row r="93" spans="1:18" ht="15.75" customHeight="1" x14ac:dyDescent="0.25">
      <c r="A93" s="142"/>
      <c r="B93" s="142"/>
      <c r="C93" s="142"/>
      <c r="D93" s="142"/>
      <c r="E93" s="142"/>
      <c r="F93" s="142"/>
      <c r="G93" s="142"/>
      <c r="H93" s="142"/>
      <c r="I93" s="142"/>
      <c r="J93" s="142"/>
      <c r="K93" s="142"/>
      <c r="L93" s="142"/>
      <c r="M93" s="142"/>
      <c r="N93" s="142"/>
      <c r="O93" s="142"/>
      <c r="P93" s="142"/>
      <c r="Q93" s="142"/>
      <c r="R93" s="142"/>
    </row>
    <row r="94" spans="1:18" ht="15.75" customHeight="1" x14ac:dyDescent="0.25">
      <c r="A94" s="142"/>
      <c r="B94" s="142"/>
      <c r="C94" s="142"/>
      <c r="D94" s="142"/>
      <c r="E94" s="142"/>
      <c r="F94" s="142"/>
      <c r="G94" s="142"/>
      <c r="H94" s="142"/>
      <c r="I94" s="142"/>
      <c r="J94" s="142"/>
      <c r="K94" s="142"/>
      <c r="L94" s="142"/>
      <c r="M94" s="142"/>
      <c r="N94" s="142"/>
      <c r="O94" s="142"/>
      <c r="P94" s="142"/>
      <c r="Q94" s="142"/>
      <c r="R94" s="142"/>
    </row>
    <row r="95" spans="1:18" ht="15.75" customHeight="1" x14ac:dyDescent="0.25">
      <c r="A95" s="142"/>
      <c r="B95" s="142"/>
      <c r="C95" s="142"/>
      <c r="D95" s="142"/>
      <c r="E95" s="142"/>
      <c r="F95" s="142"/>
      <c r="G95" s="142"/>
      <c r="H95" s="142"/>
      <c r="I95" s="142"/>
      <c r="J95" s="142"/>
      <c r="K95" s="142"/>
      <c r="L95" s="142"/>
      <c r="M95" s="142"/>
      <c r="N95" s="142"/>
      <c r="O95" s="142"/>
      <c r="P95" s="142"/>
      <c r="Q95" s="142"/>
      <c r="R95" s="142"/>
    </row>
    <row r="96" spans="1:18" ht="15.75" customHeight="1" x14ac:dyDescent="0.25">
      <c r="A96" s="142"/>
      <c r="B96" s="142"/>
      <c r="C96" s="142"/>
      <c r="D96" s="142"/>
      <c r="E96" s="142"/>
      <c r="F96" s="142"/>
      <c r="G96" s="142"/>
      <c r="H96" s="142"/>
      <c r="I96" s="142"/>
      <c r="J96" s="142"/>
      <c r="K96" s="142"/>
      <c r="L96" s="142"/>
      <c r="M96" s="142"/>
      <c r="N96" s="142"/>
      <c r="O96" s="142"/>
      <c r="P96" s="142"/>
      <c r="Q96" s="142"/>
      <c r="R96" s="142"/>
    </row>
    <row r="97" spans="1:18" ht="15.75" customHeight="1" x14ac:dyDescent="0.25">
      <c r="A97" s="142"/>
      <c r="B97" s="142"/>
      <c r="C97" s="142"/>
      <c r="D97" s="142"/>
      <c r="E97" s="142"/>
      <c r="F97" s="142"/>
      <c r="G97" s="142"/>
      <c r="H97" s="142"/>
      <c r="I97" s="142"/>
      <c r="J97" s="142"/>
      <c r="K97" s="142"/>
      <c r="L97" s="142"/>
      <c r="M97" s="142"/>
      <c r="N97" s="142"/>
      <c r="O97" s="142"/>
      <c r="P97" s="142"/>
      <c r="Q97" s="142"/>
      <c r="R97" s="142"/>
    </row>
    <row r="98" spans="1:18" ht="15.75" customHeight="1" x14ac:dyDescent="0.25">
      <c r="A98" s="142"/>
      <c r="B98" s="142"/>
      <c r="C98" s="142"/>
      <c r="D98" s="142"/>
      <c r="E98" s="142"/>
      <c r="F98" s="142"/>
      <c r="G98" s="142"/>
      <c r="H98" s="142"/>
      <c r="I98" s="142"/>
      <c r="J98" s="142"/>
      <c r="K98" s="142"/>
      <c r="L98" s="142"/>
      <c r="M98" s="142"/>
      <c r="N98" s="142"/>
      <c r="O98" s="142"/>
      <c r="P98" s="142"/>
      <c r="Q98" s="142"/>
      <c r="R98" s="142"/>
    </row>
    <row r="99" spans="1:18" ht="15.75" customHeight="1" x14ac:dyDescent="0.25">
      <c r="A99" s="142"/>
      <c r="B99" s="142"/>
      <c r="C99" s="142"/>
      <c r="D99" s="142"/>
      <c r="E99" s="142"/>
      <c r="F99" s="142"/>
      <c r="G99" s="142"/>
      <c r="H99" s="142"/>
      <c r="I99" s="142"/>
      <c r="J99" s="142"/>
      <c r="K99" s="142"/>
      <c r="L99" s="142"/>
      <c r="M99" s="142"/>
      <c r="N99" s="142"/>
      <c r="O99" s="142"/>
      <c r="P99" s="142"/>
      <c r="Q99" s="142"/>
      <c r="R99" s="142"/>
    </row>
    <row r="100" spans="1:18" ht="15.75" customHeight="1" x14ac:dyDescent="0.25">
      <c r="A100" s="142"/>
      <c r="B100" s="142"/>
      <c r="C100" s="142"/>
      <c r="D100" s="142"/>
      <c r="E100" s="142"/>
      <c r="F100" s="142"/>
      <c r="G100" s="142"/>
      <c r="H100" s="142"/>
      <c r="I100" s="142"/>
      <c r="J100" s="142"/>
      <c r="K100" s="142"/>
      <c r="L100" s="142"/>
      <c r="M100" s="142"/>
      <c r="N100" s="142"/>
      <c r="O100" s="142"/>
      <c r="P100" s="142"/>
      <c r="Q100" s="142"/>
      <c r="R100" s="142"/>
    </row>
    <row r="101" spans="1:18" ht="15.75" customHeight="1" x14ac:dyDescent="0.25">
      <c r="A101" s="142"/>
      <c r="B101" s="142"/>
      <c r="C101" s="142"/>
      <c r="D101" s="142"/>
      <c r="E101" s="142"/>
      <c r="F101" s="142"/>
      <c r="G101" s="142"/>
      <c r="H101" s="142"/>
      <c r="I101" s="142"/>
      <c r="J101" s="142"/>
      <c r="K101" s="142"/>
      <c r="L101" s="142"/>
      <c r="M101" s="142"/>
      <c r="N101" s="142"/>
      <c r="O101" s="142"/>
      <c r="P101" s="142"/>
      <c r="Q101" s="142"/>
      <c r="R101" s="142"/>
    </row>
    <row r="102" spans="1:18" ht="15.75" customHeight="1" x14ac:dyDescent="0.25">
      <c r="A102" s="142"/>
      <c r="B102" s="142"/>
      <c r="C102" s="142"/>
      <c r="D102" s="142"/>
      <c r="E102" s="142"/>
      <c r="F102" s="142"/>
      <c r="G102" s="142"/>
      <c r="H102" s="142"/>
      <c r="I102" s="142"/>
      <c r="J102" s="142"/>
      <c r="K102" s="142"/>
      <c r="L102" s="142"/>
      <c r="M102" s="142"/>
      <c r="N102" s="142"/>
      <c r="O102" s="142"/>
      <c r="P102" s="142"/>
      <c r="Q102" s="142"/>
      <c r="R102" s="142"/>
    </row>
    <row r="103" spans="1:18" ht="15.75" customHeight="1" x14ac:dyDescent="0.25">
      <c r="A103" s="142"/>
      <c r="B103" s="142"/>
      <c r="C103" s="142"/>
      <c r="D103" s="142"/>
      <c r="E103" s="142"/>
      <c r="F103" s="142"/>
      <c r="G103" s="142"/>
      <c r="H103" s="142"/>
      <c r="I103" s="142"/>
      <c r="J103" s="142"/>
      <c r="K103" s="142"/>
      <c r="L103" s="142"/>
      <c r="M103" s="142"/>
      <c r="N103" s="142"/>
      <c r="O103" s="142"/>
      <c r="P103" s="142"/>
      <c r="Q103" s="142"/>
      <c r="R103" s="142"/>
    </row>
    <row r="104" spans="1:18" ht="15.75" customHeight="1" x14ac:dyDescent="0.25">
      <c r="A104" s="142"/>
      <c r="B104" s="142"/>
      <c r="C104" s="142"/>
      <c r="D104" s="142"/>
      <c r="E104" s="142"/>
      <c r="F104" s="142"/>
      <c r="G104" s="142"/>
      <c r="H104" s="142"/>
      <c r="I104" s="142"/>
      <c r="J104" s="142"/>
      <c r="K104" s="142"/>
      <c r="L104" s="142"/>
      <c r="M104" s="142"/>
      <c r="N104" s="142"/>
      <c r="O104" s="142"/>
      <c r="P104" s="142"/>
      <c r="Q104" s="142"/>
      <c r="R104" s="142"/>
    </row>
    <row r="105" spans="1:18" ht="15.75" customHeight="1" x14ac:dyDescent="0.25">
      <c r="A105" s="142"/>
      <c r="B105" s="142"/>
      <c r="C105" s="142"/>
      <c r="D105" s="142"/>
      <c r="E105" s="142"/>
      <c r="F105" s="142"/>
      <c r="G105" s="142"/>
      <c r="H105" s="142"/>
      <c r="I105" s="142"/>
      <c r="J105" s="142"/>
      <c r="K105" s="142"/>
      <c r="L105" s="142"/>
      <c r="M105" s="142"/>
      <c r="N105" s="142"/>
      <c r="O105" s="142"/>
      <c r="P105" s="142"/>
      <c r="Q105" s="142"/>
      <c r="R105" s="142"/>
    </row>
    <row r="106" spans="1:18" ht="15.75" customHeight="1" x14ac:dyDescent="0.25">
      <c r="A106" s="142"/>
      <c r="B106" s="142"/>
      <c r="C106" s="142"/>
      <c r="D106" s="142"/>
      <c r="E106" s="142"/>
      <c r="F106" s="142"/>
      <c r="G106" s="142"/>
      <c r="H106" s="142"/>
      <c r="I106" s="142"/>
      <c r="J106" s="142"/>
      <c r="K106" s="142"/>
      <c r="L106" s="142"/>
      <c r="M106" s="142"/>
      <c r="N106" s="142"/>
      <c r="O106" s="142"/>
      <c r="P106" s="142"/>
      <c r="Q106" s="142"/>
      <c r="R106" s="142"/>
    </row>
    <row r="107" spans="1:18" ht="15.75" customHeight="1" x14ac:dyDescent="0.2"/>
    <row r="108" spans="1:18" ht="15.75" customHeight="1" x14ac:dyDescent="0.2"/>
    <row r="109" spans="1:18" ht="15.75" customHeight="1" x14ac:dyDescent="0.2"/>
    <row r="110" spans="1:18" ht="15.75" customHeight="1" x14ac:dyDescent="0.2"/>
    <row r="111" spans="1:18" ht="15.75" customHeight="1" x14ac:dyDescent="0.2"/>
    <row r="112" spans="1:18"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sheetData>
  <mergeCells count="168">
    <mergeCell ref="A35:A36"/>
    <mergeCell ref="B35:B36"/>
    <mergeCell ref="C35:C36"/>
    <mergeCell ref="D35:D36"/>
    <mergeCell ref="E35:E36"/>
    <mergeCell ref="S35:S36"/>
    <mergeCell ref="T35:U36"/>
    <mergeCell ref="V35:X36"/>
    <mergeCell ref="A37:A38"/>
    <mergeCell ref="B37:B38"/>
    <mergeCell ref="C37:C38"/>
    <mergeCell ref="D37:D38"/>
    <mergeCell ref="E37:E38"/>
    <mergeCell ref="S37:S38"/>
    <mergeCell ref="T37:U38"/>
    <mergeCell ref="V37:X38"/>
    <mergeCell ref="A31:A32"/>
    <mergeCell ref="B31:B32"/>
    <mergeCell ref="C31:C32"/>
    <mergeCell ref="D31:D32"/>
    <mergeCell ref="E31:E32"/>
    <mergeCell ref="S31:S32"/>
    <mergeCell ref="T31:U32"/>
    <mergeCell ref="V31:X32"/>
    <mergeCell ref="A33:A34"/>
    <mergeCell ref="B33:B34"/>
    <mergeCell ref="C33:C34"/>
    <mergeCell ref="D33:D34"/>
    <mergeCell ref="E33:E34"/>
    <mergeCell ref="S33:S34"/>
    <mergeCell ref="T33:U34"/>
    <mergeCell ref="V33:X34"/>
    <mergeCell ref="A19:A20"/>
    <mergeCell ref="A29:A30"/>
    <mergeCell ref="B29:B30"/>
    <mergeCell ref="C29:C30"/>
    <mergeCell ref="D29:D30"/>
    <mergeCell ref="E29:E30"/>
    <mergeCell ref="S29:S30"/>
    <mergeCell ref="T29:U30"/>
    <mergeCell ref="V29:X30"/>
    <mergeCell ref="E21:E22"/>
    <mergeCell ref="S21:S22"/>
    <mergeCell ref="T21:U22"/>
    <mergeCell ref="V25:X26"/>
    <mergeCell ref="V27:X28"/>
    <mergeCell ref="B25:B26"/>
    <mergeCell ref="C25:C26"/>
    <mergeCell ref="D25:D26"/>
    <mergeCell ref="E25:E26"/>
    <mergeCell ref="S25:S26"/>
    <mergeCell ref="T25:U26"/>
    <mergeCell ref="A27:A28"/>
    <mergeCell ref="A25:A26"/>
    <mergeCell ref="A23:A24"/>
    <mergeCell ref="A21:A22"/>
    <mergeCell ref="A1:C3"/>
    <mergeCell ref="D1:S3"/>
    <mergeCell ref="T1:U1"/>
    <mergeCell ref="V1:X1"/>
    <mergeCell ref="T2:U2"/>
    <mergeCell ref="V2:X2"/>
    <mergeCell ref="T3:U3"/>
    <mergeCell ref="V3:X3"/>
    <mergeCell ref="Q10:R10"/>
    <mergeCell ref="S10:U10"/>
    <mergeCell ref="W10:X10"/>
    <mergeCell ref="C11:H11"/>
    <mergeCell ref="J11:K11"/>
    <mergeCell ref="L11:M11"/>
    <mergeCell ref="N11:X11"/>
    <mergeCell ref="A7:B7"/>
    <mergeCell ref="C7:X7"/>
    <mergeCell ref="A9:B9"/>
    <mergeCell ref="C9:X9"/>
    <mergeCell ref="A10:B11"/>
    <mergeCell ref="C10:H10"/>
    <mergeCell ref="J10:K10"/>
    <mergeCell ref="L10:M10"/>
    <mergeCell ref="N10:P10"/>
    <mergeCell ref="A12:B12"/>
    <mergeCell ref="C12:M12"/>
    <mergeCell ref="N12:Q12"/>
    <mergeCell ref="R12:X12"/>
    <mergeCell ref="A14:X14"/>
    <mergeCell ref="A15:A16"/>
    <mergeCell ref="B15:B16"/>
    <mergeCell ref="C15:C16"/>
    <mergeCell ref="D15:D16"/>
    <mergeCell ref="E15:E16"/>
    <mergeCell ref="G15:R15"/>
    <mergeCell ref="S15:S16"/>
    <mergeCell ref="T15:U16"/>
    <mergeCell ref="V15:X16"/>
    <mergeCell ref="A17:A18"/>
    <mergeCell ref="B17:B18"/>
    <mergeCell ref="C17:C18"/>
    <mergeCell ref="D17:D18"/>
    <mergeCell ref="E17:E18"/>
    <mergeCell ref="S17:S18"/>
    <mergeCell ref="T17:U18"/>
    <mergeCell ref="V17:X18"/>
    <mergeCell ref="B19:B20"/>
    <mergeCell ref="C19:C20"/>
    <mergeCell ref="D19:D20"/>
    <mergeCell ref="E19:E20"/>
    <mergeCell ref="S19:S20"/>
    <mergeCell ref="T19:U20"/>
    <mergeCell ref="V19:X24"/>
    <mergeCell ref="B23:B24"/>
    <mergeCell ref="C23:C24"/>
    <mergeCell ref="D23:D24"/>
    <mergeCell ref="E23:E24"/>
    <mergeCell ref="S23:S24"/>
    <mergeCell ref="T23:U24"/>
    <mergeCell ref="B21:B22"/>
    <mergeCell ref="C21:C22"/>
    <mergeCell ref="D21:D22"/>
    <mergeCell ref="A41:X41"/>
    <mergeCell ref="A42:A43"/>
    <mergeCell ref="B42:B43"/>
    <mergeCell ref="C42:C43"/>
    <mergeCell ref="D42:D43"/>
    <mergeCell ref="E42:P42"/>
    <mergeCell ref="Q42:Q43"/>
    <mergeCell ref="R42:X51"/>
    <mergeCell ref="A44:A47"/>
    <mergeCell ref="B47:D47"/>
    <mergeCell ref="E59:X59"/>
    <mergeCell ref="A60:B60"/>
    <mergeCell ref="D60:D62"/>
    <mergeCell ref="E60:X62"/>
    <mergeCell ref="A61:B61"/>
    <mergeCell ref="A62:B62"/>
    <mergeCell ref="A48:A51"/>
    <mergeCell ref="B51:D51"/>
    <mergeCell ref="B52:D52"/>
    <mergeCell ref="A54:X54"/>
    <mergeCell ref="A55:D55"/>
    <mergeCell ref="A56:B56"/>
    <mergeCell ref="D56:D58"/>
    <mergeCell ref="E56:X58"/>
    <mergeCell ref="A57:B57"/>
    <mergeCell ref="A58:B58"/>
    <mergeCell ref="A71:B71"/>
    <mergeCell ref="E71:X71"/>
    <mergeCell ref="H5:L5"/>
    <mergeCell ref="B27:B28"/>
    <mergeCell ref="C27:C28"/>
    <mergeCell ref="D27:D28"/>
    <mergeCell ref="E27:E28"/>
    <mergeCell ref="S27:S28"/>
    <mergeCell ref="T27:U28"/>
    <mergeCell ref="A67:B67"/>
    <mergeCell ref="E67:X67"/>
    <mergeCell ref="A68:B68"/>
    <mergeCell ref="D68:D70"/>
    <mergeCell ref="E68:X70"/>
    <mergeCell ref="A69:B69"/>
    <mergeCell ref="A70:B70"/>
    <mergeCell ref="A63:B63"/>
    <mergeCell ref="E63:X63"/>
    <mergeCell ref="A64:B64"/>
    <mergeCell ref="D64:D66"/>
    <mergeCell ref="E64:X66"/>
    <mergeCell ref="A65:B65"/>
    <mergeCell ref="A66:B66"/>
    <mergeCell ref="A59:B59"/>
  </mergeCells>
  <pageMargins left="0.7" right="0.7" top="0.75" bottom="0.75" header="0" footer="0"/>
  <pageSetup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D3328-B251-4F8D-B8C7-E440A411AF82}">
  <dimension ref="A1:X1001"/>
  <sheetViews>
    <sheetView zoomScale="40" zoomScaleNormal="40" workbookViewId="0">
      <selection activeCell="D16" sqref="D16:D17"/>
    </sheetView>
  </sheetViews>
  <sheetFormatPr baseColWidth="10" defaultColWidth="12.625" defaultRowHeight="15" customHeight="1" x14ac:dyDescent="0.2"/>
  <cols>
    <col min="1" max="1" width="9.375" style="1" customWidth="1"/>
    <col min="2" max="2" width="40.875" style="1" customWidth="1"/>
    <col min="3" max="3" width="29.125" style="1" customWidth="1"/>
    <col min="4" max="4" width="22.875" style="1" customWidth="1"/>
    <col min="5" max="5" width="23" style="1" customWidth="1"/>
    <col min="6" max="17" width="20.75" style="1" customWidth="1"/>
    <col min="18" max="18" width="25.75" style="1" customWidth="1"/>
    <col min="19" max="19" width="20.75" style="1" customWidth="1"/>
    <col min="20" max="20" width="13.5" style="1" customWidth="1"/>
    <col min="21" max="21" width="15.375" style="1" customWidth="1"/>
    <col min="22" max="22" width="14.625" style="1" customWidth="1"/>
    <col min="23" max="23" width="17.25" style="1" customWidth="1"/>
    <col min="24" max="25" width="9.375" style="1" customWidth="1"/>
    <col min="26" max="16384" width="12.625" style="1"/>
  </cols>
  <sheetData>
    <row r="1" spans="1:24" ht="34.5" customHeight="1" x14ac:dyDescent="0.2">
      <c r="A1" s="540"/>
      <c r="B1" s="540"/>
      <c r="C1" s="540"/>
      <c r="D1" s="541" t="s">
        <v>63</v>
      </c>
      <c r="E1" s="541"/>
      <c r="F1" s="541"/>
      <c r="G1" s="541"/>
      <c r="H1" s="541"/>
      <c r="I1" s="541"/>
      <c r="J1" s="541"/>
      <c r="K1" s="541"/>
      <c r="L1" s="541"/>
      <c r="M1" s="541"/>
      <c r="N1" s="541"/>
      <c r="O1" s="541"/>
      <c r="P1" s="541"/>
      <c r="Q1" s="541"/>
      <c r="R1" s="541"/>
      <c r="S1" s="541"/>
      <c r="T1" s="542" t="s">
        <v>1</v>
      </c>
      <c r="U1" s="543"/>
      <c r="V1" s="425" t="s">
        <v>95</v>
      </c>
      <c r="W1" s="426"/>
      <c r="X1" s="426"/>
    </row>
    <row r="2" spans="1:24" ht="34.5" customHeight="1" x14ac:dyDescent="0.2">
      <c r="A2" s="540"/>
      <c r="B2" s="540"/>
      <c r="C2" s="540"/>
      <c r="D2" s="541"/>
      <c r="E2" s="541"/>
      <c r="F2" s="541"/>
      <c r="G2" s="541"/>
      <c r="H2" s="541"/>
      <c r="I2" s="541"/>
      <c r="J2" s="541"/>
      <c r="K2" s="541"/>
      <c r="L2" s="541"/>
      <c r="M2" s="541"/>
      <c r="N2" s="541"/>
      <c r="O2" s="541"/>
      <c r="P2" s="541"/>
      <c r="Q2" s="541"/>
      <c r="R2" s="541"/>
      <c r="S2" s="541"/>
      <c r="T2" s="542" t="s">
        <v>2</v>
      </c>
      <c r="U2" s="543"/>
      <c r="V2" s="425">
        <v>1</v>
      </c>
      <c r="W2" s="426"/>
      <c r="X2" s="426"/>
    </row>
    <row r="3" spans="1:24" ht="34.5" customHeight="1" x14ac:dyDescent="0.2">
      <c r="A3" s="540"/>
      <c r="B3" s="540"/>
      <c r="C3" s="540"/>
      <c r="D3" s="541"/>
      <c r="E3" s="541"/>
      <c r="F3" s="541"/>
      <c r="G3" s="541"/>
      <c r="H3" s="541"/>
      <c r="I3" s="541"/>
      <c r="J3" s="541"/>
      <c r="K3" s="541"/>
      <c r="L3" s="541"/>
      <c r="M3" s="541"/>
      <c r="N3" s="541"/>
      <c r="O3" s="541"/>
      <c r="P3" s="541"/>
      <c r="Q3" s="541"/>
      <c r="R3" s="541"/>
      <c r="S3" s="541"/>
      <c r="T3" s="542" t="s">
        <v>3</v>
      </c>
      <c r="U3" s="543"/>
      <c r="V3" s="427">
        <v>44409</v>
      </c>
      <c r="W3" s="426"/>
      <c r="X3" s="426"/>
    </row>
    <row r="4" spans="1:24" ht="39.75" customHeight="1" x14ac:dyDescent="0.2">
      <c r="A4" s="2"/>
      <c r="B4" s="2"/>
      <c r="C4" s="2"/>
      <c r="D4" s="2"/>
      <c r="E4" s="2"/>
      <c r="F4" s="2"/>
      <c r="G4" s="2"/>
      <c r="H4" s="2"/>
      <c r="I4" s="2"/>
      <c r="J4" s="2"/>
      <c r="K4" s="2"/>
      <c r="L4" s="2"/>
      <c r="M4" s="2"/>
      <c r="N4" s="2"/>
      <c r="O4" s="2"/>
      <c r="P4" s="2"/>
      <c r="Q4" s="2"/>
      <c r="R4" s="2"/>
      <c r="S4" s="2"/>
      <c r="T4" s="2"/>
      <c r="U4" s="2"/>
      <c r="V4" s="2"/>
      <c r="W4" s="2"/>
      <c r="X4" s="2"/>
    </row>
    <row r="5" spans="1:24" ht="39.75" customHeight="1" x14ac:dyDescent="0.45">
      <c r="A5" s="2"/>
      <c r="B5" s="3" t="s">
        <v>3</v>
      </c>
      <c r="C5" s="4">
        <v>2022</v>
      </c>
      <c r="D5" s="5"/>
      <c r="E5" s="6" t="s">
        <v>61</v>
      </c>
      <c r="F5" s="7"/>
      <c r="G5" s="5"/>
      <c r="H5" s="552" t="s">
        <v>270</v>
      </c>
      <c r="I5" s="552"/>
      <c r="J5" s="552"/>
      <c r="K5" s="552"/>
      <c r="L5" s="2"/>
      <c r="M5" s="2"/>
      <c r="N5" s="2"/>
      <c r="O5" s="2"/>
      <c r="P5" s="2"/>
      <c r="Q5" s="2"/>
      <c r="R5" s="2"/>
      <c r="S5" s="2"/>
      <c r="T5" s="2"/>
      <c r="U5" s="2"/>
      <c r="V5" s="2"/>
      <c r="W5" s="2"/>
      <c r="X5" s="2"/>
    </row>
    <row r="6" spans="1:24" ht="39.75" customHeight="1" x14ac:dyDescent="0.2">
      <c r="A6" s="2"/>
      <c r="B6" s="2"/>
      <c r="C6" s="2"/>
      <c r="D6" s="2"/>
      <c r="E6" s="2"/>
      <c r="F6" s="2"/>
      <c r="G6" s="2"/>
      <c r="H6" s="2"/>
      <c r="I6" s="2"/>
      <c r="J6" s="2"/>
      <c r="K6" s="2"/>
      <c r="L6" s="2"/>
      <c r="M6" s="2"/>
      <c r="N6" s="2"/>
      <c r="O6" s="2"/>
      <c r="P6" s="2"/>
      <c r="Q6" s="2"/>
      <c r="R6" s="2"/>
      <c r="S6" s="2"/>
      <c r="T6" s="2"/>
      <c r="U6" s="2"/>
      <c r="V6" s="2"/>
      <c r="W6" s="2"/>
      <c r="X6" s="2"/>
    </row>
    <row r="7" spans="1:24" ht="48.75" customHeight="1" x14ac:dyDescent="0.35">
      <c r="A7" s="553" t="s">
        <v>4</v>
      </c>
      <c r="B7" s="527"/>
      <c r="C7" s="546" t="s">
        <v>131</v>
      </c>
      <c r="D7" s="554"/>
      <c r="E7" s="554"/>
      <c r="F7" s="554"/>
      <c r="G7" s="554"/>
      <c r="H7" s="554"/>
      <c r="I7" s="554"/>
      <c r="J7" s="554"/>
      <c r="K7" s="554"/>
      <c r="L7" s="554"/>
      <c r="M7" s="554"/>
      <c r="N7" s="554"/>
      <c r="O7" s="554"/>
      <c r="P7" s="554"/>
      <c r="Q7" s="554"/>
      <c r="R7" s="554"/>
      <c r="S7" s="554"/>
      <c r="T7" s="554"/>
      <c r="U7" s="554"/>
      <c r="V7" s="554"/>
      <c r="W7" s="554"/>
      <c r="X7" s="554"/>
    </row>
    <row r="8" spans="1:24" ht="20.25" x14ac:dyDescent="0.2">
      <c r="A8" s="8"/>
      <c r="B8" s="8"/>
      <c r="C8" s="8"/>
      <c r="D8" s="8"/>
      <c r="E8" s="8"/>
      <c r="F8" s="8"/>
      <c r="G8" s="8"/>
      <c r="H8" s="8"/>
      <c r="I8" s="8"/>
      <c r="J8" s="8"/>
      <c r="K8" s="8"/>
      <c r="L8" s="8"/>
      <c r="M8" s="8"/>
      <c r="N8" s="8"/>
      <c r="O8" s="8"/>
      <c r="P8" s="8"/>
      <c r="Q8" s="8"/>
      <c r="R8" s="8"/>
      <c r="S8" s="8"/>
      <c r="T8" s="8"/>
      <c r="U8" s="8"/>
      <c r="V8" s="8"/>
      <c r="W8" s="8"/>
      <c r="X8" s="8"/>
    </row>
    <row r="9" spans="1:24" ht="60.75" customHeight="1" x14ac:dyDescent="0.35">
      <c r="A9" s="553" t="s">
        <v>5</v>
      </c>
      <c r="B9" s="527"/>
      <c r="C9" s="548" t="s">
        <v>271</v>
      </c>
      <c r="D9" s="547"/>
      <c r="E9" s="547"/>
      <c r="F9" s="547"/>
      <c r="G9" s="547"/>
      <c r="H9" s="547"/>
      <c r="I9" s="547"/>
      <c r="J9" s="547"/>
      <c r="K9" s="547"/>
      <c r="L9" s="547"/>
      <c r="M9" s="547"/>
      <c r="N9" s="547"/>
      <c r="O9" s="547"/>
      <c r="P9" s="547"/>
      <c r="Q9" s="547"/>
      <c r="R9" s="547"/>
      <c r="S9" s="547"/>
      <c r="T9" s="547"/>
      <c r="U9" s="547"/>
      <c r="V9" s="547"/>
      <c r="W9" s="547"/>
      <c r="X9" s="547"/>
    </row>
    <row r="10" spans="1:24" ht="87" customHeight="1" x14ac:dyDescent="0.35">
      <c r="A10" s="544" t="s">
        <v>6</v>
      </c>
      <c r="B10" s="545"/>
      <c r="C10" s="546" t="s">
        <v>104</v>
      </c>
      <c r="D10" s="547"/>
      <c r="E10" s="547"/>
      <c r="F10" s="547"/>
      <c r="G10" s="547"/>
      <c r="H10" s="547"/>
      <c r="I10" s="9" t="s">
        <v>7</v>
      </c>
      <c r="J10" s="548" t="s">
        <v>132</v>
      </c>
      <c r="K10" s="547"/>
      <c r="L10" s="526" t="s">
        <v>8</v>
      </c>
      <c r="M10" s="527"/>
      <c r="N10" s="549" t="s">
        <v>272</v>
      </c>
      <c r="O10" s="550"/>
      <c r="P10" s="550"/>
      <c r="Q10" s="550"/>
      <c r="R10" s="550"/>
      <c r="S10" s="550"/>
      <c r="T10" s="550"/>
      <c r="U10" s="550"/>
      <c r="V10" s="550"/>
      <c r="W10" s="550"/>
      <c r="X10" s="551"/>
    </row>
    <row r="11" spans="1:24" ht="60.75" customHeight="1" x14ac:dyDescent="0.35">
      <c r="A11" s="553" t="s">
        <v>11</v>
      </c>
      <c r="B11" s="527"/>
      <c r="C11" s="555" t="s">
        <v>105</v>
      </c>
      <c r="D11" s="554"/>
      <c r="E11" s="554"/>
      <c r="F11" s="554"/>
      <c r="G11" s="554"/>
      <c r="H11" s="554"/>
      <c r="I11" s="554"/>
      <c r="J11" s="554"/>
      <c r="K11" s="554"/>
      <c r="L11" s="554"/>
      <c r="M11" s="554"/>
      <c r="N11" s="526" t="s">
        <v>12</v>
      </c>
      <c r="O11" s="527"/>
      <c r="P11" s="527"/>
      <c r="Q11" s="527"/>
      <c r="R11" s="528" t="s">
        <v>106</v>
      </c>
      <c r="S11" s="528"/>
      <c r="T11" s="528"/>
      <c r="U11" s="528"/>
      <c r="V11" s="528"/>
      <c r="W11" s="528"/>
      <c r="X11" s="528"/>
    </row>
    <row r="12" spans="1:24" ht="25.5" customHeight="1" thickBot="1" x14ac:dyDescent="0.25">
      <c r="A12" s="2"/>
      <c r="B12" s="2"/>
      <c r="C12" s="2"/>
      <c r="D12" s="2"/>
      <c r="E12" s="2"/>
      <c r="F12" s="2"/>
      <c r="G12" s="2"/>
      <c r="H12" s="2"/>
      <c r="I12" s="2"/>
      <c r="J12" s="2"/>
      <c r="K12" s="2"/>
      <c r="L12" s="2"/>
      <c r="M12" s="2"/>
      <c r="N12" s="2"/>
      <c r="O12" s="2"/>
      <c r="P12" s="2"/>
      <c r="Q12" s="2"/>
      <c r="R12" s="2"/>
      <c r="S12" s="2"/>
      <c r="T12" s="2"/>
      <c r="U12" s="2"/>
      <c r="V12" s="2"/>
      <c r="W12" s="2"/>
      <c r="X12" s="2"/>
    </row>
    <row r="13" spans="1:24" ht="39.75" customHeight="1" thickBot="1" x14ac:dyDescent="0.25">
      <c r="A13" s="529" t="s">
        <v>13</v>
      </c>
      <c r="B13" s="469"/>
      <c r="C13" s="469"/>
      <c r="D13" s="469"/>
      <c r="E13" s="469"/>
      <c r="F13" s="469"/>
      <c r="G13" s="469"/>
      <c r="H13" s="469"/>
      <c r="I13" s="469"/>
      <c r="J13" s="469"/>
      <c r="K13" s="469"/>
      <c r="L13" s="469"/>
      <c r="M13" s="469"/>
      <c r="N13" s="469"/>
      <c r="O13" s="469"/>
      <c r="P13" s="469"/>
      <c r="Q13" s="469"/>
      <c r="R13" s="469"/>
      <c r="S13" s="469"/>
      <c r="T13" s="469"/>
      <c r="U13" s="469"/>
      <c r="V13" s="469"/>
      <c r="W13" s="469"/>
      <c r="X13" s="488"/>
    </row>
    <row r="14" spans="1:24" ht="47.25" customHeight="1" thickBot="1" x14ac:dyDescent="0.25">
      <c r="A14" s="537" t="s">
        <v>14</v>
      </c>
      <c r="B14" s="537" t="s">
        <v>15</v>
      </c>
      <c r="C14" s="489" t="s">
        <v>55</v>
      </c>
      <c r="D14" s="489" t="s">
        <v>16</v>
      </c>
      <c r="E14" s="489" t="s">
        <v>17</v>
      </c>
      <c r="F14" s="10"/>
      <c r="G14" s="530" t="s">
        <v>18</v>
      </c>
      <c r="H14" s="469"/>
      <c r="I14" s="469"/>
      <c r="J14" s="469"/>
      <c r="K14" s="469"/>
      <c r="L14" s="469"/>
      <c r="M14" s="469"/>
      <c r="N14" s="469"/>
      <c r="O14" s="469"/>
      <c r="P14" s="469"/>
      <c r="Q14" s="469"/>
      <c r="R14" s="469"/>
      <c r="S14" s="531" t="s">
        <v>56</v>
      </c>
      <c r="T14" s="532" t="s">
        <v>19</v>
      </c>
      <c r="U14" s="477"/>
      <c r="V14" s="476" t="s">
        <v>20</v>
      </c>
      <c r="W14" s="477"/>
      <c r="X14" s="478"/>
    </row>
    <row r="15" spans="1:24" ht="34.5" customHeight="1" thickBot="1" x14ac:dyDescent="0.25">
      <c r="A15" s="490"/>
      <c r="B15" s="480"/>
      <c r="C15" s="480"/>
      <c r="D15" s="480"/>
      <c r="E15" s="480"/>
      <c r="F15" s="11" t="s">
        <v>21</v>
      </c>
      <c r="G15" s="12" t="s">
        <v>22</v>
      </c>
      <c r="H15" s="13" t="s">
        <v>23</v>
      </c>
      <c r="I15" s="13" t="s">
        <v>24</v>
      </c>
      <c r="J15" s="13" t="s">
        <v>25</v>
      </c>
      <c r="K15" s="14" t="s">
        <v>26</v>
      </c>
      <c r="L15" s="14" t="s">
        <v>27</v>
      </c>
      <c r="M15" s="13" t="s">
        <v>28</v>
      </c>
      <c r="N15" s="13" t="s">
        <v>29</v>
      </c>
      <c r="O15" s="13" t="s">
        <v>30</v>
      </c>
      <c r="P15" s="13" t="s">
        <v>31</v>
      </c>
      <c r="Q15" s="13" t="s">
        <v>32</v>
      </c>
      <c r="R15" s="15" t="s">
        <v>33</v>
      </c>
      <c r="S15" s="480"/>
      <c r="T15" s="482"/>
      <c r="U15" s="533"/>
      <c r="V15" s="534"/>
      <c r="W15" s="535"/>
      <c r="X15" s="536"/>
    </row>
    <row r="16" spans="1:24" ht="87.75" customHeight="1" x14ac:dyDescent="0.2">
      <c r="A16" s="556">
        <v>1</v>
      </c>
      <c r="B16" s="505" t="s">
        <v>173</v>
      </c>
      <c r="C16" s="308" t="s">
        <v>120</v>
      </c>
      <c r="D16" s="310">
        <f>((3250000/30)*4)</f>
        <v>433333.33333333331</v>
      </c>
      <c r="E16" s="310">
        <f>+D16</f>
        <v>433333.33333333331</v>
      </c>
      <c r="F16" s="16" t="s">
        <v>35</v>
      </c>
      <c r="G16" s="17"/>
      <c r="H16" s="18"/>
      <c r="I16" s="18"/>
      <c r="J16" s="18"/>
      <c r="K16" s="18"/>
      <c r="L16" s="18">
        <v>1</v>
      </c>
      <c r="M16" s="18"/>
      <c r="N16" s="18"/>
      <c r="O16" s="18"/>
      <c r="P16" s="18"/>
      <c r="Q16" s="18"/>
      <c r="R16" s="18"/>
      <c r="S16" s="522">
        <f>(SUM(G17:R17)/SUM(G16:R16))</f>
        <v>0</v>
      </c>
      <c r="T16" s="509" t="s">
        <v>145</v>
      </c>
      <c r="U16" s="493"/>
      <c r="V16" s="538"/>
      <c r="W16" s="492"/>
      <c r="X16" s="493"/>
    </row>
    <row r="17" spans="1:24" ht="82.5" customHeight="1" thickBot="1" x14ac:dyDescent="0.25">
      <c r="A17" s="557"/>
      <c r="B17" s="506"/>
      <c r="C17" s="309"/>
      <c r="D17" s="311"/>
      <c r="E17" s="311"/>
      <c r="F17" s="19" t="s">
        <v>36</v>
      </c>
      <c r="G17" s="20"/>
      <c r="H17" s="21"/>
      <c r="I17" s="21"/>
      <c r="J17" s="21"/>
      <c r="K17" s="21"/>
      <c r="L17" s="21"/>
      <c r="M17" s="21"/>
      <c r="N17" s="21"/>
      <c r="O17" s="21"/>
      <c r="P17" s="21"/>
      <c r="Q17" s="21"/>
      <c r="R17" s="22"/>
      <c r="S17" s="523"/>
      <c r="T17" s="498"/>
      <c r="U17" s="500"/>
      <c r="V17" s="494"/>
      <c r="W17" s="539"/>
      <c r="X17" s="496"/>
    </row>
    <row r="18" spans="1:24" ht="116.25" customHeight="1" x14ac:dyDescent="0.2">
      <c r="A18" s="556">
        <v>2</v>
      </c>
      <c r="B18" s="505" t="s">
        <v>174</v>
      </c>
      <c r="C18" s="308" t="s">
        <v>120</v>
      </c>
      <c r="D18" s="310">
        <f t="shared" ref="D18" si="0">((3250000/30)*4)</f>
        <v>433333.33333333331</v>
      </c>
      <c r="E18" s="310">
        <f t="shared" ref="E18" si="1">+D18</f>
        <v>433333.33333333331</v>
      </c>
      <c r="F18" s="16" t="s">
        <v>35</v>
      </c>
      <c r="G18" s="17"/>
      <c r="H18" s="18"/>
      <c r="I18" s="18">
        <v>1</v>
      </c>
      <c r="J18" s="18"/>
      <c r="K18" s="23"/>
      <c r="L18" s="18"/>
      <c r="M18" s="24"/>
      <c r="N18" s="18">
        <v>1</v>
      </c>
      <c r="O18" s="18"/>
      <c r="P18" s="18"/>
      <c r="Q18" s="18"/>
      <c r="R18" s="18"/>
      <c r="S18" s="507">
        <f>(SUM(G19:R19)/SUM(G18:R18))</f>
        <v>0</v>
      </c>
      <c r="T18" s="509" t="s">
        <v>175</v>
      </c>
      <c r="U18" s="492"/>
      <c r="V18" s="510"/>
      <c r="W18" s="511"/>
      <c r="X18" s="512"/>
    </row>
    <row r="19" spans="1:24" ht="116.25" customHeight="1" thickBot="1" x14ac:dyDescent="0.25">
      <c r="A19" s="557"/>
      <c r="B19" s="506"/>
      <c r="C19" s="309"/>
      <c r="D19" s="311"/>
      <c r="E19" s="311"/>
      <c r="F19" s="19" t="s">
        <v>36</v>
      </c>
      <c r="G19" s="20"/>
      <c r="H19" s="21"/>
      <c r="I19" s="21"/>
      <c r="J19" s="21"/>
      <c r="K19" s="21"/>
      <c r="L19" s="25"/>
      <c r="M19" s="26"/>
      <c r="N19" s="21"/>
      <c r="O19" s="21"/>
      <c r="P19" s="21"/>
      <c r="Q19" s="21"/>
      <c r="R19" s="27"/>
      <c r="S19" s="508"/>
      <c r="T19" s="498"/>
      <c r="U19" s="499"/>
      <c r="V19" s="513"/>
      <c r="W19" s="514"/>
      <c r="X19" s="515"/>
    </row>
    <row r="20" spans="1:24" ht="138.75" customHeight="1" x14ac:dyDescent="0.2">
      <c r="A20" s="556">
        <v>3</v>
      </c>
      <c r="B20" s="505" t="s">
        <v>252</v>
      </c>
      <c r="C20" s="308" t="s">
        <v>177</v>
      </c>
      <c r="D20" s="310">
        <f t="shared" ref="D20" si="2">((3250000/30)*4)</f>
        <v>433333.33333333331</v>
      </c>
      <c r="E20" s="310">
        <f t="shared" ref="E20" si="3">+D20</f>
        <v>433333.33333333331</v>
      </c>
      <c r="F20" s="16" t="s">
        <v>35</v>
      </c>
      <c r="G20" s="17"/>
      <c r="H20" s="18"/>
      <c r="I20" s="18">
        <v>1</v>
      </c>
      <c r="J20" s="18"/>
      <c r="K20" s="23"/>
      <c r="L20" s="18"/>
      <c r="M20" s="24"/>
      <c r="N20" s="18"/>
      <c r="O20" s="18"/>
      <c r="P20" s="18"/>
      <c r="Q20" s="18"/>
      <c r="R20" s="18"/>
      <c r="S20" s="507">
        <f>(SUM(G21:R21)/SUM(G20:R20))</f>
        <v>0</v>
      </c>
      <c r="T20" s="509" t="s">
        <v>179</v>
      </c>
      <c r="U20" s="492"/>
      <c r="V20" s="510"/>
      <c r="W20" s="511"/>
      <c r="X20" s="512"/>
    </row>
    <row r="21" spans="1:24" ht="138.75" customHeight="1" thickBot="1" x14ac:dyDescent="0.25">
      <c r="A21" s="557"/>
      <c r="B21" s="506"/>
      <c r="C21" s="309"/>
      <c r="D21" s="311"/>
      <c r="E21" s="311"/>
      <c r="F21" s="19" t="s">
        <v>36</v>
      </c>
      <c r="G21" s="20"/>
      <c r="H21" s="21"/>
      <c r="I21" s="21"/>
      <c r="J21" s="21"/>
      <c r="K21" s="21"/>
      <c r="L21" s="25"/>
      <c r="M21" s="26"/>
      <c r="N21" s="21"/>
      <c r="O21" s="21"/>
      <c r="P21" s="21"/>
      <c r="Q21" s="21"/>
      <c r="R21" s="27"/>
      <c r="S21" s="508"/>
      <c r="T21" s="498"/>
      <c r="U21" s="499"/>
      <c r="V21" s="513"/>
      <c r="W21" s="514"/>
      <c r="X21" s="515"/>
    </row>
    <row r="22" spans="1:24" ht="180.75" customHeight="1" x14ac:dyDescent="0.2">
      <c r="A22" s="556">
        <v>4</v>
      </c>
      <c r="B22" s="505" t="s">
        <v>253</v>
      </c>
      <c r="C22" s="308" t="s">
        <v>177</v>
      </c>
      <c r="D22" s="310">
        <f t="shared" ref="D22" si="4">((3250000/30)*4)</f>
        <v>433333.33333333331</v>
      </c>
      <c r="E22" s="310">
        <f t="shared" ref="E22" si="5">+D22</f>
        <v>433333.33333333331</v>
      </c>
      <c r="F22" s="16" t="s">
        <v>35</v>
      </c>
      <c r="G22" s="17"/>
      <c r="H22" s="18"/>
      <c r="I22" s="18">
        <v>1</v>
      </c>
      <c r="J22" s="18"/>
      <c r="K22" s="23"/>
      <c r="L22" s="18"/>
      <c r="M22" s="24"/>
      <c r="N22" s="18"/>
      <c r="O22" s="18"/>
      <c r="P22" s="18"/>
      <c r="Q22" s="18"/>
      <c r="R22" s="18"/>
      <c r="S22" s="507">
        <f>(SUM(G23:R23)/SUM(G22:R22))</f>
        <v>0</v>
      </c>
      <c r="T22" s="509" t="s">
        <v>181</v>
      </c>
      <c r="U22" s="492"/>
      <c r="V22" s="510"/>
      <c r="W22" s="511"/>
      <c r="X22" s="512"/>
    </row>
    <row r="23" spans="1:24" ht="180.75" customHeight="1" thickBot="1" x14ac:dyDescent="0.25">
      <c r="A23" s="557"/>
      <c r="B23" s="506"/>
      <c r="C23" s="309"/>
      <c r="D23" s="311"/>
      <c r="E23" s="311"/>
      <c r="F23" s="19" t="s">
        <v>36</v>
      </c>
      <c r="G23" s="20"/>
      <c r="H23" s="21"/>
      <c r="I23" s="21"/>
      <c r="J23" s="21"/>
      <c r="K23" s="21"/>
      <c r="L23" s="25"/>
      <c r="M23" s="26"/>
      <c r="N23" s="21"/>
      <c r="O23" s="21"/>
      <c r="P23" s="21"/>
      <c r="Q23" s="21"/>
      <c r="R23" s="27"/>
      <c r="S23" s="508"/>
      <c r="T23" s="498"/>
      <c r="U23" s="499"/>
      <c r="V23" s="513"/>
      <c r="W23" s="514"/>
      <c r="X23" s="515"/>
    </row>
    <row r="24" spans="1:24" ht="116.25" customHeight="1" x14ac:dyDescent="0.2">
      <c r="A24" s="556">
        <v>5</v>
      </c>
      <c r="B24" s="505" t="s">
        <v>254</v>
      </c>
      <c r="C24" s="308" t="s">
        <v>177</v>
      </c>
      <c r="D24" s="310">
        <f t="shared" ref="D24" si="6">((3250000/30)*4)</f>
        <v>433333.33333333331</v>
      </c>
      <c r="E24" s="310">
        <f t="shared" ref="E24" si="7">+D24</f>
        <v>433333.33333333331</v>
      </c>
      <c r="F24" s="16" t="s">
        <v>35</v>
      </c>
      <c r="G24" s="17"/>
      <c r="H24" s="18"/>
      <c r="I24" s="18"/>
      <c r="J24" s="18"/>
      <c r="K24" s="23"/>
      <c r="L24" s="18"/>
      <c r="M24" s="24"/>
      <c r="N24" s="18"/>
      <c r="O24" s="18"/>
      <c r="P24" s="18"/>
      <c r="Q24" s="18"/>
      <c r="R24" s="18">
        <v>1</v>
      </c>
      <c r="S24" s="507">
        <f>(SUM(G25:R25)/SUM(G24:R24))</f>
        <v>0</v>
      </c>
      <c r="T24" s="509" t="s">
        <v>183</v>
      </c>
      <c r="U24" s="492"/>
      <c r="V24" s="510"/>
      <c r="W24" s="511"/>
      <c r="X24" s="512"/>
    </row>
    <row r="25" spans="1:24" ht="116.25" customHeight="1" thickBot="1" x14ac:dyDescent="0.25">
      <c r="A25" s="557"/>
      <c r="B25" s="506"/>
      <c r="C25" s="309"/>
      <c r="D25" s="311"/>
      <c r="E25" s="311"/>
      <c r="F25" s="19" t="s">
        <v>36</v>
      </c>
      <c r="G25" s="20"/>
      <c r="H25" s="21"/>
      <c r="I25" s="21"/>
      <c r="J25" s="21"/>
      <c r="K25" s="21"/>
      <c r="L25" s="25"/>
      <c r="M25" s="26"/>
      <c r="N25" s="21"/>
      <c r="O25" s="21"/>
      <c r="P25" s="21"/>
      <c r="Q25" s="21"/>
      <c r="R25" s="27"/>
      <c r="S25" s="508"/>
      <c r="T25" s="498"/>
      <c r="U25" s="499"/>
      <c r="V25" s="513"/>
      <c r="W25" s="514"/>
      <c r="X25" s="515"/>
    </row>
    <row r="26" spans="1:24" ht="116.25" customHeight="1" x14ac:dyDescent="0.2">
      <c r="A26" s="556">
        <v>6</v>
      </c>
      <c r="B26" s="505" t="s">
        <v>255</v>
      </c>
      <c r="C26" s="308" t="s">
        <v>177</v>
      </c>
      <c r="D26" s="310">
        <f t="shared" ref="D26" si="8">((3250000/30)*4)</f>
        <v>433333.33333333331</v>
      </c>
      <c r="E26" s="310">
        <f t="shared" ref="E26" si="9">+D26</f>
        <v>433333.33333333331</v>
      </c>
      <c r="F26" s="16" t="s">
        <v>35</v>
      </c>
      <c r="G26" s="17"/>
      <c r="H26" s="18"/>
      <c r="I26" s="18"/>
      <c r="J26" s="18"/>
      <c r="K26" s="23"/>
      <c r="L26" s="18"/>
      <c r="M26" s="24"/>
      <c r="N26" s="18"/>
      <c r="O26" s="18"/>
      <c r="P26" s="18"/>
      <c r="Q26" s="18"/>
      <c r="R26" s="18">
        <v>1</v>
      </c>
      <c r="S26" s="507">
        <f>(SUM(G27:R27)/SUM(G26:R26))</f>
        <v>0</v>
      </c>
      <c r="T26" s="509" t="s">
        <v>185</v>
      </c>
      <c r="U26" s="492"/>
      <c r="V26" s="510"/>
      <c r="W26" s="511"/>
      <c r="X26" s="512"/>
    </row>
    <row r="27" spans="1:24" ht="116.25" customHeight="1" thickBot="1" x14ac:dyDescent="0.25">
      <c r="A27" s="557"/>
      <c r="B27" s="506"/>
      <c r="C27" s="309"/>
      <c r="D27" s="311"/>
      <c r="E27" s="311"/>
      <c r="F27" s="19" t="s">
        <v>36</v>
      </c>
      <c r="G27" s="20"/>
      <c r="H27" s="21"/>
      <c r="I27" s="21"/>
      <c r="J27" s="21"/>
      <c r="K27" s="21"/>
      <c r="L27" s="25"/>
      <c r="M27" s="26"/>
      <c r="N27" s="21"/>
      <c r="O27" s="21"/>
      <c r="P27" s="21"/>
      <c r="Q27" s="21"/>
      <c r="R27" s="27"/>
      <c r="S27" s="508"/>
      <c r="T27" s="498"/>
      <c r="U27" s="499"/>
      <c r="V27" s="513"/>
      <c r="W27" s="514"/>
      <c r="X27" s="515"/>
    </row>
    <row r="28" spans="1:24" ht="116.25" customHeight="1" x14ac:dyDescent="0.2">
      <c r="A28" s="556">
        <v>7</v>
      </c>
      <c r="B28" s="505" t="s">
        <v>256</v>
      </c>
      <c r="C28" s="308" t="s">
        <v>120</v>
      </c>
      <c r="D28" s="310">
        <f t="shared" ref="D28" si="10">((3250000/30)*4)</f>
        <v>433333.33333333331</v>
      </c>
      <c r="E28" s="310">
        <f t="shared" ref="E28" si="11">+D28</f>
        <v>433333.33333333331</v>
      </c>
      <c r="F28" s="16" t="s">
        <v>35</v>
      </c>
      <c r="G28" s="17"/>
      <c r="H28" s="18"/>
      <c r="I28" s="18"/>
      <c r="J28" s="18"/>
      <c r="K28" s="23">
        <v>1</v>
      </c>
      <c r="L28" s="18"/>
      <c r="M28" s="24"/>
      <c r="N28" s="18"/>
      <c r="O28" s="18">
        <v>1</v>
      </c>
      <c r="P28" s="18"/>
      <c r="Q28" s="18"/>
      <c r="R28" s="18">
        <v>1</v>
      </c>
      <c r="S28" s="507">
        <f>(SUM(G29:R29)/SUM(G28:R28))</f>
        <v>0</v>
      </c>
      <c r="T28" s="509" t="s">
        <v>187</v>
      </c>
      <c r="U28" s="492"/>
      <c r="V28" s="510"/>
      <c r="W28" s="511"/>
      <c r="X28" s="512"/>
    </row>
    <row r="29" spans="1:24" ht="116.25" customHeight="1" thickBot="1" x14ac:dyDescent="0.25">
      <c r="A29" s="557"/>
      <c r="B29" s="506"/>
      <c r="C29" s="309"/>
      <c r="D29" s="311"/>
      <c r="E29" s="311"/>
      <c r="F29" s="19" t="s">
        <v>36</v>
      </c>
      <c r="G29" s="20"/>
      <c r="H29" s="21"/>
      <c r="I29" s="21"/>
      <c r="J29" s="21"/>
      <c r="K29" s="21"/>
      <c r="L29" s="25"/>
      <c r="M29" s="26"/>
      <c r="N29" s="21"/>
      <c r="O29" s="21"/>
      <c r="P29" s="21"/>
      <c r="Q29" s="21"/>
      <c r="R29" s="27"/>
      <c r="S29" s="508"/>
      <c r="T29" s="498"/>
      <c r="U29" s="499"/>
      <c r="V29" s="513"/>
      <c r="W29" s="514"/>
      <c r="X29" s="515"/>
    </row>
    <row r="30" spans="1:24" ht="174.75" customHeight="1" x14ac:dyDescent="0.2">
      <c r="A30" s="556">
        <v>8</v>
      </c>
      <c r="B30" s="505" t="s">
        <v>257</v>
      </c>
      <c r="C30" s="308" t="s">
        <v>120</v>
      </c>
      <c r="D30" s="310">
        <f t="shared" ref="D30" si="12">((3250000/30)*4)</f>
        <v>433333.33333333331</v>
      </c>
      <c r="E30" s="310">
        <f t="shared" ref="E30" si="13">+D30</f>
        <v>433333.33333333331</v>
      </c>
      <c r="F30" s="16" t="s">
        <v>35</v>
      </c>
      <c r="G30" s="17"/>
      <c r="H30" s="18"/>
      <c r="I30" s="18"/>
      <c r="J30" s="18"/>
      <c r="K30" s="23"/>
      <c r="L30" s="18"/>
      <c r="M30" s="24"/>
      <c r="N30" s="18">
        <v>1</v>
      </c>
      <c r="O30" s="18"/>
      <c r="P30" s="18"/>
      <c r="Q30" s="18"/>
      <c r="R30" s="18"/>
      <c r="S30" s="507">
        <f>(SUM(G31:R31)/SUM(G30:R30))</f>
        <v>0</v>
      </c>
      <c r="T30" s="509" t="s">
        <v>188</v>
      </c>
      <c r="U30" s="492"/>
      <c r="V30" s="510"/>
      <c r="W30" s="511"/>
      <c r="X30" s="512"/>
    </row>
    <row r="31" spans="1:24" ht="174.75" customHeight="1" thickBot="1" x14ac:dyDescent="0.25">
      <c r="A31" s="557"/>
      <c r="B31" s="506"/>
      <c r="C31" s="309"/>
      <c r="D31" s="311"/>
      <c r="E31" s="311"/>
      <c r="F31" s="19" t="s">
        <v>36</v>
      </c>
      <c r="G31" s="20"/>
      <c r="H31" s="21"/>
      <c r="I31" s="21"/>
      <c r="J31" s="21"/>
      <c r="K31" s="21"/>
      <c r="L31" s="25"/>
      <c r="M31" s="26"/>
      <c r="N31" s="21"/>
      <c r="O31" s="21"/>
      <c r="P31" s="21"/>
      <c r="Q31" s="21"/>
      <c r="R31" s="27"/>
      <c r="S31" s="508"/>
      <c r="T31" s="498"/>
      <c r="U31" s="499"/>
      <c r="V31" s="513"/>
      <c r="W31" s="514"/>
      <c r="X31" s="515"/>
    </row>
    <row r="32" spans="1:24" ht="135" customHeight="1" x14ac:dyDescent="0.2">
      <c r="A32" s="556">
        <v>9</v>
      </c>
      <c r="B32" s="505" t="s">
        <v>258</v>
      </c>
      <c r="C32" s="308" t="s">
        <v>120</v>
      </c>
      <c r="D32" s="310">
        <f t="shared" ref="D32" si="14">((3250000/30)*4)</f>
        <v>433333.33333333331</v>
      </c>
      <c r="E32" s="310">
        <f t="shared" ref="E32" si="15">+D32</f>
        <v>433333.33333333331</v>
      </c>
      <c r="F32" s="16" t="s">
        <v>35</v>
      </c>
      <c r="G32" s="17"/>
      <c r="H32" s="18"/>
      <c r="I32" s="18"/>
      <c r="J32" s="18">
        <v>1</v>
      </c>
      <c r="K32" s="23"/>
      <c r="L32" s="18"/>
      <c r="M32" s="24"/>
      <c r="N32" s="18"/>
      <c r="O32" s="18">
        <v>1</v>
      </c>
      <c r="P32" s="18"/>
      <c r="Q32" s="18"/>
      <c r="R32" s="18"/>
      <c r="S32" s="507">
        <f>(SUM(G33:R33)/SUM(G32:R32))</f>
        <v>0</v>
      </c>
      <c r="T32" s="509" t="s">
        <v>190</v>
      </c>
      <c r="U32" s="492"/>
      <c r="V32" s="510"/>
      <c r="W32" s="511"/>
      <c r="X32" s="512"/>
    </row>
    <row r="33" spans="1:24" ht="135" customHeight="1" thickBot="1" x14ac:dyDescent="0.25">
      <c r="A33" s="557"/>
      <c r="B33" s="506"/>
      <c r="C33" s="309"/>
      <c r="D33" s="311"/>
      <c r="E33" s="311"/>
      <c r="F33" s="19" t="s">
        <v>36</v>
      </c>
      <c r="G33" s="20"/>
      <c r="H33" s="21"/>
      <c r="I33" s="21"/>
      <c r="J33" s="21"/>
      <c r="K33" s="21"/>
      <c r="L33" s="25"/>
      <c r="M33" s="26"/>
      <c r="N33" s="21"/>
      <c r="O33" s="21"/>
      <c r="P33" s="21"/>
      <c r="Q33" s="21"/>
      <c r="R33" s="27"/>
      <c r="S33" s="508"/>
      <c r="T33" s="498"/>
      <c r="U33" s="499"/>
      <c r="V33" s="513"/>
      <c r="W33" s="514"/>
      <c r="X33" s="515"/>
    </row>
    <row r="34" spans="1:24" ht="116.25" customHeight="1" x14ac:dyDescent="0.2">
      <c r="A34" s="556">
        <v>10</v>
      </c>
      <c r="B34" s="505" t="s">
        <v>259</v>
      </c>
      <c r="C34" s="308" t="s">
        <v>120</v>
      </c>
      <c r="D34" s="310">
        <f t="shared" ref="D34" si="16">((3250000/30)*4)</f>
        <v>433333.33333333331</v>
      </c>
      <c r="E34" s="310">
        <f t="shared" ref="E34" si="17">+D34</f>
        <v>433333.33333333331</v>
      </c>
      <c r="F34" s="16" t="s">
        <v>35</v>
      </c>
      <c r="G34" s="17"/>
      <c r="H34" s="18"/>
      <c r="I34" s="18"/>
      <c r="J34" s="18"/>
      <c r="K34" s="23"/>
      <c r="L34" s="18"/>
      <c r="M34" s="24">
        <v>1</v>
      </c>
      <c r="N34" s="18"/>
      <c r="O34" s="18"/>
      <c r="P34" s="18"/>
      <c r="Q34" s="18"/>
      <c r="R34" s="18"/>
      <c r="S34" s="507">
        <f>(SUM(G35:R35)/SUM(G34:R34))</f>
        <v>0</v>
      </c>
      <c r="T34" s="509" t="s">
        <v>192</v>
      </c>
      <c r="U34" s="492"/>
      <c r="V34" s="510"/>
      <c r="W34" s="511"/>
      <c r="X34" s="512"/>
    </row>
    <row r="35" spans="1:24" ht="116.25" customHeight="1" thickBot="1" x14ac:dyDescent="0.25">
      <c r="A35" s="557"/>
      <c r="B35" s="506"/>
      <c r="C35" s="309"/>
      <c r="D35" s="311"/>
      <c r="E35" s="311"/>
      <c r="F35" s="19" t="s">
        <v>36</v>
      </c>
      <c r="G35" s="20"/>
      <c r="H35" s="21"/>
      <c r="I35" s="21"/>
      <c r="J35" s="21"/>
      <c r="K35" s="21"/>
      <c r="L35" s="25"/>
      <c r="M35" s="26"/>
      <c r="N35" s="21"/>
      <c r="O35" s="21"/>
      <c r="P35" s="21"/>
      <c r="Q35" s="21"/>
      <c r="R35" s="27"/>
      <c r="S35" s="508"/>
      <c r="T35" s="498"/>
      <c r="U35" s="499"/>
      <c r="V35" s="513"/>
      <c r="W35" s="514"/>
      <c r="X35" s="515"/>
    </row>
    <row r="36" spans="1:24" ht="159.75" customHeight="1" x14ac:dyDescent="0.2">
      <c r="A36" s="556">
        <v>11</v>
      </c>
      <c r="B36" s="505" t="s">
        <v>260</v>
      </c>
      <c r="C36" s="308" t="s">
        <v>120</v>
      </c>
      <c r="D36" s="310">
        <f t="shared" ref="D36" si="18">((3250000/30)*4)</f>
        <v>433333.33333333331</v>
      </c>
      <c r="E36" s="310">
        <f t="shared" ref="E36" si="19">+D36</f>
        <v>433333.33333333331</v>
      </c>
      <c r="F36" s="16" t="s">
        <v>35</v>
      </c>
      <c r="G36" s="17"/>
      <c r="H36" s="18"/>
      <c r="I36" s="18"/>
      <c r="J36" s="18"/>
      <c r="K36" s="23"/>
      <c r="L36" s="18"/>
      <c r="M36" s="24"/>
      <c r="N36" s="18"/>
      <c r="O36" s="18"/>
      <c r="P36" s="18"/>
      <c r="Q36" s="18"/>
      <c r="R36" s="18">
        <v>1</v>
      </c>
      <c r="S36" s="507">
        <f>(SUM(G37:R37)/SUM(G36:R36))</f>
        <v>0</v>
      </c>
      <c r="T36" s="509" t="s">
        <v>194</v>
      </c>
      <c r="U36" s="492"/>
      <c r="V36" s="510"/>
      <c r="W36" s="511"/>
      <c r="X36" s="512"/>
    </row>
    <row r="37" spans="1:24" ht="159.75" customHeight="1" thickBot="1" x14ac:dyDescent="0.25">
      <c r="A37" s="557"/>
      <c r="B37" s="506"/>
      <c r="C37" s="309"/>
      <c r="D37" s="311"/>
      <c r="E37" s="311"/>
      <c r="F37" s="19" t="s">
        <v>36</v>
      </c>
      <c r="G37" s="20"/>
      <c r="H37" s="21"/>
      <c r="I37" s="21"/>
      <c r="J37" s="21"/>
      <c r="K37" s="21"/>
      <c r="L37" s="25"/>
      <c r="M37" s="26"/>
      <c r="N37" s="21"/>
      <c r="O37" s="21"/>
      <c r="P37" s="21"/>
      <c r="Q37" s="21"/>
      <c r="R37" s="27"/>
      <c r="S37" s="508"/>
      <c r="T37" s="498"/>
      <c r="U37" s="499"/>
      <c r="V37" s="513"/>
      <c r="W37" s="514"/>
      <c r="X37" s="515"/>
    </row>
    <row r="38" spans="1:24" ht="178.5" customHeight="1" x14ac:dyDescent="0.2">
      <c r="A38" s="556">
        <v>12</v>
      </c>
      <c r="B38" s="505" t="s">
        <v>261</v>
      </c>
      <c r="C38" s="308" t="s">
        <v>120</v>
      </c>
      <c r="D38" s="310">
        <f t="shared" ref="D38" si="20">((3250000/30)*4)</f>
        <v>433333.33333333331</v>
      </c>
      <c r="E38" s="310">
        <f t="shared" ref="E38" si="21">+D38</f>
        <v>433333.33333333331</v>
      </c>
      <c r="F38" s="16" t="s">
        <v>35</v>
      </c>
      <c r="G38" s="17"/>
      <c r="H38" s="18"/>
      <c r="I38" s="18"/>
      <c r="J38" s="18"/>
      <c r="K38" s="23"/>
      <c r="L38" s="18"/>
      <c r="M38" s="24"/>
      <c r="N38" s="18"/>
      <c r="O38" s="18"/>
      <c r="P38" s="18"/>
      <c r="Q38" s="18"/>
      <c r="R38" s="18">
        <v>1</v>
      </c>
      <c r="S38" s="507">
        <f>(SUM(G39:R39)/SUM(G38:R38))</f>
        <v>0</v>
      </c>
      <c r="T38" s="509" t="s">
        <v>195</v>
      </c>
      <c r="U38" s="492"/>
      <c r="V38" s="510"/>
      <c r="W38" s="511"/>
      <c r="X38" s="512"/>
    </row>
    <row r="39" spans="1:24" ht="178.5" customHeight="1" thickBot="1" x14ac:dyDescent="0.25">
      <c r="A39" s="557"/>
      <c r="B39" s="506"/>
      <c r="C39" s="309"/>
      <c r="D39" s="311"/>
      <c r="E39" s="311"/>
      <c r="F39" s="19" t="s">
        <v>36</v>
      </c>
      <c r="G39" s="20"/>
      <c r="H39" s="21"/>
      <c r="I39" s="21"/>
      <c r="J39" s="21"/>
      <c r="K39" s="21"/>
      <c r="L39" s="25"/>
      <c r="M39" s="26"/>
      <c r="N39" s="21"/>
      <c r="O39" s="21"/>
      <c r="P39" s="21"/>
      <c r="Q39" s="21"/>
      <c r="R39" s="27"/>
      <c r="S39" s="508"/>
      <c r="T39" s="498"/>
      <c r="U39" s="499"/>
      <c r="V39" s="513"/>
      <c r="W39" s="514"/>
      <c r="X39" s="515"/>
    </row>
    <row r="40" spans="1:24" ht="138.75" customHeight="1" x14ac:dyDescent="0.2">
      <c r="A40" s="556">
        <v>13</v>
      </c>
      <c r="B40" s="505" t="s">
        <v>262</v>
      </c>
      <c r="C40" s="308" t="s">
        <v>120</v>
      </c>
      <c r="D40" s="310">
        <f t="shared" ref="D40" si="22">((3250000/30)*4)</f>
        <v>433333.33333333331</v>
      </c>
      <c r="E40" s="310">
        <f t="shared" ref="E40" si="23">+D40</f>
        <v>433333.33333333331</v>
      </c>
      <c r="F40" s="16" t="s">
        <v>35</v>
      </c>
      <c r="G40" s="17"/>
      <c r="H40" s="18"/>
      <c r="I40" s="18"/>
      <c r="J40" s="18"/>
      <c r="K40" s="23"/>
      <c r="L40" s="18"/>
      <c r="M40" s="24"/>
      <c r="N40" s="18"/>
      <c r="O40" s="18"/>
      <c r="P40" s="18"/>
      <c r="Q40" s="18"/>
      <c r="R40" s="18">
        <v>1</v>
      </c>
      <c r="S40" s="507">
        <f>(SUM(G41:R41)/SUM(G40:R40))</f>
        <v>0</v>
      </c>
      <c r="T40" s="509" t="s">
        <v>269</v>
      </c>
      <c r="U40" s="492"/>
      <c r="V40" s="510"/>
      <c r="W40" s="511"/>
      <c r="X40" s="512"/>
    </row>
    <row r="41" spans="1:24" ht="138.75" customHeight="1" thickBot="1" x14ac:dyDescent="0.25">
      <c r="A41" s="557"/>
      <c r="B41" s="506"/>
      <c r="C41" s="309"/>
      <c r="D41" s="311"/>
      <c r="E41" s="311"/>
      <c r="F41" s="19" t="s">
        <v>36</v>
      </c>
      <c r="G41" s="20"/>
      <c r="H41" s="21"/>
      <c r="I41" s="21"/>
      <c r="J41" s="21"/>
      <c r="K41" s="21"/>
      <c r="L41" s="25"/>
      <c r="M41" s="26"/>
      <c r="N41" s="21"/>
      <c r="O41" s="21"/>
      <c r="P41" s="21"/>
      <c r="Q41" s="21"/>
      <c r="R41" s="27"/>
      <c r="S41" s="508"/>
      <c r="T41" s="498"/>
      <c r="U41" s="499"/>
      <c r="V41" s="513"/>
      <c r="W41" s="514"/>
      <c r="X41" s="515"/>
    </row>
    <row r="42" spans="1:24" ht="186" customHeight="1" x14ac:dyDescent="0.2">
      <c r="A42" s="556">
        <v>14</v>
      </c>
      <c r="B42" s="505" t="s">
        <v>263</v>
      </c>
      <c r="C42" s="308" t="s">
        <v>264</v>
      </c>
      <c r="D42" s="310">
        <f t="shared" ref="D42" si="24">((3250000/30)*4)</f>
        <v>433333.33333333331</v>
      </c>
      <c r="E42" s="310">
        <f t="shared" ref="E42" si="25">+D42</f>
        <v>433333.33333333331</v>
      </c>
      <c r="F42" s="16" t="s">
        <v>35</v>
      </c>
      <c r="G42" s="17"/>
      <c r="H42" s="18"/>
      <c r="I42" s="18"/>
      <c r="J42" s="18"/>
      <c r="K42" s="23">
        <v>1</v>
      </c>
      <c r="L42" s="18"/>
      <c r="M42" s="24"/>
      <c r="N42" s="18"/>
      <c r="O42" s="18"/>
      <c r="P42" s="18"/>
      <c r="Q42" s="18"/>
      <c r="R42" s="18"/>
      <c r="S42" s="507">
        <f>(SUM(G43:R43)/SUM(G42:R42))</f>
        <v>0</v>
      </c>
      <c r="T42" s="509" t="s">
        <v>269</v>
      </c>
      <c r="U42" s="492"/>
      <c r="V42" s="510"/>
      <c r="W42" s="511"/>
      <c r="X42" s="512"/>
    </row>
    <row r="43" spans="1:24" ht="186" customHeight="1" thickBot="1" x14ac:dyDescent="0.25">
      <c r="A43" s="557"/>
      <c r="B43" s="506"/>
      <c r="C43" s="309"/>
      <c r="D43" s="311"/>
      <c r="E43" s="311"/>
      <c r="F43" s="19" t="s">
        <v>36</v>
      </c>
      <c r="G43" s="20"/>
      <c r="H43" s="21"/>
      <c r="I43" s="21"/>
      <c r="J43" s="21"/>
      <c r="K43" s="21"/>
      <c r="L43" s="25"/>
      <c r="M43" s="26"/>
      <c r="N43" s="21"/>
      <c r="O43" s="21"/>
      <c r="P43" s="21"/>
      <c r="Q43" s="21"/>
      <c r="R43" s="27"/>
      <c r="S43" s="508"/>
      <c r="T43" s="498"/>
      <c r="U43" s="499"/>
      <c r="V43" s="513"/>
      <c r="W43" s="514"/>
      <c r="X43" s="515"/>
    </row>
    <row r="44" spans="1:24" ht="159.75" customHeight="1" x14ac:dyDescent="0.2">
      <c r="A44" s="556">
        <v>15</v>
      </c>
      <c r="B44" s="505" t="s">
        <v>265</v>
      </c>
      <c r="C44" s="308" t="s">
        <v>120</v>
      </c>
      <c r="D44" s="310">
        <f t="shared" ref="D44" si="26">((3250000/30)*4)</f>
        <v>433333.33333333331</v>
      </c>
      <c r="E44" s="310">
        <f t="shared" ref="E44" si="27">+D44</f>
        <v>433333.33333333331</v>
      </c>
      <c r="F44" s="16" t="s">
        <v>35</v>
      </c>
      <c r="G44" s="17"/>
      <c r="H44" s="18"/>
      <c r="I44" s="18"/>
      <c r="J44" s="18"/>
      <c r="K44" s="23"/>
      <c r="L44" s="18">
        <v>1</v>
      </c>
      <c r="M44" s="24"/>
      <c r="N44" s="18"/>
      <c r="O44" s="18"/>
      <c r="P44" s="18"/>
      <c r="Q44" s="18"/>
      <c r="R44" s="18"/>
      <c r="S44" s="507">
        <f>(SUM(G45:R45)/SUM(G44:R44))</f>
        <v>0</v>
      </c>
      <c r="T44" s="509" t="s">
        <v>202</v>
      </c>
      <c r="U44" s="492"/>
      <c r="V44" s="510"/>
      <c r="W44" s="511"/>
      <c r="X44" s="512"/>
    </row>
    <row r="45" spans="1:24" ht="159.75" customHeight="1" thickBot="1" x14ac:dyDescent="0.25">
      <c r="A45" s="557"/>
      <c r="B45" s="506"/>
      <c r="C45" s="309"/>
      <c r="D45" s="311"/>
      <c r="E45" s="311"/>
      <c r="F45" s="19" t="s">
        <v>36</v>
      </c>
      <c r="G45" s="20"/>
      <c r="H45" s="21"/>
      <c r="I45" s="21"/>
      <c r="J45" s="21"/>
      <c r="K45" s="21"/>
      <c r="L45" s="25"/>
      <c r="M45" s="26"/>
      <c r="N45" s="21"/>
      <c r="O45" s="21"/>
      <c r="P45" s="21"/>
      <c r="Q45" s="21"/>
      <c r="R45" s="27"/>
      <c r="S45" s="508"/>
      <c r="T45" s="498"/>
      <c r="U45" s="499"/>
      <c r="V45" s="513"/>
      <c r="W45" s="514"/>
      <c r="X45" s="515"/>
    </row>
    <row r="46" spans="1:24" ht="89.25" customHeight="1" x14ac:dyDescent="0.2">
      <c r="A46" s="556">
        <v>16</v>
      </c>
      <c r="B46" s="505" t="s">
        <v>266</v>
      </c>
      <c r="C46" s="308" t="s">
        <v>120</v>
      </c>
      <c r="D46" s="310">
        <f t="shared" ref="D46" si="28">((3250000/30)*4)</f>
        <v>433333.33333333331</v>
      </c>
      <c r="E46" s="310">
        <f t="shared" ref="E46" si="29">+D46</f>
        <v>433333.33333333331</v>
      </c>
      <c r="F46" s="16" t="s">
        <v>35</v>
      </c>
      <c r="G46" s="17"/>
      <c r="H46" s="18"/>
      <c r="I46" s="18"/>
      <c r="J46" s="18"/>
      <c r="K46" s="18"/>
      <c r="L46" s="18"/>
      <c r="M46" s="18"/>
      <c r="N46" s="18">
        <v>1</v>
      </c>
      <c r="O46" s="18"/>
      <c r="P46" s="18"/>
      <c r="Q46" s="18"/>
      <c r="R46" s="18"/>
      <c r="S46" s="522">
        <f>(SUM(G47:R47)/SUM(G46:R46))</f>
        <v>0</v>
      </c>
      <c r="T46" s="524" t="s">
        <v>204</v>
      </c>
      <c r="U46" s="493"/>
      <c r="V46" s="516"/>
      <c r="W46" s="517"/>
      <c r="X46" s="518"/>
    </row>
    <row r="47" spans="1:24" ht="89.25" customHeight="1" thickBot="1" x14ac:dyDescent="0.25">
      <c r="A47" s="557"/>
      <c r="B47" s="506"/>
      <c r="C47" s="309"/>
      <c r="D47" s="311"/>
      <c r="E47" s="311"/>
      <c r="F47" s="19" t="s">
        <v>36</v>
      </c>
      <c r="G47" s="20"/>
      <c r="H47" s="21"/>
      <c r="I47" s="21"/>
      <c r="J47" s="21"/>
      <c r="K47" s="21"/>
      <c r="L47" s="21"/>
      <c r="M47" s="25"/>
      <c r="N47" s="21"/>
      <c r="O47" s="21"/>
      <c r="P47" s="21"/>
      <c r="Q47" s="21"/>
      <c r="R47" s="28"/>
      <c r="S47" s="523"/>
      <c r="T47" s="499"/>
      <c r="U47" s="500"/>
      <c r="V47" s="519"/>
      <c r="W47" s="520"/>
      <c r="X47" s="521"/>
    </row>
    <row r="48" spans="1:24" ht="155.25" customHeight="1" x14ac:dyDescent="0.2">
      <c r="A48" s="556">
        <v>17</v>
      </c>
      <c r="B48" s="505" t="s">
        <v>267</v>
      </c>
      <c r="C48" s="308" t="s">
        <v>120</v>
      </c>
      <c r="D48" s="310">
        <f t="shared" ref="D48" si="30">((3250000/30)*4)</f>
        <v>433333.33333333331</v>
      </c>
      <c r="E48" s="310">
        <f t="shared" ref="E48" si="31">+D48</f>
        <v>433333.33333333331</v>
      </c>
      <c r="F48" s="16" t="s">
        <v>35</v>
      </c>
      <c r="G48" s="17"/>
      <c r="H48" s="18"/>
      <c r="I48" s="18"/>
      <c r="J48" s="18"/>
      <c r="K48" s="18"/>
      <c r="L48" s="18"/>
      <c r="M48" s="18"/>
      <c r="N48" s="18"/>
      <c r="O48" s="18"/>
      <c r="P48" s="18"/>
      <c r="Q48" s="18">
        <v>1</v>
      </c>
      <c r="R48" s="18"/>
      <c r="S48" s="522">
        <f>(SUM(G49:R49)/SUM(G48:R48))</f>
        <v>0</v>
      </c>
      <c r="T48" s="524" t="s">
        <v>206</v>
      </c>
      <c r="U48" s="493"/>
      <c r="V48" s="516"/>
      <c r="W48" s="517"/>
      <c r="X48" s="518"/>
    </row>
    <row r="49" spans="1:24" ht="155.25" customHeight="1" thickBot="1" x14ac:dyDescent="0.25">
      <c r="A49" s="557"/>
      <c r="B49" s="506"/>
      <c r="C49" s="309"/>
      <c r="D49" s="311"/>
      <c r="E49" s="311"/>
      <c r="F49" s="19" t="s">
        <v>36</v>
      </c>
      <c r="G49" s="20"/>
      <c r="H49" s="21"/>
      <c r="I49" s="21"/>
      <c r="J49" s="21"/>
      <c r="K49" s="21"/>
      <c r="L49" s="21"/>
      <c r="M49" s="25"/>
      <c r="N49" s="21"/>
      <c r="O49" s="21"/>
      <c r="P49" s="21"/>
      <c r="Q49" s="21"/>
      <c r="R49" s="28"/>
      <c r="S49" s="523"/>
      <c r="T49" s="499"/>
      <c r="U49" s="500"/>
      <c r="V49" s="519"/>
      <c r="W49" s="520"/>
      <c r="X49" s="521"/>
    </row>
    <row r="50" spans="1:24" ht="102.75" customHeight="1" x14ac:dyDescent="0.2">
      <c r="A50" s="556">
        <v>18</v>
      </c>
      <c r="B50" s="505" t="s">
        <v>268</v>
      </c>
      <c r="C50" s="308" t="s">
        <v>120</v>
      </c>
      <c r="D50" s="310">
        <f t="shared" ref="D50" si="32">((3250000/30)*4)</f>
        <v>433333.33333333331</v>
      </c>
      <c r="E50" s="310">
        <f t="shared" ref="E50" si="33">+D50</f>
        <v>433333.33333333331</v>
      </c>
      <c r="F50" s="16" t="s">
        <v>35</v>
      </c>
      <c r="G50" s="17"/>
      <c r="H50" s="18"/>
      <c r="I50" s="18"/>
      <c r="J50" s="18"/>
      <c r="K50" s="18">
        <v>1</v>
      </c>
      <c r="L50" s="18"/>
      <c r="M50" s="18"/>
      <c r="N50" s="18"/>
      <c r="O50" s="18"/>
      <c r="P50" s="18">
        <v>1</v>
      </c>
      <c r="Q50" s="18"/>
      <c r="R50" s="18"/>
      <c r="S50" s="522">
        <f>(SUM(G51:R51)/SUM(G50:R50))</f>
        <v>0</v>
      </c>
      <c r="T50" s="524" t="s">
        <v>147</v>
      </c>
      <c r="U50" s="493"/>
      <c r="V50" s="516"/>
      <c r="W50" s="517"/>
      <c r="X50" s="518"/>
    </row>
    <row r="51" spans="1:24" ht="102.75" customHeight="1" thickBot="1" x14ac:dyDescent="0.25">
      <c r="A51" s="557"/>
      <c r="B51" s="506"/>
      <c r="C51" s="309"/>
      <c r="D51" s="311"/>
      <c r="E51" s="311"/>
      <c r="F51" s="19" t="s">
        <v>36</v>
      </c>
      <c r="G51" s="20"/>
      <c r="H51" s="21"/>
      <c r="I51" s="21"/>
      <c r="J51" s="21"/>
      <c r="K51" s="21"/>
      <c r="L51" s="21"/>
      <c r="M51" s="25"/>
      <c r="N51" s="21"/>
      <c r="O51" s="21"/>
      <c r="P51" s="21"/>
      <c r="Q51" s="21"/>
      <c r="R51" s="28"/>
      <c r="S51" s="523"/>
      <c r="T51" s="499"/>
      <c r="U51" s="500"/>
      <c r="V51" s="519"/>
      <c r="W51" s="520"/>
      <c r="X51" s="521"/>
    </row>
    <row r="52" spans="1:24" ht="89.25" customHeight="1" x14ac:dyDescent="0.2">
      <c r="A52" s="556">
        <v>19</v>
      </c>
      <c r="B52" s="505" t="s">
        <v>208</v>
      </c>
      <c r="C52" s="308" t="s">
        <v>125</v>
      </c>
      <c r="D52" s="310">
        <f t="shared" ref="D52" si="34">((3250000/30)*4)</f>
        <v>433333.33333333331</v>
      </c>
      <c r="E52" s="310">
        <f t="shared" ref="E52" si="35">+D52</f>
        <v>433333.33333333331</v>
      </c>
      <c r="F52" s="16" t="s">
        <v>35</v>
      </c>
      <c r="G52" s="17"/>
      <c r="H52" s="18"/>
      <c r="I52" s="18"/>
      <c r="J52" s="18"/>
      <c r="K52" s="18"/>
      <c r="L52" s="18"/>
      <c r="M52" s="18"/>
      <c r="N52" s="18">
        <v>1</v>
      </c>
      <c r="O52" s="18"/>
      <c r="P52" s="18"/>
      <c r="Q52" s="18"/>
      <c r="R52" s="18"/>
      <c r="S52" s="522">
        <f>(SUM(G53:R53)/SUM(G52:R52))</f>
        <v>0</v>
      </c>
      <c r="T52" s="524" t="s">
        <v>209</v>
      </c>
      <c r="U52" s="493"/>
      <c r="V52" s="516"/>
      <c r="W52" s="517"/>
      <c r="X52" s="518"/>
    </row>
    <row r="53" spans="1:24" ht="89.25" customHeight="1" thickBot="1" x14ac:dyDescent="0.25">
      <c r="A53" s="557"/>
      <c r="B53" s="506"/>
      <c r="C53" s="309"/>
      <c r="D53" s="311"/>
      <c r="E53" s="311"/>
      <c r="F53" s="19" t="s">
        <v>36</v>
      </c>
      <c r="G53" s="20"/>
      <c r="H53" s="21"/>
      <c r="I53" s="21"/>
      <c r="J53" s="21"/>
      <c r="K53" s="21"/>
      <c r="L53" s="21"/>
      <c r="M53" s="25"/>
      <c r="N53" s="21"/>
      <c r="O53" s="21"/>
      <c r="P53" s="21"/>
      <c r="Q53" s="21"/>
      <c r="R53" s="28"/>
      <c r="S53" s="523"/>
      <c r="T53" s="499"/>
      <c r="U53" s="500"/>
      <c r="V53" s="519"/>
      <c r="W53" s="520"/>
      <c r="X53" s="521"/>
    </row>
    <row r="54" spans="1:24" ht="114" customHeight="1" x14ac:dyDescent="0.2">
      <c r="A54" s="556">
        <v>20</v>
      </c>
      <c r="B54" s="505" t="s">
        <v>210</v>
      </c>
      <c r="C54" s="308" t="s">
        <v>120</v>
      </c>
      <c r="D54" s="310">
        <f t="shared" ref="D54" si="36">((3250000/30)*4)</f>
        <v>433333.33333333331</v>
      </c>
      <c r="E54" s="310">
        <f t="shared" ref="E54" si="37">+D54</f>
        <v>433333.33333333331</v>
      </c>
      <c r="F54" s="16" t="s">
        <v>35</v>
      </c>
      <c r="G54" s="17"/>
      <c r="H54" s="18"/>
      <c r="I54" s="18"/>
      <c r="J54" s="18"/>
      <c r="K54" s="18"/>
      <c r="L54" s="18"/>
      <c r="M54" s="18"/>
      <c r="N54" s="18"/>
      <c r="O54" s="18"/>
      <c r="P54" s="18">
        <v>1</v>
      </c>
      <c r="Q54" s="18"/>
      <c r="R54" s="18"/>
      <c r="S54" s="522">
        <f>(SUM(G55:R55)/SUM(G54:R54))</f>
        <v>0</v>
      </c>
      <c r="T54" s="524" t="s">
        <v>211</v>
      </c>
      <c r="U54" s="493"/>
      <c r="V54" s="516"/>
      <c r="W54" s="517"/>
      <c r="X54" s="518"/>
    </row>
    <row r="55" spans="1:24" ht="114" customHeight="1" thickBot="1" x14ac:dyDescent="0.25">
      <c r="A55" s="557"/>
      <c r="B55" s="506"/>
      <c r="C55" s="309"/>
      <c r="D55" s="311"/>
      <c r="E55" s="311"/>
      <c r="F55" s="19" t="s">
        <v>36</v>
      </c>
      <c r="G55" s="20"/>
      <c r="H55" s="21"/>
      <c r="I55" s="21"/>
      <c r="J55" s="21"/>
      <c r="K55" s="21"/>
      <c r="L55" s="21"/>
      <c r="M55" s="25"/>
      <c r="N55" s="21"/>
      <c r="O55" s="21"/>
      <c r="P55" s="21"/>
      <c r="Q55" s="21"/>
      <c r="R55" s="28"/>
      <c r="S55" s="523"/>
      <c r="T55" s="499"/>
      <c r="U55" s="500"/>
      <c r="V55" s="519"/>
      <c r="W55" s="520"/>
      <c r="X55" s="521"/>
    </row>
    <row r="56" spans="1:24" ht="114" customHeight="1" x14ac:dyDescent="0.2">
      <c r="A56" s="556">
        <v>21</v>
      </c>
      <c r="B56" s="505" t="s">
        <v>212</v>
      </c>
      <c r="C56" s="308" t="s">
        <v>213</v>
      </c>
      <c r="D56" s="310">
        <f t="shared" ref="D56" si="38">((3250000/30)*4)</f>
        <v>433333.33333333331</v>
      </c>
      <c r="E56" s="310">
        <f t="shared" ref="E56" si="39">+D56</f>
        <v>433333.33333333331</v>
      </c>
      <c r="F56" s="16" t="s">
        <v>35</v>
      </c>
      <c r="G56" s="17"/>
      <c r="H56" s="18"/>
      <c r="I56" s="18"/>
      <c r="J56" s="18"/>
      <c r="K56" s="18"/>
      <c r="L56" s="18">
        <v>1</v>
      </c>
      <c r="M56" s="18"/>
      <c r="N56" s="18"/>
      <c r="O56" s="18"/>
      <c r="P56" s="18"/>
      <c r="Q56" s="18"/>
      <c r="R56" s="18"/>
      <c r="S56" s="522">
        <f>(SUM(G57:R57)/SUM(G56:R56))</f>
        <v>0</v>
      </c>
      <c r="T56" s="524" t="s">
        <v>214</v>
      </c>
      <c r="U56" s="493"/>
      <c r="V56" s="516"/>
      <c r="W56" s="517"/>
      <c r="X56" s="518"/>
    </row>
    <row r="57" spans="1:24" ht="114" customHeight="1" thickBot="1" x14ac:dyDescent="0.25">
      <c r="A57" s="557"/>
      <c r="B57" s="506"/>
      <c r="C57" s="309"/>
      <c r="D57" s="311"/>
      <c r="E57" s="311"/>
      <c r="F57" s="19" t="s">
        <v>36</v>
      </c>
      <c r="G57" s="20"/>
      <c r="H57" s="21"/>
      <c r="I57" s="21"/>
      <c r="J57" s="21"/>
      <c r="K57" s="21"/>
      <c r="L57" s="21"/>
      <c r="M57" s="25"/>
      <c r="N57" s="21"/>
      <c r="O57" s="21"/>
      <c r="P57" s="21"/>
      <c r="Q57" s="21"/>
      <c r="R57" s="28"/>
      <c r="S57" s="523"/>
      <c r="T57" s="499"/>
      <c r="U57" s="500"/>
      <c r="V57" s="519"/>
      <c r="W57" s="520"/>
      <c r="X57" s="521"/>
    </row>
    <row r="58" spans="1:24" ht="114" customHeight="1" x14ac:dyDescent="0.2">
      <c r="A58" s="556">
        <v>22</v>
      </c>
      <c r="B58" s="505" t="s">
        <v>139</v>
      </c>
      <c r="C58" s="308" t="s">
        <v>120</v>
      </c>
      <c r="D58" s="310">
        <f t="shared" ref="D58" si="40">((3250000/30)*4)</f>
        <v>433333.33333333331</v>
      </c>
      <c r="E58" s="310">
        <f t="shared" ref="E58" si="41">+D58</f>
        <v>433333.33333333331</v>
      </c>
      <c r="F58" s="16" t="s">
        <v>35</v>
      </c>
      <c r="G58" s="17"/>
      <c r="H58" s="18"/>
      <c r="I58" s="18"/>
      <c r="J58" s="18"/>
      <c r="K58" s="18"/>
      <c r="L58" s="18">
        <v>1</v>
      </c>
      <c r="M58" s="18"/>
      <c r="N58" s="18"/>
      <c r="O58" s="18"/>
      <c r="P58" s="18"/>
      <c r="Q58" s="18"/>
      <c r="R58" s="18"/>
      <c r="S58" s="522">
        <f>(SUM(G59:R59)/SUM(G58:R58))</f>
        <v>0</v>
      </c>
      <c r="T58" s="524" t="s">
        <v>126</v>
      </c>
      <c r="U58" s="493"/>
      <c r="V58" s="516"/>
      <c r="W58" s="517"/>
      <c r="X58" s="518"/>
    </row>
    <row r="59" spans="1:24" ht="114" customHeight="1" thickBot="1" x14ac:dyDescent="0.25">
      <c r="A59" s="557"/>
      <c r="B59" s="506"/>
      <c r="C59" s="309"/>
      <c r="D59" s="311"/>
      <c r="E59" s="311"/>
      <c r="F59" s="19" t="s">
        <v>36</v>
      </c>
      <c r="G59" s="20"/>
      <c r="H59" s="21"/>
      <c r="I59" s="21"/>
      <c r="J59" s="21"/>
      <c r="K59" s="21"/>
      <c r="L59" s="21"/>
      <c r="M59" s="25"/>
      <c r="N59" s="21"/>
      <c r="O59" s="21"/>
      <c r="P59" s="21"/>
      <c r="Q59" s="21"/>
      <c r="R59" s="28"/>
      <c r="S59" s="523"/>
      <c r="T59" s="499"/>
      <c r="U59" s="500"/>
      <c r="V59" s="519"/>
      <c r="W59" s="520"/>
      <c r="X59" s="521"/>
    </row>
    <row r="60" spans="1:24" ht="89.25" customHeight="1" x14ac:dyDescent="0.2">
      <c r="A60" s="556">
        <v>23</v>
      </c>
      <c r="B60" s="505" t="s">
        <v>215</v>
      </c>
      <c r="C60" s="308" t="s">
        <v>120</v>
      </c>
      <c r="D60" s="310">
        <f t="shared" ref="D60" si="42">((3250000/30)*4)</f>
        <v>433333.33333333331</v>
      </c>
      <c r="E60" s="310">
        <f t="shared" ref="E60" si="43">+D60</f>
        <v>433333.33333333331</v>
      </c>
      <c r="F60" s="16" t="s">
        <v>35</v>
      </c>
      <c r="G60" s="17"/>
      <c r="H60" s="18"/>
      <c r="I60" s="18"/>
      <c r="J60" s="18"/>
      <c r="K60" s="18"/>
      <c r="L60" s="18"/>
      <c r="M60" s="18"/>
      <c r="N60" s="18"/>
      <c r="O60" s="18"/>
      <c r="P60" s="18"/>
      <c r="Q60" s="18">
        <v>1</v>
      </c>
      <c r="R60" s="18"/>
      <c r="S60" s="522">
        <f>(SUM(G61:R61)/SUM(G60:R60))</f>
        <v>0</v>
      </c>
      <c r="T60" s="524" t="s">
        <v>216</v>
      </c>
      <c r="U60" s="493"/>
      <c r="V60" s="525"/>
      <c r="W60" s="511"/>
      <c r="X60" s="512"/>
    </row>
    <row r="61" spans="1:24" ht="82.5" customHeight="1" thickBot="1" x14ac:dyDescent="0.25">
      <c r="A61" s="557"/>
      <c r="B61" s="506"/>
      <c r="C61" s="309"/>
      <c r="D61" s="311"/>
      <c r="E61" s="311"/>
      <c r="F61" s="19" t="s">
        <v>36</v>
      </c>
      <c r="G61" s="20"/>
      <c r="H61" s="21"/>
      <c r="I61" s="22"/>
      <c r="J61" s="21"/>
      <c r="K61" s="21"/>
      <c r="L61" s="21"/>
      <c r="M61" s="21"/>
      <c r="N61" s="22"/>
      <c r="O61" s="21"/>
      <c r="P61" s="21"/>
      <c r="Q61" s="21"/>
      <c r="R61" s="22"/>
      <c r="S61" s="523"/>
      <c r="T61" s="499"/>
      <c r="U61" s="500"/>
      <c r="V61" s="513"/>
      <c r="W61" s="514"/>
      <c r="X61" s="515"/>
    </row>
    <row r="63" spans="1:24" ht="15.75" customHeight="1" thickBot="1" x14ac:dyDescent="0.25"/>
    <row r="64" spans="1:24" ht="43.5" customHeight="1" thickBot="1" x14ac:dyDescent="0.25">
      <c r="A64" s="476" t="s">
        <v>37</v>
      </c>
      <c r="B64" s="477"/>
      <c r="C64" s="477"/>
      <c r="D64" s="477"/>
      <c r="E64" s="477"/>
      <c r="F64" s="477"/>
      <c r="G64" s="477"/>
      <c r="H64" s="477"/>
      <c r="I64" s="477"/>
      <c r="J64" s="477"/>
      <c r="K64" s="477"/>
      <c r="L64" s="477"/>
      <c r="M64" s="477"/>
      <c r="N64" s="477"/>
      <c r="O64" s="477"/>
      <c r="P64" s="477"/>
      <c r="Q64" s="477"/>
      <c r="R64" s="477"/>
      <c r="S64" s="477"/>
      <c r="T64" s="477"/>
      <c r="U64" s="477"/>
      <c r="V64" s="477"/>
      <c r="W64" s="477"/>
      <c r="X64" s="478"/>
    </row>
    <row r="65" spans="1:24" ht="21" customHeight="1" thickBot="1" x14ac:dyDescent="0.25">
      <c r="A65" s="479" t="s">
        <v>38</v>
      </c>
      <c r="B65" s="481" t="s">
        <v>39</v>
      </c>
      <c r="C65" s="483" t="s">
        <v>40</v>
      </c>
      <c r="D65" s="485" t="s">
        <v>41</v>
      </c>
      <c r="E65" s="487" t="s">
        <v>42</v>
      </c>
      <c r="F65" s="469"/>
      <c r="G65" s="469"/>
      <c r="H65" s="469"/>
      <c r="I65" s="469"/>
      <c r="J65" s="469"/>
      <c r="K65" s="469"/>
      <c r="L65" s="469"/>
      <c r="M65" s="469"/>
      <c r="N65" s="469"/>
      <c r="O65" s="469"/>
      <c r="P65" s="488"/>
      <c r="Q65" s="489" t="s">
        <v>43</v>
      </c>
      <c r="R65" s="491" t="s">
        <v>44</v>
      </c>
      <c r="S65" s="492"/>
      <c r="T65" s="492"/>
      <c r="U65" s="492"/>
      <c r="V65" s="492"/>
      <c r="W65" s="492"/>
      <c r="X65" s="493"/>
    </row>
    <row r="66" spans="1:24" ht="15.75" customHeight="1" thickBot="1" x14ac:dyDescent="0.25">
      <c r="A66" s="480"/>
      <c r="B66" s="482"/>
      <c r="C66" s="484"/>
      <c r="D66" s="486"/>
      <c r="E66" s="29" t="s">
        <v>22</v>
      </c>
      <c r="F66" s="14" t="s">
        <v>23</v>
      </c>
      <c r="G66" s="14" t="s">
        <v>24</v>
      </c>
      <c r="H66" s="13" t="s">
        <v>25</v>
      </c>
      <c r="I66" s="13" t="s">
        <v>26</v>
      </c>
      <c r="J66" s="13" t="s">
        <v>27</v>
      </c>
      <c r="K66" s="13" t="s">
        <v>28</v>
      </c>
      <c r="L66" s="13" t="s">
        <v>29</v>
      </c>
      <c r="M66" s="13" t="s">
        <v>30</v>
      </c>
      <c r="N66" s="13" t="s">
        <v>31</v>
      </c>
      <c r="O66" s="13" t="s">
        <v>32</v>
      </c>
      <c r="P66" s="15" t="s">
        <v>33</v>
      </c>
      <c r="Q66" s="490"/>
      <c r="R66" s="494"/>
      <c r="S66" s="495"/>
      <c r="T66" s="495"/>
      <c r="U66" s="495"/>
      <c r="V66" s="495"/>
      <c r="W66" s="495"/>
      <c r="X66" s="496"/>
    </row>
    <row r="67" spans="1:24" ht="76.5" customHeight="1" x14ac:dyDescent="0.2">
      <c r="A67" s="501" t="s">
        <v>232</v>
      </c>
      <c r="B67" s="257" t="s">
        <v>136</v>
      </c>
      <c r="C67" s="186" t="s">
        <v>133</v>
      </c>
      <c r="D67" s="188" t="s">
        <v>137</v>
      </c>
      <c r="E67" s="259"/>
      <c r="F67" s="30"/>
      <c r="G67" s="31"/>
      <c r="H67" s="32"/>
      <c r="I67" s="33"/>
      <c r="J67" s="34"/>
      <c r="K67" s="34"/>
      <c r="L67" s="34"/>
      <c r="M67" s="34"/>
      <c r="N67" s="34"/>
      <c r="O67" s="190"/>
      <c r="P67" s="176"/>
      <c r="Q67" s="180">
        <f t="shared" ref="Q67:Q68" si="44">SUM(E67:P67)</f>
        <v>0</v>
      </c>
      <c r="R67" s="497"/>
      <c r="S67" s="495"/>
      <c r="T67" s="495"/>
      <c r="U67" s="495"/>
      <c r="V67" s="495"/>
      <c r="W67" s="495"/>
      <c r="X67" s="496"/>
    </row>
    <row r="68" spans="1:24" ht="49.5" customHeight="1" thickBot="1" x14ac:dyDescent="0.25">
      <c r="A68" s="494"/>
      <c r="B68" s="258" t="s">
        <v>135</v>
      </c>
      <c r="C68" s="187" t="s">
        <v>250</v>
      </c>
      <c r="D68" s="189" t="s">
        <v>137</v>
      </c>
      <c r="E68" s="162"/>
      <c r="F68" s="151"/>
      <c r="G68" s="163"/>
      <c r="H68" s="163"/>
      <c r="I68" s="163"/>
      <c r="J68" s="163"/>
      <c r="K68" s="163"/>
      <c r="L68" s="163"/>
      <c r="M68" s="151"/>
      <c r="N68" s="163"/>
      <c r="O68" s="151"/>
      <c r="P68" s="177"/>
      <c r="Q68" s="181">
        <f t="shared" si="44"/>
        <v>0</v>
      </c>
      <c r="R68" s="497"/>
      <c r="S68" s="495"/>
      <c r="T68" s="495"/>
      <c r="U68" s="495"/>
      <c r="V68" s="495"/>
      <c r="W68" s="495"/>
      <c r="X68" s="496"/>
    </row>
    <row r="69" spans="1:24" ht="30" hidden="1" customHeight="1" thickBot="1" x14ac:dyDescent="0.4">
      <c r="A69" s="494"/>
      <c r="B69" s="35" t="s">
        <v>134</v>
      </c>
      <c r="C69" s="184" t="s">
        <v>34</v>
      </c>
      <c r="D69" s="185" t="s">
        <v>138</v>
      </c>
      <c r="E69" s="36"/>
      <c r="F69" s="37"/>
      <c r="G69" s="38"/>
      <c r="H69" s="38"/>
      <c r="I69" s="38"/>
      <c r="J69" s="38"/>
      <c r="K69" s="38"/>
      <c r="L69" s="38"/>
      <c r="M69" s="38"/>
      <c r="N69" s="38"/>
      <c r="O69" s="38"/>
      <c r="P69" s="178"/>
      <c r="Q69" s="182" t="e">
        <f>AVERAGE(E69:P69)</f>
        <v>#DIV/0!</v>
      </c>
      <c r="R69" s="497"/>
      <c r="S69" s="495"/>
      <c r="T69" s="495"/>
      <c r="U69" s="495"/>
      <c r="V69" s="495"/>
      <c r="W69" s="495"/>
      <c r="X69" s="496"/>
    </row>
    <row r="70" spans="1:24" ht="39.75" customHeight="1" thickBot="1" x14ac:dyDescent="0.25">
      <c r="A70" s="498"/>
      <c r="B70" s="502" t="s">
        <v>46</v>
      </c>
      <c r="C70" s="477"/>
      <c r="D70" s="478"/>
      <c r="E70" s="39" t="e">
        <f>E67/E68</f>
        <v>#DIV/0!</v>
      </c>
      <c r="F70" s="39" t="e">
        <f>F67/F68</f>
        <v>#DIV/0!</v>
      </c>
      <c r="G70" s="39" t="e">
        <f t="shared" ref="G70:P70" si="45">G67/G68</f>
        <v>#DIV/0!</v>
      </c>
      <c r="H70" s="39" t="e">
        <f t="shared" si="45"/>
        <v>#DIV/0!</v>
      </c>
      <c r="I70" s="39" t="e">
        <f t="shared" si="45"/>
        <v>#DIV/0!</v>
      </c>
      <c r="J70" s="39" t="e">
        <f t="shared" si="45"/>
        <v>#DIV/0!</v>
      </c>
      <c r="K70" s="39" t="e">
        <f t="shared" si="45"/>
        <v>#DIV/0!</v>
      </c>
      <c r="L70" s="39" t="e">
        <f t="shared" si="45"/>
        <v>#DIV/0!</v>
      </c>
      <c r="M70" s="39" t="e">
        <f t="shared" si="45"/>
        <v>#DIV/0!</v>
      </c>
      <c r="N70" s="39" t="e">
        <f t="shared" si="45"/>
        <v>#DIV/0!</v>
      </c>
      <c r="O70" s="39" t="e">
        <f t="shared" si="45"/>
        <v>#DIV/0!</v>
      </c>
      <c r="P70" s="40" t="e">
        <f t="shared" si="45"/>
        <v>#DIV/0!</v>
      </c>
      <c r="Q70" s="179" t="e">
        <f>AVERAGEIF(E70:P70,"&gt;0",E70:P70)</f>
        <v>#DIV/0!</v>
      </c>
      <c r="R70" s="494"/>
      <c r="S70" s="495"/>
      <c r="T70" s="495"/>
      <c r="U70" s="495"/>
      <c r="V70" s="495"/>
      <c r="W70" s="495"/>
      <c r="X70" s="496"/>
    </row>
    <row r="71" spans="1:24" ht="90" customHeight="1" x14ac:dyDescent="0.2">
      <c r="A71" s="503">
        <v>2022</v>
      </c>
      <c r="B71" s="260" t="s">
        <v>136</v>
      </c>
      <c r="C71" s="186" t="s">
        <v>133</v>
      </c>
      <c r="D71" s="188" t="s">
        <v>137</v>
      </c>
      <c r="E71" s="183"/>
      <c r="F71" s="42"/>
      <c r="G71" s="41"/>
      <c r="H71" s="41"/>
      <c r="I71" s="42"/>
      <c r="J71" s="42"/>
      <c r="K71" s="42"/>
      <c r="L71" s="42"/>
      <c r="M71" s="42"/>
      <c r="N71" s="42"/>
      <c r="O71" s="42"/>
      <c r="P71" s="34"/>
      <c r="Q71" s="43">
        <f t="shared" ref="Q71:Q72" si="46">SUM(E71:P71)</f>
        <v>0</v>
      </c>
      <c r="R71" s="494"/>
      <c r="S71" s="495"/>
      <c r="T71" s="495"/>
      <c r="U71" s="495"/>
      <c r="V71" s="495"/>
      <c r="W71" s="495"/>
      <c r="X71" s="496"/>
    </row>
    <row r="72" spans="1:24" ht="49.5" customHeight="1" thickBot="1" x14ac:dyDescent="0.25">
      <c r="A72" s="494"/>
      <c r="B72" s="261" t="s">
        <v>135</v>
      </c>
      <c r="C72" s="187" t="s">
        <v>250</v>
      </c>
      <c r="D72" s="189" t="s">
        <v>137</v>
      </c>
      <c r="E72" s="159"/>
      <c r="F72" s="98"/>
      <c r="G72" s="98"/>
      <c r="H72" s="98"/>
      <c r="I72" s="98"/>
      <c r="J72" s="98"/>
      <c r="K72" s="98"/>
      <c r="L72" s="98"/>
      <c r="M72" s="99"/>
      <c r="N72" s="42"/>
      <c r="O72" s="42"/>
      <c r="P72" s="34"/>
      <c r="Q72" s="44">
        <f t="shared" si="46"/>
        <v>0</v>
      </c>
      <c r="R72" s="494"/>
      <c r="S72" s="495"/>
      <c r="T72" s="495"/>
      <c r="U72" s="495"/>
      <c r="V72" s="495"/>
      <c r="W72" s="495"/>
      <c r="X72" s="496"/>
    </row>
    <row r="73" spans="1:24" ht="30" hidden="1" customHeight="1" thickBot="1" x14ac:dyDescent="0.25">
      <c r="A73" s="494"/>
      <c r="B73" s="175" t="s">
        <v>134</v>
      </c>
      <c r="C73" s="184" t="s">
        <v>34</v>
      </c>
      <c r="D73" s="185" t="s">
        <v>138</v>
      </c>
      <c r="E73" s="45"/>
      <c r="F73" s="45"/>
      <c r="G73" s="45"/>
      <c r="H73" s="45"/>
      <c r="I73" s="45"/>
      <c r="J73" s="45"/>
      <c r="K73" s="45"/>
      <c r="L73" s="46"/>
      <c r="M73" s="46"/>
      <c r="N73" s="46"/>
      <c r="O73" s="46"/>
      <c r="P73" s="46"/>
      <c r="Q73" s="47" t="e">
        <f>AVERAGE(E73:P73)</f>
        <v>#DIV/0!</v>
      </c>
      <c r="R73" s="494"/>
      <c r="S73" s="495"/>
      <c r="T73" s="495"/>
      <c r="U73" s="495"/>
      <c r="V73" s="495"/>
      <c r="W73" s="495"/>
      <c r="X73" s="496"/>
    </row>
    <row r="74" spans="1:24" ht="39.75" customHeight="1" thickBot="1" x14ac:dyDescent="0.25">
      <c r="A74" s="494"/>
      <c r="B74" s="504" t="s">
        <v>46</v>
      </c>
      <c r="C74" s="477"/>
      <c r="D74" s="478"/>
      <c r="E74" s="48" t="e">
        <f>E71/E72</f>
        <v>#DIV/0!</v>
      </c>
      <c r="F74" s="49" t="e">
        <f t="shared" ref="F74:P74" si="47">F71/F72</f>
        <v>#DIV/0!</v>
      </c>
      <c r="G74" s="49" t="e">
        <f t="shared" si="47"/>
        <v>#DIV/0!</v>
      </c>
      <c r="H74" s="49" t="e">
        <f>H71/H72</f>
        <v>#DIV/0!</v>
      </c>
      <c r="I74" s="49" t="e">
        <f t="shared" si="47"/>
        <v>#DIV/0!</v>
      </c>
      <c r="J74" s="49" t="e">
        <f t="shared" si="47"/>
        <v>#DIV/0!</v>
      </c>
      <c r="K74" s="49" t="e">
        <f t="shared" si="47"/>
        <v>#DIV/0!</v>
      </c>
      <c r="L74" s="49" t="e">
        <f t="shared" si="47"/>
        <v>#DIV/0!</v>
      </c>
      <c r="M74" s="49" t="e">
        <f t="shared" si="47"/>
        <v>#DIV/0!</v>
      </c>
      <c r="N74" s="49" t="e">
        <f t="shared" si="47"/>
        <v>#DIV/0!</v>
      </c>
      <c r="O74" s="49" t="e">
        <f t="shared" si="47"/>
        <v>#DIV/0!</v>
      </c>
      <c r="P74" s="50" t="e">
        <f t="shared" si="47"/>
        <v>#DIV/0!</v>
      </c>
      <c r="Q74" s="51" t="e">
        <f>AVERAGEIF(E74:P74,"&gt;0",E74:P74)</f>
        <v>#DIV/0!</v>
      </c>
      <c r="R74" s="498"/>
      <c r="S74" s="499"/>
      <c r="T74" s="499"/>
      <c r="U74" s="499"/>
      <c r="V74" s="499"/>
      <c r="W74" s="499"/>
      <c r="X74" s="500"/>
    </row>
    <row r="75" spans="1:24" ht="107.25" customHeight="1" thickBot="1" x14ac:dyDescent="0.25">
      <c r="A75" s="52" t="s">
        <v>10</v>
      </c>
      <c r="B75" s="468" t="s">
        <v>228</v>
      </c>
      <c r="C75" s="469"/>
      <c r="D75" s="470"/>
      <c r="E75" s="53" t="e">
        <f>(E70-E74)/E70</f>
        <v>#DIV/0!</v>
      </c>
      <c r="F75" s="53" t="e">
        <f t="shared" ref="F75:P75" si="48">(F70-F74)/F70</f>
        <v>#DIV/0!</v>
      </c>
      <c r="G75" s="53" t="e">
        <f t="shared" si="48"/>
        <v>#DIV/0!</v>
      </c>
      <c r="H75" s="53" t="e">
        <f t="shared" si="48"/>
        <v>#DIV/0!</v>
      </c>
      <c r="I75" s="53" t="e">
        <f t="shared" si="48"/>
        <v>#DIV/0!</v>
      </c>
      <c r="J75" s="53" t="e">
        <f>(J70-J74)/J70</f>
        <v>#DIV/0!</v>
      </c>
      <c r="K75" s="53" t="e">
        <f t="shared" si="48"/>
        <v>#DIV/0!</v>
      </c>
      <c r="L75" s="53" t="e">
        <f t="shared" si="48"/>
        <v>#DIV/0!</v>
      </c>
      <c r="M75" s="53" t="e">
        <f t="shared" si="48"/>
        <v>#DIV/0!</v>
      </c>
      <c r="N75" s="53" t="e">
        <f t="shared" si="48"/>
        <v>#DIV/0!</v>
      </c>
      <c r="O75" s="53" t="e">
        <f t="shared" si="48"/>
        <v>#DIV/0!</v>
      </c>
      <c r="P75" s="53" t="e">
        <f t="shared" si="48"/>
        <v>#DIV/0!</v>
      </c>
      <c r="Q75" s="51" t="e">
        <f>E75:P75</f>
        <v>#VALUE!</v>
      </c>
      <c r="R75" s="54"/>
      <c r="S75" s="54"/>
      <c r="T75" s="54"/>
      <c r="U75" s="54"/>
      <c r="V75" s="54"/>
      <c r="W75" s="54"/>
      <c r="X75" s="54"/>
    </row>
    <row r="76" spans="1:24" ht="44.25" customHeight="1" thickBot="1" x14ac:dyDescent="0.4">
      <c r="A76" s="55"/>
      <c r="B76" s="55"/>
      <c r="C76" s="55"/>
      <c r="D76" s="55"/>
      <c r="E76" s="56"/>
      <c r="F76" s="56"/>
      <c r="G76" s="56"/>
      <c r="H76" s="57"/>
      <c r="I76" s="55"/>
      <c r="J76" s="55"/>
      <c r="K76" s="55"/>
      <c r="L76" s="55"/>
      <c r="M76" s="55"/>
      <c r="N76" s="55"/>
      <c r="O76" s="55"/>
      <c r="P76" s="55"/>
      <c r="Q76" s="55"/>
      <c r="R76" s="55"/>
      <c r="S76" s="55"/>
      <c r="T76" s="55"/>
      <c r="U76" s="55"/>
      <c r="V76" s="55"/>
      <c r="W76" s="55"/>
      <c r="X76" s="55"/>
    </row>
    <row r="77" spans="1:24" ht="43.5" customHeight="1" thickBot="1" x14ac:dyDescent="0.3">
      <c r="A77" s="471" t="s">
        <v>47</v>
      </c>
      <c r="B77" s="472"/>
      <c r="C77" s="472"/>
      <c r="D77" s="472"/>
      <c r="E77" s="472"/>
      <c r="F77" s="472"/>
      <c r="G77" s="472"/>
      <c r="H77" s="472"/>
      <c r="I77" s="472"/>
      <c r="J77" s="472"/>
      <c r="K77" s="472"/>
      <c r="L77" s="472"/>
      <c r="M77" s="472"/>
      <c r="N77" s="472"/>
      <c r="O77" s="472"/>
      <c r="P77" s="472"/>
      <c r="Q77" s="472"/>
      <c r="R77" s="472"/>
      <c r="S77" s="472"/>
      <c r="T77" s="472"/>
      <c r="U77" s="472"/>
      <c r="V77" s="472"/>
      <c r="W77" s="472"/>
      <c r="X77" s="473"/>
    </row>
    <row r="78" spans="1:24" ht="49.5" customHeight="1" thickBot="1" x14ac:dyDescent="0.25">
      <c r="A78" s="474" t="s">
        <v>58</v>
      </c>
      <c r="B78" s="475"/>
      <c r="C78" s="475"/>
      <c r="D78" s="475"/>
      <c r="E78" s="58" t="s">
        <v>48</v>
      </c>
      <c r="F78" s="59"/>
      <c r="G78" s="58" t="s">
        <v>49</v>
      </c>
      <c r="H78" s="59"/>
      <c r="I78" s="58" t="s">
        <v>50</v>
      </c>
      <c r="J78" s="60" t="s">
        <v>92</v>
      </c>
      <c r="K78" s="58" t="s">
        <v>62</v>
      </c>
      <c r="L78" s="60"/>
      <c r="M78" s="55"/>
      <c r="N78" s="61"/>
      <c r="O78" s="61"/>
      <c r="P78" s="61"/>
      <c r="Q78" s="61"/>
      <c r="R78" s="61"/>
      <c r="S78" s="61"/>
      <c r="T78" s="61"/>
      <c r="U78" s="61"/>
      <c r="V78" s="61"/>
      <c r="W78" s="61"/>
      <c r="X78" s="61"/>
    </row>
    <row r="79" spans="1:24" s="66" customFormat="1" ht="54.75" customHeight="1" x14ac:dyDescent="0.2">
      <c r="A79" s="356" t="s">
        <v>51</v>
      </c>
      <c r="B79" s="357"/>
      <c r="C79" s="130" t="s">
        <v>94</v>
      </c>
      <c r="D79" s="326" t="s">
        <v>59</v>
      </c>
      <c r="E79" s="358"/>
      <c r="F79" s="332"/>
      <c r="G79" s="332"/>
      <c r="H79" s="332"/>
      <c r="I79" s="332"/>
      <c r="J79" s="332"/>
      <c r="K79" s="332"/>
      <c r="L79" s="330"/>
      <c r="M79" s="330"/>
      <c r="N79" s="330"/>
      <c r="O79" s="330"/>
      <c r="P79" s="330"/>
      <c r="Q79" s="330"/>
      <c r="R79" s="330"/>
      <c r="S79" s="330"/>
      <c r="T79" s="330"/>
      <c r="U79" s="330"/>
      <c r="V79" s="330"/>
      <c r="W79" s="330"/>
      <c r="X79" s="331"/>
    </row>
    <row r="80" spans="1:24" s="66" customFormat="1" ht="54.75" customHeight="1" x14ac:dyDescent="0.2">
      <c r="A80" s="366" t="s">
        <v>52</v>
      </c>
      <c r="B80" s="338"/>
      <c r="C80" s="131"/>
      <c r="D80" s="327"/>
      <c r="E80" s="332"/>
      <c r="F80" s="333"/>
      <c r="G80" s="333"/>
      <c r="H80" s="333"/>
      <c r="I80" s="333"/>
      <c r="J80" s="333"/>
      <c r="K80" s="333"/>
      <c r="L80" s="333"/>
      <c r="M80" s="333"/>
      <c r="N80" s="333"/>
      <c r="O80" s="333"/>
      <c r="P80" s="333"/>
      <c r="Q80" s="333"/>
      <c r="R80" s="333"/>
      <c r="S80" s="333"/>
      <c r="T80" s="333"/>
      <c r="U80" s="333"/>
      <c r="V80" s="333"/>
      <c r="W80" s="333"/>
      <c r="X80" s="334"/>
    </row>
    <row r="81" spans="1:24" s="66" customFormat="1" ht="54.75" customHeight="1" thickBot="1" x14ac:dyDescent="0.25">
      <c r="A81" s="339" t="s">
        <v>60</v>
      </c>
      <c r="B81" s="340"/>
      <c r="C81" s="132"/>
      <c r="D81" s="327"/>
      <c r="E81" s="335"/>
      <c r="F81" s="335"/>
      <c r="G81" s="335"/>
      <c r="H81" s="335"/>
      <c r="I81" s="335"/>
      <c r="J81" s="335"/>
      <c r="K81" s="335"/>
      <c r="L81" s="335"/>
      <c r="M81" s="335"/>
      <c r="N81" s="335"/>
      <c r="O81" s="335"/>
      <c r="P81" s="335"/>
      <c r="Q81" s="335"/>
      <c r="R81" s="335"/>
      <c r="S81" s="335"/>
      <c r="T81" s="335"/>
      <c r="U81" s="335"/>
      <c r="V81" s="335"/>
      <c r="W81" s="335"/>
      <c r="X81" s="336"/>
    </row>
    <row r="82" spans="1:24" s="66" customFormat="1" ht="76.5" customHeight="1" thickBot="1" x14ac:dyDescent="0.35">
      <c r="A82" s="341" t="s">
        <v>53</v>
      </c>
      <c r="B82" s="342"/>
      <c r="C82" s="133"/>
      <c r="D82" s="157" t="s">
        <v>54</v>
      </c>
      <c r="E82" s="303"/>
      <c r="F82" s="304"/>
      <c r="G82" s="304"/>
      <c r="H82" s="304"/>
      <c r="I82" s="304"/>
      <c r="J82" s="304"/>
      <c r="K82" s="304"/>
      <c r="L82" s="304"/>
      <c r="M82" s="304"/>
      <c r="N82" s="304"/>
      <c r="O82" s="304"/>
      <c r="P82" s="304"/>
      <c r="Q82" s="304"/>
      <c r="R82" s="304"/>
      <c r="S82" s="304"/>
      <c r="T82" s="304"/>
      <c r="U82" s="304"/>
      <c r="V82" s="304"/>
      <c r="W82" s="304"/>
      <c r="X82" s="305"/>
    </row>
    <row r="83" spans="1:24" s="66" customFormat="1" ht="54.75" customHeight="1" x14ac:dyDescent="0.2">
      <c r="A83" s="324" t="s">
        <v>51</v>
      </c>
      <c r="B83" s="325"/>
      <c r="C83" s="140" t="s">
        <v>98</v>
      </c>
      <c r="D83" s="447" t="s">
        <v>59</v>
      </c>
      <c r="E83" s="358"/>
      <c r="F83" s="332"/>
      <c r="G83" s="332"/>
      <c r="H83" s="332"/>
      <c r="I83" s="332"/>
      <c r="J83" s="332"/>
      <c r="K83" s="332"/>
      <c r="L83" s="330"/>
      <c r="M83" s="330"/>
      <c r="N83" s="330"/>
      <c r="O83" s="330"/>
      <c r="P83" s="330"/>
      <c r="Q83" s="330"/>
      <c r="R83" s="330"/>
      <c r="S83" s="330"/>
      <c r="T83" s="330"/>
      <c r="U83" s="330"/>
      <c r="V83" s="330"/>
      <c r="W83" s="330"/>
      <c r="X83" s="331"/>
    </row>
    <row r="84" spans="1:24" s="66" customFormat="1" ht="54.75" customHeight="1" x14ac:dyDescent="0.2">
      <c r="A84" s="337" t="s">
        <v>52</v>
      </c>
      <c r="B84" s="338"/>
      <c r="C84" s="131"/>
      <c r="D84" s="448"/>
      <c r="E84" s="332"/>
      <c r="F84" s="333"/>
      <c r="G84" s="333"/>
      <c r="H84" s="333"/>
      <c r="I84" s="333"/>
      <c r="J84" s="333"/>
      <c r="K84" s="333"/>
      <c r="L84" s="333"/>
      <c r="M84" s="333"/>
      <c r="N84" s="333"/>
      <c r="O84" s="333"/>
      <c r="P84" s="333"/>
      <c r="Q84" s="333"/>
      <c r="R84" s="333"/>
      <c r="S84" s="333"/>
      <c r="T84" s="333"/>
      <c r="U84" s="333"/>
      <c r="V84" s="333"/>
      <c r="W84" s="333"/>
      <c r="X84" s="334"/>
    </row>
    <row r="85" spans="1:24" s="66" customFormat="1" ht="54.75" customHeight="1" thickBot="1" x14ac:dyDescent="0.25">
      <c r="A85" s="339" t="s">
        <v>60</v>
      </c>
      <c r="B85" s="340"/>
      <c r="C85" s="132"/>
      <c r="D85" s="448"/>
      <c r="E85" s="335"/>
      <c r="F85" s="335"/>
      <c r="G85" s="335"/>
      <c r="H85" s="335"/>
      <c r="I85" s="335"/>
      <c r="J85" s="335"/>
      <c r="K85" s="335"/>
      <c r="L85" s="335"/>
      <c r="M85" s="335"/>
      <c r="N85" s="335"/>
      <c r="O85" s="335"/>
      <c r="P85" s="335"/>
      <c r="Q85" s="335"/>
      <c r="R85" s="335"/>
      <c r="S85" s="335"/>
      <c r="T85" s="335"/>
      <c r="U85" s="335"/>
      <c r="V85" s="335"/>
      <c r="W85" s="335"/>
      <c r="X85" s="336"/>
    </row>
    <row r="86" spans="1:24" s="66" customFormat="1" ht="69" customHeight="1" thickBot="1" x14ac:dyDescent="0.35">
      <c r="A86" s="301" t="s">
        <v>53</v>
      </c>
      <c r="B86" s="302"/>
      <c r="C86" s="133"/>
      <c r="D86" s="170" t="s">
        <v>54</v>
      </c>
      <c r="E86" s="303"/>
      <c r="F86" s="304"/>
      <c r="G86" s="304"/>
      <c r="H86" s="304"/>
      <c r="I86" s="304"/>
      <c r="J86" s="304"/>
      <c r="K86" s="304"/>
      <c r="L86" s="304"/>
      <c r="M86" s="304"/>
      <c r="N86" s="304"/>
      <c r="O86" s="304"/>
      <c r="P86" s="304"/>
      <c r="Q86" s="304"/>
      <c r="R86" s="304"/>
      <c r="S86" s="304"/>
      <c r="T86" s="304"/>
      <c r="U86" s="304"/>
      <c r="V86" s="304"/>
      <c r="W86" s="304"/>
      <c r="X86" s="305"/>
    </row>
    <row r="87" spans="1:24" s="66" customFormat="1" ht="54.75" customHeight="1" x14ac:dyDescent="0.2">
      <c r="A87" s="324" t="s">
        <v>51</v>
      </c>
      <c r="B87" s="325"/>
      <c r="C87" s="140" t="s">
        <v>102</v>
      </c>
      <c r="D87" s="447" t="s">
        <v>59</v>
      </c>
      <c r="E87" s="358"/>
      <c r="F87" s="332"/>
      <c r="G87" s="332"/>
      <c r="H87" s="332"/>
      <c r="I87" s="332"/>
      <c r="J87" s="332"/>
      <c r="K87" s="332"/>
      <c r="L87" s="330"/>
      <c r="M87" s="330"/>
      <c r="N87" s="330"/>
      <c r="O87" s="330"/>
      <c r="P87" s="330"/>
      <c r="Q87" s="330"/>
      <c r="R87" s="330"/>
      <c r="S87" s="330"/>
      <c r="T87" s="330"/>
      <c r="U87" s="330"/>
      <c r="V87" s="330"/>
      <c r="W87" s="330"/>
      <c r="X87" s="331"/>
    </row>
    <row r="88" spans="1:24" s="66" customFormat="1" ht="54.75" customHeight="1" x14ac:dyDescent="0.2">
      <c r="A88" s="337" t="s">
        <v>52</v>
      </c>
      <c r="B88" s="338"/>
      <c r="C88" s="131"/>
      <c r="D88" s="448"/>
      <c r="E88" s="332"/>
      <c r="F88" s="333"/>
      <c r="G88" s="333"/>
      <c r="H88" s="333"/>
      <c r="I88" s="333"/>
      <c r="J88" s="333"/>
      <c r="K88" s="333"/>
      <c r="L88" s="333"/>
      <c r="M88" s="333"/>
      <c r="N88" s="333"/>
      <c r="O88" s="333"/>
      <c r="P88" s="333"/>
      <c r="Q88" s="333"/>
      <c r="R88" s="333"/>
      <c r="S88" s="333"/>
      <c r="T88" s="333"/>
      <c r="U88" s="333"/>
      <c r="V88" s="333"/>
      <c r="W88" s="333"/>
      <c r="X88" s="334"/>
    </row>
    <row r="89" spans="1:24" s="66" customFormat="1" ht="54.75" customHeight="1" thickBot="1" x14ac:dyDescent="0.25">
      <c r="A89" s="339" t="s">
        <v>60</v>
      </c>
      <c r="B89" s="340"/>
      <c r="C89" s="132"/>
      <c r="D89" s="448"/>
      <c r="E89" s="335"/>
      <c r="F89" s="335"/>
      <c r="G89" s="335"/>
      <c r="H89" s="335"/>
      <c r="I89" s="335"/>
      <c r="J89" s="335"/>
      <c r="K89" s="335"/>
      <c r="L89" s="335"/>
      <c r="M89" s="335"/>
      <c r="N89" s="335"/>
      <c r="O89" s="335"/>
      <c r="P89" s="335"/>
      <c r="Q89" s="335"/>
      <c r="R89" s="335"/>
      <c r="S89" s="335"/>
      <c r="T89" s="335"/>
      <c r="U89" s="335"/>
      <c r="V89" s="335"/>
      <c r="W89" s="335"/>
      <c r="X89" s="336"/>
    </row>
    <row r="90" spans="1:24" s="66" customFormat="1" ht="63.75" customHeight="1" thickBot="1" x14ac:dyDescent="0.35">
      <c r="A90" s="301" t="s">
        <v>53</v>
      </c>
      <c r="B90" s="302"/>
      <c r="C90" s="133"/>
      <c r="D90" s="170" t="s">
        <v>54</v>
      </c>
      <c r="E90" s="303"/>
      <c r="F90" s="304"/>
      <c r="G90" s="304"/>
      <c r="H90" s="304"/>
      <c r="I90" s="304"/>
      <c r="J90" s="304"/>
      <c r="K90" s="304"/>
      <c r="L90" s="304"/>
      <c r="M90" s="304"/>
      <c r="N90" s="304"/>
      <c r="O90" s="304"/>
      <c r="P90" s="304"/>
      <c r="Q90" s="304"/>
      <c r="R90" s="304"/>
      <c r="S90" s="304"/>
      <c r="T90" s="304"/>
      <c r="U90" s="304"/>
      <c r="V90" s="304"/>
      <c r="W90" s="304"/>
      <c r="X90" s="305"/>
    </row>
    <row r="91" spans="1:24" s="66" customFormat="1" ht="56.25" customHeight="1" x14ac:dyDescent="0.2">
      <c r="A91" s="324" t="s">
        <v>51</v>
      </c>
      <c r="B91" s="325"/>
      <c r="C91" s="140" t="s">
        <v>103</v>
      </c>
      <c r="D91" s="447" t="s">
        <v>59</v>
      </c>
      <c r="E91" s="358"/>
      <c r="F91" s="332"/>
      <c r="G91" s="332"/>
      <c r="H91" s="332"/>
      <c r="I91" s="332"/>
      <c r="J91" s="332"/>
      <c r="K91" s="332"/>
      <c r="L91" s="330"/>
      <c r="M91" s="330"/>
      <c r="N91" s="330"/>
      <c r="O91" s="330"/>
      <c r="P91" s="330"/>
      <c r="Q91" s="330"/>
      <c r="R91" s="330"/>
      <c r="S91" s="330"/>
      <c r="T91" s="330"/>
      <c r="U91" s="330"/>
      <c r="V91" s="330"/>
      <c r="W91" s="330"/>
      <c r="X91" s="331"/>
    </row>
    <row r="92" spans="1:24" s="66" customFormat="1" ht="56.25" customHeight="1" x14ac:dyDescent="0.2">
      <c r="A92" s="337" t="s">
        <v>52</v>
      </c>
      <c r="B92" s="338"/>
      <c r="C92" s="131"/>
      <c r="D92" s="448"/>
      <c r="E92" s="332"/>
      <c r="F92" s="333"/>
      <c r="G92" s="333"/>
      <c r="H92" s="333"/>
      <c r="I92" s="333"/>
      <c r="J92" s="333"/>
      <c r="K92" s="333"/>
      <c r="L92" s="333"/>
      <c r="M92" s="333"/>
      <c r="N92" s="333"/>
      <c r="O92" s="333"/>
      <c r="P92" s="333"/>
      <c r="Q92" s="333"/>
      <c r="R92" s="333"/>
      <c r="S92" s="333"/>
      <c r="T92" s="333"/>
      <c r="U92" s="333"/>
      <c r="V92" s="333"/>
      <c r="W92" s="333"/>
      <c r="X92" s="334"/>
    </row>
    <row r="93" spans="1:24" s="66" customFormat="1" ht="56.25" customHeight="1" thickBot="1" x14ac:dyDescent="0.25">
      <c r="A93" s="339" t="s">
        <v>60</v>
      </c>
      <c r="B93" s="340"/>
      <c r="C93" s="132"/>
      <c r="D93" s="448"/>
      <c r="E93" s="335"/>
      <c r="F93" s="335"/>
      <c r="G93" s="335"/>
      <c r="H93" s="335"/>
      <c r="I93" s="335"/>
      <c r="J93" s="335"/>
      <c r="K93" s="335"/>
      <c r="L93" s="335"/>
      <c r="M93" s="335"/>
      <c r="N93" s="335"/>
      <c r="O93" s="335"/>
      <c r="P93" s="335"/>
      <c r="Q93" s="335"/>
      <c r="R93" s="335"/>
      <c r="S93" s="335"/>
      <c r="T93" s="335"/>
      <c r="U93" s="335"/>
      <c r="V93" s="335"/>
      <c r="W93" s="335"/>
      <c r="X93" s="336"/>
    </row>
    <row r="94" spans="1:24" s="66" customFormat="1" ht="56.25" customHeight="1" thickBot="1" x14ac:dyDescent="0.35">
      <c r="A94" s="301" t="s">
        <v>53</v>
      </c>
      <c r="B94" s="302"/>
      <c r="C94" s="133"/>
      <c r="D94" s="170" t="s">
        <v>54</v>
      </c>
      <c r="E94" s="303"/>
      <c r="F94" s="304"/>
      <c r="G94" s="304"/>
      <c r="H94" s="304"/>
      <c r="I94" s="304"/>
      <c r="J94" s="304"/>
      <c r="K94" s="304"/>
      <c r="L94" s="304"/>
      <c r="M94" s="304"/>
      <c r="N94" s="304"/>
      <c r="O94" s="304"/>
      <c r="P94" s="304"/>
      <c r="Q94" s="304"/>
      <c r="R94" s="304"/>
      <c r="S94" s="304"/>
      <c r="T94" s="304"/>
      <c r="U94" s="304"/>
      <c r="V94" s="304"/>
      <c r="W94" s="304"/>
      <c r="X94" s="305"/>
    </row>
    <row r="95" spans="1:24" ht="15.75" customHeight="1" x14ac:dyDescent="0.2"/>
    <row r="96" spans="1:24" ht="15.75" customHeight="1" x14ac:dyDescent="0.2"/>
    <row r="97" spans="1:18" ht="15.75" customHeight="1" x14ac:dyDescent="0.2"/>
    <row r="98" spans="1:18" ht="15.75" customHeight="1" x14ac:dyDescent="0.2"/>
    <row r="99" spans="1:18" ht="15.75" customHeight="1" x14ac:dyDescent="0.2"/>
    <row r="100" spans="1:18" ht="15.75" customHeight="1" x14ac:dyDescent="0.2"/>
    <row r="101" spans="1:18" ht="15.75" customHeight="1" x14ac:dyDescent="0.2"/>
    <row r="102" spans="1:18" ht="15.75" customHeight="1" x14ac:dyDescent="0.2"/>
    <row r="103" spans="1:18" ht="15.75" customHeight="1" x14ac:dyDescent="0.2"/>
    <row r="104" spans="1:18" ht="15.75" customHeight="1" x14ac:dyDescent="0.25">
      <c r="A104" s="62" t="s">
        <v>0</v>
      </c>
      <c r="B104" s="62"/>
      <c r="C104" s="62"/>
      <c r="D104" s="62"/>
      <c r="E104" s="62"/>
      <c r="F104" s="62"/>
      <c r="G104" s="62"/>
      <c r="H104" s="62"/>
      <c r="I104" s="62"/>
      <c r="J104" s="62"/>
      <c r="K104" s="62"/>
      <c r="L104" s="62"/>
      <c r="M104" s="62"/>
      <c r="N104" s="62"/>
      <c r="O104" s="62"/>
      <c r="P104" s="62"/>
      <c r="Q104" s="62"/>
      <c r="R104" s="63"/>
    </row>
    <row r="105" spans="1:18" ht="15.75" customHeight="1" x14ac:dyDescent="0.25">
      <c r="A105" s="63"/>
      <c r="B105" s="63"/>
      <c r="C105" s="63"/>
      <c r="D105" s="63"/>
      <c r="E105" s="63"/>
      <c r="F105" s="63"/>
      <c r="G105" s="63"/>
      <c r="H105" s="63"/>
      <c r="I105" s="63"/>
      <c r="J105" s="63"/>
      <c r="K105" s="63"/>
      <c r="L105" s="63"/>
      <c r="M105" s="63"/>
      <c r="N105" s="63"/>
      <c r="O105" s="63"/>
      <c r="P105" s="63"/>
      <c r="Q105" s="63"/>
      <c r="R105" s="63"/>
    </row>
    <row r="106" spans="1:18" ht="15.75" customHeight="1" x14ac:dyDescent="0.25">
      <c r="A106" s="63"/>
      <c r="B106" s="63"/>
      <c r="C106" s="63"/>
      <c r="D106" s="63"/>
      <c r="E106" s="63"/>
      <c r="F106" s="63"/>
      <c r="G106" s="63"/>
      <c r="H106" s="63"/>
      <c r="I106" s="63"/>
      <c r="J106" s="63"/>
      <c r="K106" s="63"/>
      <c r="L106" s="63"/>
      <c r="M106" s="63"/>
      <c r="N106" s="63"/>
      <c r="O106" s="63"/>
      <c r="P106" s="63"/>
      <c r="Q106" s="63"/>
      <c r="R106" s="63"/>
    </row>
    <row r="107" spans="1:18" ht="15.75" customHeight="1" x14ac:dyDescent="0.25">
      <c r="A107" s="63"/>
      <c r="B107" s="63"/>
      <c r="C107" s="63"/>
      <c r="D107" s="63"/>
      <c r="E107" s="63"/>
      <c r="F107" s="63"/>
      <c r="G107" s="63"/>
      <c r="H107" s="63"/>
      <c r="I107" s="63"/>
      <c r="J107" s="63"/>
      <c r="K107" s="63"/>
      <c r="L107" s="63"/>
      <c r="M107" s="63"/>
      <c r="N107" s="63"/>
      <c r="O107" s="63"/>
      <c r="P107" s="63"/>
      <c r="Q107" s="63"/>
      <c r="R107" s="63"/>
    </row>
    <row r="108" spans="1:18" ht="15.75" customHeight="1" x14ac:dyDescent="0.25">
      <c r="A108" s="63"/>
      <c r="B108" s="63"/>
      <c r="C108" s="63"/>
      <c r="D108" s="63"/>
      <c r="E108" s="63"/>
      <c r="F108" s="63"/>
      <c r="G108" s="63"/>
      <c r="H108" s="63"/>
      <c r="I108" s="63"/>
      <c r="J108" s="63"/>
      <c r="K108" s="63"/>
      <c r="L108" s="63"/>
      <c r="M108" s="63"/>
      <c r="N108" s="63"/>
      <c r="O108" s="63"/>
      <c r="P108" s="63"/>
      <c r="Q108" s="63"/>
      <c r="R108" s="63"/>
    </row>
    <row r="109" spans="1:18" ht="15.75" customHeight="1" x14ac:dyDescent="0.25">
      <c r="A109" s="63"/>
      <c r="B109" s="63"/>
      <c r="C109" s="63"/>
      <c r="D109" s="63"/>
      <c r="E109" s="63"/>
      <c r="F109" s="63"/>
      <c r="G109" s="63"/>
      <c r="H109" s="63"/>
      <c r="I109" s="63"/>
      <c r="J109" s="63"/>
      <c r="K109" s="63"/>
      <c r="L109" s="63"/>
      <c r="M109" s="63"/>
      <c r="N109" s="63"/>
      <c r="O109" s="63"/>
      <c r="P109" s="63"/>
      <c r="Q109" s="63"/>
      <c r="R109" s="63"/>
    </row>
    <row r="110" spans="1:18" ht="15.75" customHeight="1" x14ac:dyDescent="0.25">
      <c r="A110" s="63"/>
      <c r="B110" s="63"/>
      <c r="C110" s="63"/>
      <c r="D110" s="63"/>
      <c r="E110" s="63"/>
      <c r="F110" s="63"/>
      <c r="G110" s="63"/>
      <c r="H110" s="63"/>
      <c r="I110" s="63"/>
      <c r="J110" s="63"/>
      <c r="K110" s="63"/>
      <c r="L110" s="63"/>
      <c r="M110" s="63"/>
      <c r="N110" s="63"/>
      <c r="O110" s="63"/>
      <c r="P110" s="63"/>
      <c r="Q110" s="63"/>
      <c r="R110" s="63"/>
    </row>
    <row r="111" spans="1:18" ht="15.75" customHeight="1" x14ac:dyDescent="0.25">
      <c r="A111" s="63"/>
      <c r="B111" s="63"/>
      <c r="C111" s="63"/>
      <c r="D111" s="63"/>
      <c r="E111" s="63"/>
      <c r="F111" s="63"/>
      <c r="G111" s="63"/>
      <c r="H111" s="63"/>
      <c r="I111" s="63"/>
      <c r="J111" s="63"/>
      <c r="K111" s="63"/>
      <c r="L111" s="63"/>
      <c r="M111" s="63"/>
      <c r="N111" s="63"/>
      <c r="O111" s="63"/>
      <c r="P111" s="63"/>
      <c r="Q111" s="63"/>
      <c r="R111" s="63"/>
    </row>
    <row r="112" spans="1:18" ht="15.75" customHeight="1" x14ac:dyDescent="0.25">
      <c r="A112" s="63"/>
      <c r="B112" s="63"/>
      <c r="C112" s="63"/>
      <c r="D112" s="63"/>
      <c r="E112" s="63"/>
      <c r="F112" s="63"/>
      <c r="G112" s="63"/>
      <c r="H112" s="63"/>
      <c r="I112" s="63"/>
      <c r="J112" s="63"/>
      <c r="K112" s="63"/>
      <c r="L112" s="63"/>
      <c r="M112" s="63"/>
      <c r="N112" s="63"/>
      <c r="O112" s="63"/>
      <c r="P112" s="63"/>
      <c r="Q112" s="63"/>
      <c r="R112" s="63"/>
    </row>
    <row r="113" spans="1:18" ht="15.75" customHeight="1" x14ac:dyDescent="0.25">
      <c r="A113" s="63"/>
      <c r="B113" s="63"/>
      <c r="C113" s="63"/>
      <c r="D113" s="63"/>
      <c r="E113" s="63"/>
      <c r="F113" s="63"/>
      <c r="G113" s="63"/>
      <c r="H113" s="63"/>
      <c r="I113" s="63"/>
      <c r="J113" s="63"/>
      <c r="K113" s="63"/>
      <c r="L113" s="63"/>
      <c r="M113" s="63"/>
      <c r="N113" s="63"/>
      <c r="O113" s="63"/>
      <c r="P113" s="63"/>
      <c r="Q113" s="63"/>
      <c r="R113" s="63"/>
    </row>
    <row r="114" spans="1:18" ht="15.75" customHeight="1" x14ac:dyDescent="0.25">
      <c r="A114" s="63"/>
      <c r="B114" s="63"/>
      <c r="C114" s="63"/>
      <c r="D114" s="63"/>
      <c r="E114" s="63"/>
      <c r="F114" s="63"/>
      <c r="G114" s="63"/>
      <c r="H114" s="63"/>
      <c r="I114" s="63"/>
      <c r="J114" s="63"/>
      <c r="K114" s="63"/>
      <c r="L114" s="63"/>
      <c r="M114" s="63"/>
      <c r="N114" s="63"/>
      <c r="O114" s="63"/>
      <c r="P114" s="63"/>
      <c r="Q114" s="63"/>
      <c r="R114" s="63"/>
    </row>
    <row r="115" spans="1:18" ht="15.75" customHeight="1" x14ac:dyDescent="0.25">
      <c r="A115" s="63"/>
      <c r="B115" s="63"/>
      <c r="C115" s="63"/>
      <c r="D115" s="63"/>
      <c r="E115" s="63"/>
      <c r="F115" s="63"/>
      <c r="G115" s="63"/>
      <c r="H115" s="63"/>
      <c r="I115" s="63"/>
      <c r="J115" s="63"/>
      <c r="K115" s="63"/>
      <c r="L115" s="63"/>
      <c r="M115" s="63"/>
      <c r="N115" s="63"/>
      <c r="O115" s="63"/>
      <c r="P115" s="63"/>
      <c r="Q115" s="63"/>
      <c r="R115" s="63"/>
    </row>
    <row r="116" spans="1:18" ht="15.75" customHeight="1" x14ac:dyDescent="0.25">
      <c r="A116" s="63"/>
      <c r="B116" s="63"/>
      <c r="C116" s="63"/>
      <c r="D116" s="63"/>
      <c r="E116" s="63"/>
      <c r="F116" s="63"/>
      <c r="G116" s="63"/>
      <c r="H116" s="63"/>
      <c r="I116" s="63"/>
      <c r="J116" s="63"/>
      <c r="K116" s="63"/>
      <c r="L116" s="63"/>
      <c r="M116" s="63"/>
      <c r="N116" s="63"/>
      <c r="O116" s="63"/>
      <c r="P116" s="63"/>
      <c r="Q116" s="63"/>
      <c r="R116" s="63"/>
    </row>
    <row r="117" spans="1:18" ht="15.75" customHeight="1" x14ac:dyDescent="0.25">
      <c r="A117" s="63"/>
      <c r="B117" s="63"/>
      <c r="C117" s="63"/>
      <c r="D117" s="63"/>
      <c r="E117" s="63"/>
      <c r="F117" s="63"/>
      <c r="G117" s="63"/>
      <c r="H117" s="63"/>
      <c r="I117" s="63"/>
      <c r="J117" s="63"/>
      <c r="K117" s="63"/>
      <c r="L117" s="63"/>
      <c r="M117" s="63"/>
      <c r="N117" s="63"/>
      <c r="O117" s="63"/>
      <c r="P117" s="63"/>
      <c r="Q117" s="63"/>
      <c r="R117" s="63"/>
    </row>
    <row r="118" spans="1:18" ht="15.75" customHeight="1" x14ac:dyDescent="0.25">
      <c r="A118" s="63"/>
      <c r="B118" s="63"/>
      <c r="C118" s="63"/>
      <c r="D118" s="63"/>
      <c r="E118" s="63"/>
      <c r="F118" s="63"/>
      <c r="G118" s="63"/>
      <c r="H118" s="63"/>
      <c r="I118" s="63"/>
      <c r="J118" s="63"/>
      <c r="K118" s="63"/>
      <c r="L118" s="63"/>
      <c r="M118" s="63"/>
      <c r="N118" s="63"/>
      <c r="O118" s="63"/>
      <c r="P118" s="63"/>
      <c r="Q118" s="63"/>
      <c r="R118" s="63"/>
    </row>
    <row r="119" spans="1:18" ht="15.75" customHeight="1" x14ac:dyDescent="0.25">
      <c r="A119" s="63"/>
      <c r="B119" s="63"/>
      <c r="C119" s="63"/>
      <c r="D119" s="63"/>
      <c r="E119" s="63"/>
      <c r="F119" s="63"/>
      <c r="G119" s="63"/>
      <c r="H119" s="63"/>
      <c r="I119" s="63"/>
      <c r="J119" s="63"/>
      <c r="K119" s="63"/>
      <c r="L119" s="63"/>
      <c r="M119" s="63"/>
      <c r="N119" s="63"/>
      <c r="O119" s="63"/>
      <c r="P119" s="63"/>
      <c r="Q119" s="63"/>
      <c r="R119" s="63"/>
    </row>
    <row r="120" spans="1:18" ht="15.75" customHeight="1" x14ac:dyDescent="0.25">
      <c r="A120" s="63"/>
      <c r="B120" s="63"/>
      <c r="C120" s="63"/>
      <c r="D120" s="63"/>
      <c r="E120" s="63"/>
      <c r="F120" s="63"/>
      <c r="G120" s="63"/>
      <c r="H120" s="63"/>
      <c r="I120" s="63"/>
      <c r="J120" s="63"/>
      <c r="K120" s="63"/>
      <c r="L120" s="63"/>
      <c r="M120" s="63"/>
      <c r="N120" s="63"/>
      <c r="O120" s="63"/>
      <c r="P120" s="63"/>
      <c r="Q120" s="63"/>
      <c r="R120" s="63"/>
    </row>
    <row r="121" spans="1:18" ht="15.75" customHeight="1" x14ac:dyDescent="0.25">
      <c r="A121" s="63"/>
      <c r="B121" s="63"/>
      <c r="C121" s="63"/>
      <c r="D121" s="63"/>
      <c r="E121" s="63"/>
      <c r="F121" s="63"/>
      <c r="G121" s="63"/>
      <c r="H121" s="63"/>
      <c r="I121" s="63"/>
      <c r="J121" s="63"/>
      <c r="K121" s="63"/>
      <c r="L121" s="63"/>
      <c r="M121" s="63"/>
      <c r="N121" s="63"/>
      <c r="O121" s="63"/>
      <c r="P121" s="63"/>
      <c r="Q121" s="63"/>
      <c r="R121" s="63"/>
    </row>
    <row r="122" spans="1:18" ht="15.75" customHeight="1" x14ac:dyDescent="0.25">
      <c r="A122" s="63"/>
      <c r="B122" s="63"/>
      <c r="C122" s="63"/>
      <c r="D122" s="63"/>
      <c r="E122" s="63"/>
      <c r="F122" s="63"/>
      <c r="G122" s="63"/>
      <c r="H122" s="63"/>
      <c r="I122" s="63"/>
      <c r="J122" s="63"/>
      <c r="K122" s="63"/>
      <c r="L122" s="63"/>
      <c r="M122" s="63"/>
      <c r="N122" s="63"/>
      <c r="O122" s="63"/>
      <c r="P122" s="63"/>
      <c r="Q122" s="63"/>
      <c r="R122" s="63"/>
    </row>
    <row r="123" spans="1:18" ht="15.75" customHeight="1" x14ac:dyDescent="0.25">
      <c r="A123" s="63"/>
      <c r="B123" s="63"/>
      <c r="C123" s="63"/>
      <c r="D123" s="63"/>
      <c r="E123" s="63"/>
      <c r="F123" s="63"/>
      <c r="G123" s="63"/>
      <c r="H123" s="63"/>
      <c r="I123" s="63"/>
      <c r="J123" s="63"/>
      <c r="K123" s="63"/>
      <c r="L123" s="63"/>
      <c r="M123" s="63"/>
      <c r="N123" s="63"/>
      <c r="O123" s="63"/>
      <c r="P123" s="63"/>
      <c r="Q123" s="63"/>
      <c r="R123" s="63"/>
    </row>
    <row r="124" spans="1:18" ht="15.75" customHeight="1" x14ac:dyDescent="0.25">
      <c r="A124" s="63"/>
      <c r="B124" s="63"/>
      <c r="C124" s="63"/>
      <c r="D124" s="63"/>
      <c r="E124" s="63"/>
      <c r="F124" s="63"/>
      <c r="G124" s="63"/>
      <c r="H124" s="63"/>
      <c r="I124" s="63"/>
      <c r="J124" s="63"/>
      <c r="K124" s="63"/>
      <c r="L124" s="63"/>
      <c r="M124" s="63"/>
      <c r="N124" s="63"/>
      <c r="O124" s="63"/>
      <c r="P124" s="63"/>
      <c r="Q124" s="63"/>
      <c r="R124" s="63"/>
    </row>
    <row r="125" spans="1:18" ht="15.75" customHeight="1" x14ac:dyDescent="0.25">
      <c r="A125" s="63"/>
      <c r="B125" s="63"/>
      <c r="C125" s="63"/>
      <c r="D125" s="63"/>
      <c r="E125" s="63"/>
      <c r="F125" s="63"/>
      <c r="G125" s="63"/>
      <c r="H125" s="63"/>
      <c r="I125" s="63"/>
      <c r="J125" s="63"/>
      <c r="K125" s="63"/>
      <c r="L125" s="63"/>
      <c r="M125" s="63"/>
      <c r="N125" s="63"/>
      <c r="O125" s="63"/>
      <c r="P125" s="63"/>
      <c r="Q125" s="63"/>
      <c r="R125" s="63"/>
    </row>
    <row r="126" spans="1:18" ht="15.75" customHeight="1" x14ac:dyDescent="0.2"/>
    <row r="127" spans="1:18" ht="15.75" customHeight="1" x14ac:dyDescent="0.2"/>
    <row r="128" spans="1:1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259">
    <mergeCell ref="S56:S57"/>
    <mergeCell ref="T56:U57"/>
    <mergeCell ref="V56:X57"/>
    <mergeCell ref="A58:A59"/>
    <mergeCell ref="B58:B59"/>
    <mergeCell ref="C58:C59"/>
    <mergeCell ref="D58:D59"/>
    <mergeCell ref="E58:E59"/>
    <mergeCell ref="S58:S59"/>
    <mergeCell ref="T58:U59"/>
    <mergeCell ref="V58:X59"/>
    <mergeCell ref="A56:A57"/>
    <mergeCell ref="B56:B57"/>
    <mergeCell ref="C56:C57"/>
    <mergeCell ref="D56:D57"/>
    <mergeCell ref="E56:E57"/>
    <mergeCell ref="S52:S53"/>
    <mergeCell ref="T52:U53"/>
    <mergeCell ref="V52:X53"/>
    <mergeCell ref="A54:A55"/>
    <mergeCell ref="B54:B55"/>
    <mergeCell ref="C54:C55"/>
    <mergeCell ref="D54:D55"/>
    <mergeCell ref="E54:E55"/>
    <mergeCell ref="S54:S55"/>
    <mergeCell ref="T54:U55"/>
    <mergeCell ref="V54:X55"/>
    <mergeCell ref="A52:A53"/>
    <mergeCell ref="B52:B53"/>
    <mergeCell ref="C52:C53"/>
    <mergeCell ref="D52:D53"/>
    <mergeCell ref="E52:E53"/>
    <mergeCell ref="V48:X49"/>
    <mergeCell ref="A50:A51"/>
    <mergeCell ref="B50:B51"/>
    <mergeCell ref="C50:C51"/>
    <mergeCell ref="D50:D51"/>
    <mergeCell ref="E50:E51"/>
    <mergeCell ref="S50:S51"/>
    <mergeCell ref="T50:U51"/>
    <mergeCell ref="V50:X51"/>
    <mergeCell ref="A48:A49"/>
    <mergeCell ref="B48:B49"/>
    <mergeCell ref="C48:C49"/>
    <mergeCell ref="D48:D49"/>
    <mergeCell ref="E48:E49"/>
    <mergeCell ref="S42:S43"/>
    <mergeCell ref="T42:U43"/>
    <mergeCell ref="V42:X43"/>
    <mergeCell ref="A44:A45"/>
    <mergeCell ref="B44:B45"/>
    <mergeCell ref="C44:C45"/>
    <mergeCell ref="D44:D45"/>
    <mergeCell ref="E44:E45"/>
    <mergeCell ref="S44:S45"/>
    <mergeCell ref="T44:U45"/>
    <mergeCell ref="V44:X45"/>
    <mergeCell ref="A42:A43"/>
    <mergeCell ref="B42:B43"/>
    <mergeCell ref="C42:C43"/>
    <mergeCell ref="D42:D43"/>
    <mergeCell ref="E42:E43"/>
    <mergeCell ref="S38:S39"/>
    <mergeCell ref="T38:U39"/>
    <mergeCell ref="V38:X39"/>
    <mergeCell ref="A40:A41"/>
    <mergeCell ref="B40:B41"/>
    <mergeCell ref="C40:C41"/>
    <mergeCell ref="D40:D41"/>
    <mergeCell ref="E40:E41"/>
    <mergeCell ref="S40:S41"/>
    <mergeCell ref="T40:U41"/>
    <mergeCell ref="V40:X41"/>
    <mergeCell ref="A38:A39"/>
    <mergeCell ref="B38:B39"/>
    <mergeCell ref="C38:C39"/>
    <mergeCell ref="D38:D39"/>
    <mergeCell ref="E38:E39"/>
    <mergeCell ref="S34:S35"/>
    <mergeCell ref="T34:U35"/>
    <mergeCell ref="V34:X35"/>
    <mergeCell ref="A36:A37"/>
    <mergeCell ref="B36:B37"/>
    <mergeCell ref="C36:C37"/>
    <mergeCell ref="D36:D37"/>
    <mergeCell ref="E36:E37"/>
    <mergeCell ref="S36:S37"/>
    <mergeCell ref="T36:U37"/>
    <mergeCell ref="V36:X37"/>
    <mergeCell ref="A34:A35"/>
    <mergeCell ref="B34:B35"/>
    <mergeCell ref="C34:C35"/>
    <mergeCell ref="D34:D35"/>
    <mergeCell ref="E34:E35"/>
    <mergeCell ref="S30:S31"/>
    <mergeCell ref="T30:U31"/>
    <mergeCell ref="V30:X31"/>
    <mergeCell ref="A32:A33"/>
    <mergeCell ref="B32:B33"/>
    <mergeCell ref="C32:C33"/>
    <mergeCell ref="D32:D33"/>
    <mergeCell ref="E32:E33"/>
    <mergeCell ref="S32:S33"/>
    <mergeCell ref="T32:U33"/>
    <mergeCell ref="V32:X33"/>
    <mergeCell ref="A30:A31"/>
    <mergeCell ref="B30:B31"/>
    <mergeCell ref="C30:C31"/>
    <mergeCell ref="D30:D31"/>
    <mergeCell ref="E30:E31"/>
    <mergeCell ref="S26:S27"/>
    <mergeCell ref="T26:U27"/>
    <mergeCell ref="V26:X27"/>
    <mergeCell ref="A28:A29"/>
    <mergeCell ref="B28:B29"/>
    <mergeCell ref="C28:C29"/>
    <mergeCell ref="D28:D29"/>
    <mergeCell ref="E28:E29"/>
    <mergeCell ref="S28:S29"/>
    <mergeCell ref="T28:U29"/>
    <mergeCell ref="V28:X29"/>
    <mergeCell ref="A26:A27"/>
    <mergeCell ref="B26:B27"/>
    <mergeCell ref="C26:C27"/>
    <mergeCell ref="D26:D27"/>
    <mergeCell ref="E26:E27"/>
    <mergeCell ref="A24:A25"/>
    <mergeCell ref="B24:B25"/>
    <mergeCell ref="C24:C25"/>
    <mergeCell ref="D24:D25"/>
    <mergeCell ref="E24:E25"/>
    <mergeCell ref="S24:S25"/>
    <mergeCell ref="T24:U25"/>
    <mergeCell ref="V24:X25"/>
    <mergeCell ref="C22:C23"/>
    <mergeCell ref="D22:D23"/>
    <mergeCell ref="E22:E23"/>
    <mergeCell ref="S22:S23"/>
    <mergeCell ref="T22:U23"/>
    <mergeCell ref="A94:B94"/>
    <mergeCell ref="E94:X94"/>
    <mergeCell ref="A16:A17"/>
    <mergeCell ref="A18:A19"/>
    <mergeCell ref="A46:A47"/>
    <mergeCell ref="A60:A61"/>
    <mergeCell ref="A20:A21"/>
    <mergeCell ref="B20:B21"/>
    <mergeCell ref="C20:C21"/>
    <mergeCell ref="D20:D21"/>
    <mergeCell ref="E20:E21"/>
    <mergeCell ref="S20:S21"/>
    <mergeCell ref="T20:U21"/>
    <mergeCell ref="V20:X21"/>
    <mergeCell ref="A22:A23"/>
    <mergeCell ref="B22:B23"/>
    <mergeCell ref="A90:B90"/>
    <mergeCell ref="E90:X90"/>
    <mergeCell ref="A91:B91"/>
    <mergeCell ref="D91:D93"/>
    <mergeCell ref="E91:X93"/>
    <mergeCell ref="A92:B92"/>
    <mergeCell ref="A93:B93"/>
    <mergeCell ref="A87:B87"/>
    <mergeCell ref="D87:D89"/>
    <mergeCell ref="E87:X89"/>
    <mergeCell ref="A88:B88"/>
    <mergeCell ref="A89:B89"/>
    <mergeCell ref="A1:C3"/>
    <mergeCell ref="D1:S3"/>
    <mergeCell ref="T1:U1"/>
    <mergeCell ref="V1:X1"/>
    <mergeCell ref="T2:U2"/>
    <mergeCell ref="V2:X2"/>
    <mergeCell ref="T3:U3"/>
    <mergeCell ref="V3:X3"/>
    <mergeCell ref="A10:B10"/>
    <mergeCell ref="C10:H10"/>
    <mergeCell ref="J10:K10"/>
    <mergeCell ref="L10:M10"/>
    <mergeCell ref="N10:X10"/>
    <mergeCell ref="H5:K5"/>
    <mergeCell ref="A7:B7"/>
    <mergeCell ref="C7:X7"/>
    <mergeCell ref="A9:B9"/>
    <mergeCell ref="C9:X9"/>
    <mergeCell ref="A11:B11"/>
    <mergeCell ref="C11:M11"/>
    <mergeCell ref="N11:Q11"/>
    <mergeCell ref="R11:X11"/>
    <mergeCell ref="A13:X13"/>
    <mergeCell ref="G14:R14"/>
    <mergeCell ref="S14:S15"/>
    <mergeCell ref="T14:U15"/>
    <mergeCell ref="V14:X15"/>
    <mergeCell ref="B16:B17"/>
    <mergeCell ref="C16:C17"/>
    <mergeCell ref="D16:D17"/>
    <mergeCell ref="E16:E17"/>
    <mergeCell ref="S16:S17"/>
    <mergeCell ref="A14:A15"/>
    <mergeCell ref="B14:B15"/>
    <mergeCell ref="C14:C15"/>
    <mergeCell ref="D14:D15"/>
    <mergeCell ref="E14:E15"/>
    <mergeCell ref="T16:U17"/>
    <mergeCell ref="V16:X17"/>
    <mergeCell ref="B18:B19"/>
    <mergeCell ref="C18:C19"/>
    <mergeCell ref="D18:D19"/>
    <mergeCell ref="E18:E19"/>
    <mergeCell ref="S18:S19"/>
    <mergeCell ref="T18:U19"/>
    <mergeCell ref="V18:X19"/>
    <mergeCell ref="V46:X47"/>
    <mergeCell ref="B60:B61"/>
    <mergeCell ref="C60:C61"/>
    <mergeCell ref="D60:D61"/>
    <mergeCell ref="E60:E61"/>
    <mergeCell ref="S60:S61"/>
    <mergeCell ref="T60:U61"/>
    <mergeCell ref="V60:X61"/>
    <mergeCell ref="B46:B47"/>
    <mergeCell ref="C46:C47"/>
    <mergeCell ref="D46:D47"/>
    <mergeCell ref="E46:E47"/>
    <mergeCell ref="S46:S47"/>
    <mergeCell ref="T46:U47"/>
    <mergeCell ref="S48:S49"/>
    <mergeCell ref="T48:U49"/>
    <mergeCell ref="V22:X23"/>
    <mergeCell ref="A64:X64"/>
    <mergeCell ref="A65:A66"/>
    <mergeCell ref="B65:B66"/>
    <mergeCell ref="C65:C66"/>
    <mergeCell ref="D65:D66"/>
    <mergeCell ref="E65:P65"/>
    <mergeCell ref="Q65:Q66"/>
    <mergeCell ref="R65:X74"/>
    <mergeCell ref="A67:A70"/>
    <mergeCell ref="B70:D70"/>
    <mergeCell ref="A71:A74"/>
    <mergeCell ref="B74:D74"/>
    <mergeCell ref="A86:B86"/>
    <mergeCell ref="E86:X86"/>
    <mergeCell ref="A83:B83"/>
    <mergeCell ref="D83:D85"/>
    <mergeCell ref="E83:X85"/>
    <mergeCell ref="A84:B84"/>
    <mergeCell ref="A85:B85"/>
    <mergeCell ref="B75:D75"/>
    <mergeCell ref="A77:X77"/>
    <mergeCell ref="A78:D78"/>
    <mergeCell ref="A82:B82"/>
    <mergeCell ref="E82:X82"/>
    <mergeCell ref="A79:B79"/>
    <mergeCell ref="D79:D81"/>
    <mergeCell ref="E79:X81"/>
    <mergeCell ref="A80:B80"/>
    <mergeCell ref="A81:B81"/>
  </mergeCells>
  <pageMargins left="0.7" right="0.7" top="0.75" bottom="0.75" header="0" footer="0"/>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PGA PROGRAMA GESTIÓN AMB 2022</vt:lpstr>
      <vt:lpstr>Energía</vt:lpstr>
      <vt:lpstr>Agua</vt:lpstr>
      <vt:lpstr>Residuos</vt:lpstr>
      <vt:lpstr>Consumo y Practicas Sostenibles</vt:lpstr>
      <vt:lpstr>'PGA PROGRAMA GESTIÓN AMB 2022'!Área_de_impresión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fonadeadm</dc:creator>
  <cp:lastModifiedBy>Diana Marcela Herran Luna</cp:lastModifiedBy>
  <dcterms:created xsi:type="dcterms:W3CDTF">2021-04-19T13:26:59Z</dcterms:created>
  <dcterms:modified xsi:type="dcterms:W3CDTF">2022-01-06T09:47:15Z</dcterms:modified>
</cp:coreProperties>
</file>