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7.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8.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comments5.xml" ContentType="application/vnd.openxmlformats-officedocument.spreadsheetml.comments+xml"/>
  <Override PartName="/xl/drawings/drawing14.xml" ContentType="application/vnd.openxmlformats-officedocument.drawing+xml"/>
  <Override PartName="/xl/comments6.xml" ContentType="application/vnd.openxmlformats-officedocument.spreadsheetml.comments+xml"/>
  <Override PartName="/xl/drawings/drawing15.xml" ContentType="application/vnd.openxmlformats-officedocument.drawing+xml"/>
  <Override PartName="/xl/comments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fonade-my.sharepoint.com/personal/dherran_enterritorio_gov_co/Documents/"/>
    </mc:Choice>
  </mc:AlternateContent>
  <xr:revisionPtr revIDLastSave="57" documentId="8_{7740D273-2DB8-404A-8666-C17A097DD36B}" xr6:coauthVersionLast="45" xr6:coauthVersionMax="45" xr10:uidLastSave="{FA22AFE0-ADD0-4070-9A0B-DEB26B4C22E8}"/>
  <bookViews>
    <workbookView xWindow="-120" yWindow="-120" windowWidth="20730" windowHeight="11160" tabRatio="612" firstSheet="10" activeTab="10" xr2:uid="{00000000-000D-0000-FFFF-FFFF00000000}"/>
  </bookViews>
  <sheets>
    <sheet name="Marco Estrategico" sheetId="3" state="hidden" r:id="rId1"/>
    <sheet name="Graficos- MARZO" sheetId="13" state="hidden" r:id="rId2"/>
    <sheet name="Graficos- ABRIL " sheetId="24" state="hidden" r:id="rId3"/>
    <sheet name="Graficos- Mayo" sheetId="23" state="hidden" r:id="rId4"/>
    <sheet name="Graficos- Junio " sheetId="25" state="hidden" r:id="rId5"/>
    <sheet name="Graficos- Julio " sheetId="26" state="hidden" r:id="rId6"/>
    <sheet name="Graficos- Agosto " sheetId="28" state="hidden" r:id="rId7"/>
    <sheet name="Graficos- Septiembre" sheetId="29" state="hidden" r:id="rId8"/>
    <sheet name="Resumen" sheetId="12" state="hidden" r:id="rId9"/>
    <sheet name="Gráfico1" sheetId="42" state="hidden" r:id="rId10"/>
    <sheet name="TALENTO HUMANO " sheetId="46" r:id="rId11"/>
    <sheet name="DIRECCIONAMIENTO ESTRATÉGICO Y " sheetId="50" r:id="rId12"/>
    <sheet name="GESTIÓN CON VALORES RESULTADOS" sheetId="47" r:id="rId13"/>
    <sheet name="EVALUACIÓN DE RESULTADOS" sheetId="43" r:id="rId14"/>
    <sheet name="INFORMACIÓN Y COMUNICACIÓN" sheetId="49" r:id="rId15"/>
    <sheet name="GESTIÓN CONNOCIMENTO Y LA INNOV" sheetId="51" r:id="rId16"/>
    <sheet name="CONTROL INTERNO" sheetId="48" r:id="rId17"/>
    <sheet name="Hoja1" sheetId="27" state="hidden" r:id="rId18"/>
  </sheets>
  <externalReferences>
    <externalReference r:id="rId19"/>
  </externalReferences>
  <definedNames>
    <definedName name="Estrategia__Transversal">[1]Varios!$H$4:$H$8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49" l="1"/>
  <c r="G29" i="49"/>
  <c r="D5" i="12" l="1"/>
  <c r="G5" i="12"/>
  <c r="G4" i="12"/>
  <c r="G3" i="12"/>
  <c r="G62" i="12"/>
  <c r="F62" i="12"/>
  <c r="D62" i="12"/>
  <c r="C62" i="12"/>
  <c r="G61" i="12"/>
  <c r="F61" i="12"/>
  <c r="D61" i="12"/>
  <c r="C61" i="12"/>
  <c r="G60" i="12"/>
  <c r="F60" i="12"/>
  <c r="D60" i="12"/>
  <c r="C60" i="12"/>
  <c r="G59" i="12"/>
  <c r="F59" i="12"/>
  <c r="D59" i="12"/>
  <c r="C59" i="12"/>
  <c r="G58" i="12"/>
  <c r="H58" i="12" s="1"/>
  <c r="F58" i="12"/>
  <c r="D58" i="12"/>
  <c r="C58" i="12"/>
  <c r="E58" i="12" s="1"/>
  <c r="G57" i="12"/>
  <c r="F57" i="12"/>
  <c r="D57" i="12"/>
  <c r="C57" i="12"/>
  <c r="E57" i="12" s="1"/>
  <c r="G56" i="12"/>
  <c r="F56" i="12"/>
  <c r="D56" i="12"/>
  <c r="C56" i="12"/>
  <c r="E56" i="12" s="1"/>
  <c r="G55" i="12"/>
  <c r="F55" i="12"/>
  <c r="E55" i="12"/>
  <c r="D55" i="12"/>
  <c r="C55" i="12"/>
  <c r="G51" i="12"/>
  <c r="F51" i="12"/>
  <c r="D51" i="12"/>
  <c r="C51" i="12"/>
  <c r="G50" i="12"/>
  <c r="F50" i="12"/>
  <c r="D50" i="12"/>
  <c r="C50" i="12"/>
  <c r="G49" i="12"/>
  <c r="F49" i="12"/>
  <c r="D49" i="12"/>
  <c r="C49" i="12"/>
  <c r="G45" i="12"/>
  <c r="F45" i="12"/>
  <c r="D45" i="12"/>
  <c r="C45" i="12"/>
  <c r="G44" i="12"/>
  <c r="F44" i="12"/>
  <c r="D44" i="12"/>
  <c r="C44" i="12"/>
  <c r="G43" i="12"/>
  <c r="F43" i="12"/>
  <c r="D43" i="12"/>
  <c r="C43" i="12"/>
  <c r="G42" i="12"/>
  <c r="F42" i="12"/>
  <c r="E42" i="12"/>
  <c r="D42" i="12"/>
  <c r="C42" i="12"/>
  <c r="G38" i="12"/>
  <c r="F38" i="12"/>
  <c r="H38" i="12" s="1"/>
  <c r="D38" i="12"/>
  <c r="C38" i="12"/>
  <c r="G37" i="12"/>
  <c r="F37" i="12"/>
  <c r="D37" i="12"/>
  <c r="C37" i="12"/>
  <c r="G36" i="12"/>
  <c r="F36" i="12"/>
  <c r="D36" i="12"/>
  <c r="C36" i="12"/>
  <c r="G32" i="12"/>
  <c r="F32" i="12"/>
  <c r="D32" i="12"/>
  <c r="C32" i="12"/>
  <c r="G31" i="12"/>
  <c r="F31" i="12"/>
  <c r="H31" i="12" s="1"/>
  <c r="D31" i="12"/>
  <c r="C31" i="12"/>
  <c r="G30" i="12"/>
  <c r="F30" i="12"/>
  <c r="D30" i="12"/>
  <c r="C30" i="12"/>
  <c r="G26" i="12"/>
  <c r="F26" i="12"/>
  <c r="D26" i="12"/>
  <c r="C26" i="12"/>
  <c r="G25" i="12"/>
  <c r="F25" i="12"/>
  <c r="D25" i="12"/>
  <c r="C25" i="12"/>
  <c r="G24" i="12"/>
  <c r="F24" i="12"/>
  <c r="H24" i="12" s="1"/>
  <c r="D24" i="12"/>
  <c r="C24" i="12"/>
  <c r="G23" i="12"/>
  <c r="F23" i="12"/>
  <c r="D23" i="12"/>
  <c r="C23" i="12"/>
  <c r="G19" i="12"/>
  <c r="F19" i="12"/>
  <c r="D19" i="12"/>
  <c r="C19" i="12"/>
  <c r="G18" i="12"/>
  <c r="F18" i="12"/>
  <c r="D18" i="12"/>
  <c r="C18" i="12"/>
  <c r="G17" i="12"/>
  <c r="F17" i="12"/>
  <c r="H17" i="12" s="1"/>
  <c r="D17" i="12"/>
  <c r="C17" i="12"/>
  <c r="G16" i="12"/>
  <c r="F16" i="12"/>
  <c r="D16" i="12"/>
  <c r="C16" i="12"/>
  <c r="G11" i="12"/>
  <c r="F11" i="12"/>
  <c r="D11" i="12"/>
  <c r="C11" i="12"/>
  <c r="G10" i="12"/>
  <c r="F10" i="12"/>
  <c r="D10" i="12"/>
  <c r="C10" i="12"/>
  <c r="G9" i="12"/>
  <c r="F9" i="12"/>
  <c r="H9" i="12" s="1"/>
  <c r="D9" i="12"/>
  <c r="C9" i="12"/>
  <c r="G6" i="12"/>
  <c r="F6" i="12"/>
  <c r="H6" i="12" s="1"/>
  <c r="D6" i="12"/>
  <c r="C6" i="12"/>
  <c r="F5" i="12"/>
  <c r="C5" i="12"/>
  <c r="D4" i="12"/>
  <c r="C4" i="12"/>
  <c r="F3" i="12"/>
  <c r="D3" i="12"/>
  <c r="C3" i="12"/>
  <c r="H59" i="29"/>
  <c r="G59" i="29"/>
  <c r="F59" i="29"/>
  <c r="E59" i="29"/>
  <c r="D59" i="29"/>
  <c r="C11" i="29"/>
  <c r="H10" i="29"/>
  <c r="H70" i="29" s="1"/>
  <c r="G10" i="29"/>
  <c r="G70" i="29" s="1"/>
  <c r="E10" i="29"/>
  <c r="D10" i="29"/>
  <c r="D70" i="29" s="1"/>
  <c r="H9" i="29"/>
  <c r="H48" i="29" s="1"/>
  <c r="G9" i="29"/>
  <c r="G48" i="29" s="1"/>
  <c r="E9" i="29"/>
  <c r="D9" i="29"/>
  <c r="D48" i="29" s="1"/>
  <c r="H8" i="29"/>
  <c r="H47" i="29" s="1"/>
  <c r="G8" i="29"/>
  <c r="E8" i="29"/>
  <c r="E47" i="29" s="1"/>
  <c r="D8" i="29"/>
  <c r="D47" i="29" s="1"/>
  <c r="H7" i="29"/>
  <c r="H35" i="29" s="1"/>
  <c r="G7" i="29"/>
  <c r="G35" i="29" s="1"/>
  <c r="E7" i="29"/>
  <c r="D7" i="29"/>
  <c r="D35" i="29" s="1"/>
  <c r="H6" i="29"/>
  <c r="H34" i="29" s="1"/>
  <c r="G6" i="29"/>
  <c r="G34" i="29" s="1"/>
  <c r="E6" i="29"/>
  <c r="E34" i="29" s="1"/>
  <c r="D6" i="29"/>
  <c r="D34" i="29" s="1"/>
  <c r="H5" i="29"/>
  <c r="H33" i="29" s="1"/>
  <c r="G5" i="29"/>
  <c r="G33" i="29" s="1"/>
  <c r="E5" i="29"/>
  <c r="D5" i="29"/>
  <c r="D33" i="29" s="1"/>
  <c r="H4" i="29"/>
  <c r="H27" i="29" s="1"/>
  <c r="G4" i="29"/>
  <c r="G27" i="29" s="1"/>
  <c r="E4" i="29"/>
  <c r="E27" i="29" s="1"/>
  <c r="D4" i="29"/>
  <c r="D27" i="29" s="1"/>
  <c r="H3" i="29"/>
  <c r="H26" i="29" s="1"/>
  <c r="G3" i="29"/>
  <c r="G11" i="29" s="1"/>
  <c r="E3" i="29"/>
  <c r="D3" i="29"/>
  <c r="D26" i="29" s="1"/>
  <c r="C12" i="28"/>
  <c r="H11" i="28"/>
  <c r="H71" i="28" s="1"/>
  <c r="G11" i="28"/>
  <c r="G71" i="28" s="1"/>
  <c r="E11" i="28"/>
  <c r="E71" i="28" s="1"/>
  <c r="D11" i="28"/>
  <c r="D71" i="28" s="1"/>
  <c r="H10" i="28"/>
  <c r="H49" i="28" s="1"/>
  <c r="G10" i="28"/>
  <c r="E10" i="28"/>
  <c r="E49" i="28" s="1"/>
  <c r="D10" i="28"/>
  <c r="H9" i="28"/>
  <c r="H48" i="28" s="1"/>
  <c r="G9" i="28"/>
  <c r="G48" i="28" s="1"/>
  <c r="E9" i="28"/>
  <c r="E48" i="28" s="1"/>
  <c r="D9" i="28"/>
  <c r="D48" i="28" s="1"/>
  <c r="H8" i="28"/>
  <c r="H60" i="28" s="1"/>
  <c r="G8" i="28"/>
  <c r="G60" i="28" s="1"/>
  <c r="E8" i="28"/>
  <c r="E60" i="28" s="1"/>
  <c r="D8" i="28"/>
  <c r="H7" i="28"/>
  <c r="H36" i="28" s="1"/>
  <c r="G7" i="28"/>
  <c r="G36" i="28" s="1"/>
  <c r="E7" i="28"/>
  <c r="E36" i="28" s="1"/>
  <c r="D7" i="28"/>
  <c r="D36" i="28" s="1"/>
  <c r="H6" i="28"/>
  <c r="H35" i="28" s="1"/>
  <c r="G6" i="28"/>
  <c r="G35" i="28" s="1"/>
  <c r="E6" i="28"/>
  <c r="E35" i="28" s="1"/>
  <c r="D6" i="28"/>
  <c r="H5" i="28"/>
  <c r="H34" i="28" s="1"/>
  <c r="G5" i="28"/>
  <c r="G34" i="28" s="1"/>
  <c r="E5" i="28"/>
  <c r="D5" i="28"/>
  <c r="D34" i="28" s="1"/>
  <c r="H4" i="28"/>
  <c r="H28" i="28" s="1"/>
  <c r="G4" i="28"/>
  <c r="E4" i="28"/>
  <c r="E28" i="28" s="1"/>
  <c r="D4" i="28"/>
  <c r="H3" i="28"/>
  <c r="H27" i="28" s="1"/>
  <c r="G3" i="28"/>
  <c r="G27" i="28" s="1"/>
  <c r="E3" i="28"/>
  <c r="E27" i="28" s="1"/>
  <c r="D3" i="28"/>
  <c r="D12" i="28" s="1"/>
  <c r="G35" i="26"/>
  <c r="C12" i="26"/>
  <c r="H11" i="26"/>
  <c r="G11" i="26"/>
  <c r="G71" i="26" s="1"/>
  <c r="E11" i="26"/>
  <c r="E71" i="26" s="1"/>
  <c r="D11" i="26"/>
  <c r="D71" i="26" s="1"/>
  <c r="H10" i="26"/>
  <c r="H49" i="26" s="1"/>
  <c r="G10" i="26"/>
  <c r="G49" i="26" s="1"/>
  <c r="E10" i="26"/>
  <c r="E49" i="26" s="1"/>
  <c r="D10" i="26"/>
  <c r="D49" i="26" s="1"/>
  <c r="H9" i="26"/>
  <c r="G9" i="26"/>
  <c r="G48" i="26" s="1"/>
  <c r="E9" i="26"/>
  <c r="E48" i="26" s="1"/>
  <c r="D9" i="26"/>
  <c r="D48" i="26" s="1"/>
  <c r="H8" i="26"/>
  <c r="H60" i="26" s="1"/>
  <c r="G8" i="26"/>
  <c r="G60" i="26" s="1"/>
  <c r="E8" i="26"/>
  <c r="D8" i="26"/>
  <c r="D60" i="26" s="1"/>
  <c r="H7" i="26"/>
  <c r="G7" i="26"/>
  <c r="G36" i="26" s="1"/>
  <c r="E7" i="26"/>
  <c r="E36" i="26" s="1"/>
  <c r="D7" i="26"/>
  <c r="D36" i="26" s="1"/>
  <c r="H6" i="26"/>
  <c r="H35" i="26" s="1"/>
  <c r="G6" i="26"/>
  <c r="E6" i="26"/>
  <c r="E35" i="26" s="1"/>
  <c r="D6" i="26"/>
  <c r="D35" i="26" s="1"/>
  <c r="H5" i="26"/>
  <c r="G5" i="26"/>
  <c r="G34" i="26" s="1"/>
  <c r="E5" i="26"/>
  <c r="E34" i="26" s="1"/>
  <c r="D5" i="26"/>
  <c r="D34" i="26" s="1"/>
  <c r="H4" i="26"/>
  <c r="H28" i="26" s="1"/>
  <c r="G4" i="26"/>
  <c r="E4" i="26"/>
  <c r="E28" i="26" s="1"/>
  <c r="D4" i="26"/>
  <c r="D28" i="26" s="1"/>
  <c r="H3" i="26"/>
  <c r="H27" i="26" s="1"/>
  <c r="G3" i="26"/>
  <c r="E3" i="26"/>
  <c r="D3" i="26"/>
  <c r="D27" i="26" s="1"/>
  <c r="G35" i="25"/>
  <c r="I35" i="25" s="1"/>
  <c r="C12" i="25"/>
  <c r="H11" i="25"/>
  <c r="G11" i="25"/>
  <c r="G71" i="25" s="1"/>
  <c r="E11" i="25"/>
  <c r="E71" i="25" s="1"/>
  <c r="D11" i="25"/>
  <c r="D71" i="25" s="1"/>
  <c r="H10" i="25"/>
  <c r="H49" i="25" s="1"/>
  <c r="G10" i="25"/>
  <c r="G49" i="25" s="1"/>
  <c r="E10" i="25"/>
  <c r="E49" i="25" s="1"/>
  <c r="D10" i="25"/>
  <c r="D49" i="25" s="1"/>
  <c r="H9" i="25"/>
  <c r="H48" i="25" s="1"/>
  <c r="G9" i="25"/>
  <c r="G48" i="25" s="1"/>
  <c r="E9" i="25"/>
  <c r="F9" i="25" s="1"/>
  <c r="F48" i="25" s="1"/>
  <c r="D9" i="25"/>
  <c r="D48" i="25" s="1"/>
  <c r="H8" i="25"/>
  <c r="H60" i="25" s="1"/>
  <c r="G8" i="25"/>
  <c r="G60" i="25" s="1"/>
  <c r="E8" i="25"/>
  <c r="E60" i="25" s="1"/>
  <c r="D8" i="25"/>
  <c r="D60" i="25" s="1"/>
  <c r="H7" i="25"/>
  <c r="H36" i="25" s="1"/>
  <c r="G7" i="25"/>
  <c r="E7" i="25"/>
  <c r="E36" i="25" s="1"/>
  <c r="D7" i="25"/>
  <c r="D36" i="25" s="1"/>
  <c r="H6" i="25"/>
  <c r="H35" i="25" s="1"/>
  <c r="G6" i="25"/>
  <c r="E6" i="25"/>
  <c r="E35" i="25" s="1"/>
  <c r="D6" i="25"/>
  <c r="D35" i="25" s="1"/>
  <c r="H5" i="25"/>
  <c r="H34" i="25" s="1"/>
  <c r="G5" i="25"/>
  <c r="F5" i="25"/>
  <c r="F34" i="25" s="1"/>
  <c r="E5" i="25"/>
  <c r="E34" i="25" s="1"/>
  <c r="D5" i="25"/>
  <c r="D34" i="25" s="1"/>
  <c r="H4" i="25"/>
  <c r="H28" i="25" s="1"/>
  <c r="G4" i="25"/>
  <c r="G28" i="25" s="1"/>
  <c r="I28" i="25" s="1"/>
  <c r="E4" i="25"/>
  <c r="E28" i="25" s="1"/>
  <c r="D4" i="25"/>
  <c r="D28" i="25" s="1"/>
  <c r="H3" i="25"/>
  <c r="H12" i="25" s="1"/>
  <c r="G3" i="25"/>
  <c r="G27" i="25" s="1"/>
  <c r="E3" i="25"/>
  <c r="D3" i="25"/>
  <c r="D12" i="25" s="1"/>
  <c r="C12" i="23"/>
  <c r="H11" i="23"/>
  <c r="H71" i="23" s="1"/>
  <c r="G11" i="23"/>
  <c r="E11" i="23"/>
  <c r="E71" i="23" s="1"/>
  <c r="D11" i="23"/>
  <c r="D71" i="23" s="1"/>
  <c r="H10" i="23"/>
  <c r="H49" i="23" s="1"/>
  <c r="G10" i="23"/>
  <c r="G49" i="23" s="1"/>
  <c r="E10" i="23"/>
  <c r="E49" i="23" s="1"/>
  <c r="D10" i="23"/>
  <c r="D49" i="23" s="1"/>
  <c r="H9" i="23"/>
  <c r="H48" i="23" s="1"/>
  <c r="G9" i="23"/>
  <c r="G48" i="23" s="1"/>
  <c r="E9" i="23"/>
  <c r="D9" i="23"/>
  <c r="D48" i="23" s="1"/>
  <c r="H8" i="23"/>
  <c r="H60" i="23" s="1"/>
  <c r="G8" i="23"/>
  <c r="G60" i="23" s="1"/>
  <c r="E8" i="23"/>
  <c r="E60" i="23" s="1"/>
  <c r="D8" i="23"/>
  <c r="D60" i="23" s="1"/>
  <c r="H7" i="23"/>
  <c r="H36" i="23" s="1"/>
  <c r="G7" i="23"/>
  <c r="E7" i="23"/>
  <c r="E36" i="23" s="1"/>
  <c r="D7" i="23"/>
  <c r="D36" i="23" s="1"/>
  <c r="H6" i="23"/>
  <c r="H35" i="23" s="1"/>
  <c r="G6" i="23"/>
  <c r="G35" i="23" s="1"/>
  <c r="E6" i="23"/>
  <c r="E35" i="23" s="1"/>
  <c r="D6" i="23"/>
  <c r="D35" i="23" s="1"/>
  <c r="H5" i="23"/>
  <c r="H34" i="23" s="1"/>
  <c r="G5" i="23"/>
  <c r="E5" i="23"/>
  <c r="E34" i="23" s="1"/>
  <c r="D5" i="23"/>
  <c r="D34" i="23" s="1"/>
  <c r="H4" i="23"/>
  <c r="H28" i="23" s="1"/>
  <c r="G4" i="23"/>
  <c r="G28" i="23" s="1"/>
  <c r="E4" i="23"/>
  <c r="E28" i="23" s="1"/>
  <c r="D4" i="23"/>
  <c r="D28" i="23" s="1"/>
  <c r="H3" i="23"/>
  <c r="H27" i="23" s="1"/>
  <c r="G3" i="23"/>
  <c r="G27" i="23" s="1"/>
  <c r="E3" i="23"/>
  <c r="D3" i="23"/>
  <c r="D27" i="23" s="1"/>
  <c r="C12" i="24"/>
  <c r="H11" i="24"/>
  <c r="H71" i="24" s="1"/>
  <c r="G11" i="24"/>
  <c r="I11" i="24" s="1"/>
  <c r="E11" i="24"/>
  <c r="E71" i="24" s="1"/>
  <c r="D11" i="24"/>
  <c r="D71" i="24" s="1"/>
  <c r="H10" i="24"/>
  <c r="H49" i="24" s="1"/>
  <c r="G10" i="24"/>
  <c r="G49" i="24" s="1"/>
  <c r="E10" i="24"/>
  <c r="E49" i="24" s="1"/>
  <c r="D10" i="24"/>
  <c r="H9" i="24"/>
  <c r="H48" i="24" s="1"/>
  <c r="G9" i="24"/>
  <c r="E9" i="24"/>
  <c r="E48" i="24" s="1"/>
  <c r="D9" i="24"/>
  <c r="D48" i="24" s="1"/>
  <c r="H8" i="24"/>
  <c r="H60" i="24" s="1"/>
  <c r="G8" i="24"/>
  <c r="G60" i="24" s="1"/>
  <c r="E8" i="24"/>
  <c r="E60" i="24" s="1"/>
  <c r="D8" i="24"/>
  <c r="D60" i="24" s="1"/>
  <c r="H7" i="24"/>
  <c r="H36" i="24" s="1"/>
  <c r="G7" i="24"/>
  <c r="E7" i="24"/>
  <c r="E36" i="24" s="1"/>
  <c r="D7" i="24"/>
  <c r="D36" i="24" s="1"/>
  <c r="H6" i="24"/>
  <c r="H35" i="24" s="1"/>
  <c r="G6" i="24"/>
  <c r="G35" i="24" s="1"/>
  <c r="I35" i="24" s="1"/>
  <c r="E6" i="24"/>
  <c r="E35" i="24" s="1"/>
  <c r="D6" i="24"/>
  <c r="D35" i="24" s="1"/>
  <c r="H5" i="24"/>
  <c r="H34" i="24" s="1"/>
  <c r="G5" i="24"/>
  <c r="I5" i="24" s="1"/>
  <c r="E5" i="24"/>
  <c r="E34" i="24" s="1"/>
  <c r="D5" i="24"/>
  <c r="D34" i="24" s="1"/>
  <c r="H4" i="24"/>
  <c r="H28" i="24" s="1"/>
  <c r="G4" i="24"/>
  <c r="G28" i="24" s="1"/>
  <c r="E4" i="24"/>
  <c r="E28" i="24" s="1"/>
  <c r="D4" i="24"/>
  <c r="D28" i="24" s="1"/>
  <c r="H3" i="24"/>
  <c r="H12" i="24" s="1"/>
  <c r="G3" i="24"/>
  <c r="E3" i="24"/>
  <c r="E27" i="24" s="1"/>
  <c r="D3" i="24"/>
  <c r="D12" i="24" s="1"/>
  <c r="C12" i="13"/>
  <c r="H11" i="13"/>
  <c r="G11" i="13"/>
  <c r="G71" i="13" s="1"/>
  <c r="E11" i="13"/>
  <c r="E71" i="13" s="1"/>
  <c r="D11" i="13"/>
  <c r="D71" i="13" s="1"/>
  <c r="H10" i="13"/>
  <c r="H49" i="13" s="1"/>
  <c r="G10" i="13"/>
  <c r="G49" i="13" s="1"/>
  <c r="E10" i="13"/>
  <c r="E49" i="13" s="1"/>
  <c r="D10" i="13"/>
  <c r="D49" i="13" s="1"/>
  <c r="H9" i="13"/>
  <c r="H48" i="13" s="1"/>
  <c r="G9" i="13"/>
  <c r="G48" i="13" s="1"/>
  <c r="E9" i="13"/>
  <c r="E48" i="13" s="1"/>
  <c r="D9" i="13"/>
  <c r="D48" i="13" s="1"/>
  <c r="H8" i="13"/>
  <c r="H60" i="13" s="1"/>
  <c r="G8" i="13"/>
  <c r="G60" i="13" s="1"/>
  <c r="E8" i="13"/>
  <c r="E60" i="13" s="1"/>
  <c r="D8" i="13"/>
  <c r="D60" i="13" s="1"/>
  <c r="H7" i="13"/>
  <c r="H36" i="13" s="1"/>
  <c r="G7" i="13"/>
  <c r="G36" i="13" s="1"/>
  <c r="E7" i="13"/>
  <c r="E36" i="13" s="1"/>
  <c r="D7" i="13"/>
  <c r="D36" i="13" s="1"/>
  <c r="H6" i="13"/>
  <c r="G6" i="13"/>
  <c r="G35" i="13" s="1"/>
  <c r="E6" i="13"/>
  <c r="E35" i="13" s="1"/>
  <c r="D6" i="13"/>
  <c r="D35" i="13" s="1"/>
  <c r="H5" i="13"/>
  <c r="H34" i="13" s="1"/>
  <c r="G5" i="13"/>
  <c r="G34" i="13" s="1"/>
  <c r="E5" i="13"/>
  <c r="E34" i="13" s="1"/>
  <c r="D5" i="13"/>
  <c r="D34" i="13" s="1"/>
  <c r="H4" i="13"/>
  <c r="G4" i="13"/>
  <c r="G28" i="13" s="1"/>
  <c r="F4" i="13"/>
  <c r="F28" i="13" s="1"/>
  <c r="E4" i="13"/>
  <c r="E28" i="13" s="1"/>
  <c r="D4" i="13"/>
  <c r="D28" i="13" s="1"/>
  <c r="H3" i="13"/>
  <c r="H27" i="13" s="1"/>
  <c r="G3" i="13"/>
  <c r="E3" i="13"/>
  <c r="D3" i="13"/>
  <c r="D27" i="13" s="1"/>
  <c r="O36" i="3"/>
  <c r="I35" i="26" l="1"/>
  <c r="I9" i="13"/>
  <c r="I11" i="13"/>
  <c r="F5" i="24"/>
  <c r="F34" i="24" s="1"/>
  <c r="F7" i="29"/>
  <c r="F35" i="29" s="1"/>
  <c r="H42" i="12"/>
  <c r="H49" i="12"/>
  <c r="I5" i="25"/>
  <c r="I60" i="25"/>
  <c r="I49" i="25"/>
  <c r="I71" i="28"/>
  <c r="H62" i="12"/>
  <c r="I4" i="29"/>
  <c r="I33" i="29"/>
  <c r="I34" i="29"/>
  <c r="I8" i="29"/>
  <c r="G47" i="29"/>
  <c r="H10" i="12"/>
  <c r="H18" i="12"/>
  <c r="H25" i="12"/>
  <c r="H26" i="12"/>
  <c r="H32" i="12"/>
  <c r="H45" i="12"/>
  <c r="E60" i="12"/>
  <c r="E61" i="12"/>
  <c r="E62" i="12"/>
  <c r="E48" i="25"/>
  <c r="F4" i="26"/>
  <c r="F28" i="26" s="1"/>
  <c r="F8" i="26"/>
  <c r="F60" i="26" s="1"/>
  <c r="I4" i="26"/>
  <c r="F9" i="26"/>
  <c r="F48" i="26" s="1"/>
  <c r="G28" i="26"/>
  <c r="I28" i="26" s="1"/>
  <c r="E60" i="26"/>
  <c r="I4" i="28"/>
  <c r="I35" i="28"/>
  <c r="F9" i="28"/>
  <c r="F48" i="28" s="1"/>
  <c r="E9" i="12"/>
  <c r="E10" i="12"/>
  <c r="E16" i="12"/>
  <c r="E17" i="12"/>
  <c r="E18" i="12"/>
  <c r="E23" i="12"/>
  <c r="E24" i="12"/>
  <c r="E25" i="12"/>
  <c r="E30" i="12"/>
  <c r="E31" i="12"/>
  <c r="E32" i="12"/>
  <c r="E37" i="12"/>
  <c r="E38" i="12"/>
  <c r="H57" i="12"/>
  <c r="I10" i="23"/>
  <c r="F5" i="28"/>
  <c r="F34" i="28" s="1"/>
  <c r="F7" i="28"/>
  <c r="F36" i="28" s="1"/>
  <c r="I6" i="13"/>
  <c r="F10" i="24"/>
  <c r="F49" i="24" s="1"/>
  <c r="I5" i="23"/>
  <c r="I7" i="23"/>
  <c r="I60" i="23"/>
  <c r="I60" i="26"/>
  <c r="I10" i="28"/>
  <c r="F11" i="28"/>
  <c r="F71" i="28" s="1"/>
  <c r="E44" i="12"/>
  <c r="E45" i="12"/>
  <c r="E49" i="12"/>
  <c r="E51" i="12"/>
  <c r="H61" i="12"/>
  <c r="I49" i="24"/>
  <c r="I35" i="23"/>
  <c r="I48" i="25"/>
  <c r="I60" i="28"/>
  <c r="F6" i="13"/>
  <c r="F35" i="13" s="1"/>
  <c r="F7" i="24"/>
  <c r="F36" i="24" s="1"/>
  <c r="I4" i="23"/>
  <c r="I4" i="13"/>
  <c r="I7" i="24"/>
  <c r="I60" i="24"/>
  <c r="F9" i="24"/>
  <c r="F48" i="24" s="1"/>
  <c r="I6" i="23"/>
  <c r="I48" i="23"/>
  <c r="I49" i="23"/>
  <c r="I7" i="25"/>
  <c r="F9" i="29"/>
  <c r="F48" i="29" s="1"/>
  <c r="F10" i="29"/>
  <c r="F70" i="29" s="1"/>
  <c r="E35" i="29"/>
  <c r="E11" i="12"/>
  <c r="H16" i="12"/>
  <c r="H19" i="12"/>
  <c r="E26" i="12"/>
  <c r="H30" i="12"/>
  <c r="H36" i="12"/>
  <c r="E43" i="12"/>
  <c r="H44" i="12"/>
  <c r="H50" i="12"/>
  <c r="H56" i="12"/>
  <c r="H59" i="12"/>
  <c r="F9" i="23"/>
  <c r="F48" i="23" s="1"/>
  <c r="I49" i="13"/>
  <c r="I9" i="24"/>
  <c r="F11" i="24"/>
  <c r="F71" i="24" s="1"/>
  <c r="I28" i="23"/>
  <c r="I8" i="23"/>
  <c r="I11" i="23"/>
  <c r="I8" i="26"/>
  <c r="E34" i="28"/>
  <c r="I6" i="29"/>
  <c r="F5" i="29"/>
  <c r="F33" i="29" s="1"/>
  <c r="E33" i="29"/>
  <c r="E48" i="29"/>
  <c r="I59" i="29"/>
  <c r="H11" i="12"/>
  <c r="E19" i="12"/>
  <c r="H23" i="12"/>
  <c r="E36" i="12"/>
  <c r="H37" i="12"/>
  <c r="H43" i="12"/>
  <c r="E50" i="12"/>
  <c r="H51" i="12"/>
  <c r="H55" i="12"/>
  <c r="E59" i="12"/>
  <c r="H60" i="12"/>
  <c r="F7" i="25"/>
  <c r="F36" i="25" s="1"/>
  <c r="F5" i="26"/>
  <c r="F34" i="26" s="1"/>
  <c r="I48" i="28"/>
  <c r="G28" i="28"/>
  <c r="I28" i="28" s="1"/>
  <c r="G49" i="28"/>
  <c r="I49" i="28" s="1"/>
  <c r="I10" i="29"/>
  <c r="F3" i="23"/>
  <c r="F27" i="23" s="1"/>
  <c r="I3" i="24"/>
  <c r="F3" i="29"/>
  <c r="F26" i="29" s="1"/>
  <c r="D27" i="24"/>
  <c r="H27" i="25"/>
  <c r="I27" i="25" s="1"/>
  <c r="F3" i="13"/>
  <c r="F27" i="13" s="1"/>
  <c r="F11" i="13"/>
  <c r="F71" i="13" s="1"/>
  <c r="F3" i="26"/>
  <c r="F27" i="26" s="1"/>
  <c r="H12" i="26"/>
  <c r="G12" i="28"/>
  <c r="G26" i="29"/>
  <c r="I26" i="29" s="1"/>
  <c r="H12" i="13"/>
  <c r="I3" i="13"/>
  <c r="E27" i="26"/>
  <c r="I27" i="28"/>
  <c r="D27" i="28"/>
  <c r="E4" i="12"/>
  <c r="E6" i="12"/>
  <c r="I34" i="13"/>
  <c r="I36" i="13"/>
  <c r="I60" i="13"/>
  <c r="I48" i="13"/>
  <c r="I28" i="24"/>
  <c r="G34" i="24"/>
  <c r="I34" i="24" s="1"/>
  <c r="G36" i="24"/>
  <c r="I36" i="24" s="1"/>
  <c r="G71" i="24"/>
  <c r="I71" i="24" s="1"/>
  <c r="E12" i="23"/>
  <c r="D27" i="25"/>
  <c r="G36" i="25"/>
  <c r="I36" i="25" s="1"/>
  <c r="I3" i="26"/>
  <c r="G27" i="26"/>
  <c r="I27" i="26" s="1"/>
  <c r="G12" i="26"/>
  <c r="F4" i="28"/>
  <c r="F28" i="28" s="1"/>
  <c r="D28" i="28"/>
  <c r="I8" i="28"/>
  <c r="I36" i="28"/>
  <c r="I48" i="29"/>
  <c r="I70" i="29"/>
  <c r="I5" i="13"/>
  <c r="I7" i="13"/>
  <c r="F9" i="13"/>
  <c r="F48" i="13" s="1"/>
  <c r="I10" i="13"/>
  <c r="D12" i="13"/>
  <c r="H28" i="13"/>
  <c r="I28" i="13" s="1"/>
  <c r="H35" i="13"/>
  <c r="I35" i="13" s="1"/>
  <c r="H71" i="13"/>
  <c r="I71" i="13" s="1"/>
  <c r="I4" i="24"/>
  <c r="I6" i="24"/>
  <c r="I8" i="24"/>
  <c r="I10" i="24"/>
  <c r="G27" i="24"/>
  <c r="D49" i="24"/>
  <c r="F4" i="23"/>
  <c r="F28" i="23" s="1"/>
  <c r="F6" i="23"/>
  <c r="F35" i="23" s="1"/>
  <c r="F8" i="23"/>
  <c r="F60" i="23" s="1"/>
  <c r="F10" i="23"/>
  <c r="F49" i="23" s="1"/>
  <c r="G12" i="23"/>
  <c r="G34" i="23"/>
  <c r="I34" i="23" s="1"/>
  <c r="G36" i="23"/>
  <c r="I36" i="23" s="1"/>
  <c r="E48" i="23"/>
  <c r="G71" i="23"/>
  <c r="I71" i="23" s="1"/>
  <c r="F3" i="25"/>
  <c r="F27" i="25" s="1"/>
  <c r="E27" i="25"/>
  <c r="I4" i="25"/>
  <c r="I6" i="25"/>
  <c r="I8" i="25"/>
  <c r="I11" i="25"/>
  <c r="H71" i="25"/>
  <c r="I71" i="25" s="1"/>
  <c r="H36" i="26"/>
  <c r="I7" i="26"/>
  <c r="H71" i="26"/>
  <c r="I71" i="26" s="1"/>
  <c r="I11" i="26"/>
  <c r="I36" i="26"/>
  <c r="F6" i="28"/>
  <c r="F35" i="28" s="1"/>
  <c r="D35" i="28"/>
  <c r="F5" i="13"/>
  <c r="F34" i="13" s="1"/>
  <c r="F7" i="13"/>
  <c r="F36" i="13" s="1"/>
  <c r="I8" i="13"/>
  <c r="E12" i="13"/>
  <c r="E27" i="13"/>
  <c r="F4" i="24"/>
  <c r="F28" i="24" s="1"/>
  <c r="F6" i="24"/>
  <c r="F35" i="24" s="1"/>
  <c r="F8" i="24"/>
  <c r="F60" i="24" s="1"/>
  <c r="G12" i="24"/>
  <c r="I12" i="24" s="1"/>
  <c r="C17" i="24" s="1"/>
  <c r="H27" i="24"/>
  <c r="G48" i="24"/>
  <c r="I48" i="24" s="1"/>
  <c r="I27" i="23"/>
  <c r="I9" i="23"/>
  <c r="E27" i="23"/>
  <c r="F4" i="25"/>
  <c r="F28" i="25" s="1"/>
  <c r="F6" i="25"/>
  <c r="F35" i="25" s="1"/>
  <c r="F8" i="25"/>
  <c r="F60" i="25" s="1"/>
  <c r="F10" i="25"/>
  <c r="F49" i="25" s="1"/>
  <c r="G34" i="25"/>
  <c r="I34" i="25" s="1"/>
  <c r="F6" i="26"/>
  <c r="F35" i="26" s="1"/>
  <c r="F10" i="26"/>
  <c r="F49" i="26" s="1"/>
  <c r="I49" i="26"/>
  <c r="F8" i="28"/>
  <c r="F60" i="28" s="1"/>
  <c r="D60" i="28"/>
  <c r="I27" i="29"/>
  <c r="I47" i="29"/>
  <c r="F8" i="13"/>
  <c r="F60" i="13" s="1"/>
  <c r="G12" i="13"/>
  <c r="G27" i="13"/>
  <c r="I27" i="13" s="1"/>
  <c r="F5" i="23"/>
  <c r="F34" i="23" s="1"/>
  <c r="F7" i="23"/>
  <c r="F36" i="23" s="1"/>
  <c r="F11" i="23"/>
  <c r="F71" i="23" s="1"/>
  <c r="I9" i="25"/>
  <c r="I10" i="25"/>
  <c r="F11" i="25"/>
  <c r="F71" i="25" s="1"/>
  <c r="E12" i="25"/>
  <c r="F12" i="25" s="1"/>
  <c r="C16" i="25" s="1"/>
  <c r="H34" i="26"/>
  <c r="I34" i="26" s="1"/>
  <c r="I5" i="26"/>
  <c r="I6" i="26"/>
  <c r="F7" i="26"/>
  <c r="F36" i="26" s="1"/>
  <c r="I9" i="26"/>
  <c r="H48" i="26"/>
  <c r="I48" i="26" s="1"/>
  <c r="I10" i="26"/>
  <c r="F11" i="26"/>
  <c r="F71" i="26" s="1"/>
  <c r="E12" i="26"/>
  <c r="I6" i="28"/>
  <c r="F10" i="28"/>
  <c r="F49" i="28" s="1"/>
  <c r="D49" i="28"/>
  <c r="I34" i="28"/>
  <c r="I35" i="29"/>
  <c r="D12" i="26"/>
  <c r="I3" i="28"/>
  <c r="I5" i="28"/>
  <c r="I7" i="28"/>
  <c r="I9" i="28"/>
  <c r="I11" i="28"/>
  <c r="H12" i="28"/>
  <c r="I12" i="28" s="1"/>
  <c r="C17" i="28" s="1"/>
  <c r="E26" i="29"/>
  <c r="E70" i="29"/>
  <c r="H3" i="12"/>
  <c r="F4" i="29"/>
  <c r="F27" i="29" s="1"/>
  <c r="F6" i="29"/>
  <c r="F34" i="29" s="1"/>
  <c r="F8" i="29"/>
  <c r="F47" i="29" s="1"/>
  <c r="E3" i="12"/>
  <c r="I5" i="29"/>
  <c r="I7" i="29"/>
  <c r="I9" i="29"/>
  <c r="F3" i="28"/>
  <c r="F27" i="28" s="1"/>
  <c r="I3" i="29"/>
  <c r="D11" i="29"/>
  <c r="H11" i="29"/>
  <c r="I11" i="29" s="1"/>
  <c r="F3" i="24"/>
  <c r="F27" i="24" s="1"/>
  <c r="F10" i="13"/>
  <c r="F49" i="13" s="1"/>
  <c r="I3" i="25"/>
  <c r="E11" i="29"/>
  <c r="H5" i="12"/>
  <c r="I3" i="23"/>
  <c r="E12" i="24"/>
  <c r="F12" i="24" s="1"/>
  <c r="C16" i="24" s="1"/>
  <c r="D12" i="23"/>
  <c r="H12" i="23"/>
  <c r="G12" i="25"/>
  <c r="I12" i="25" s="1"/>
  <c r="C17" i="25" s="1"/>
  <c r="E12" i="28"/>
  <c r="F12" i="28" s="1"/>
  <c r="C16" i="28" s="1"/>
  <c r="E5" i="12"/>
  <c r="F4" i="12"/>
  <c r="H4" i="12" s="1"/>
  <c r="I12" i="13" l="1"/>
  <c r="C17" i="13" s="1"/>
  <c r="I12" i="23"/>
  <c r="C17" i="23" s="1"/>
  <c r="F12" i="13"/>
  <c r="C16" i="13" s="1"/>
  <c r="F11" i="29"/>
  <c r="F12" i="23"/>
  <c r="C16" i="23" s="1"/>
  <c r="I12" i="26"/>
  <c r="C17" i="26" s="1"/>
  <c r="F12" i="26"/>
  <c r="C16" i="26" s="1"/>
  <c r="I27" i="24"/>
  <c r="A1" i="26"/>
  <c r="A1" i="25"/>
  <c r="A1" i="23"/>
  <c r="A1" i="24"/>
  <c r="A1"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Anny</author>
  </authors>
  <commentList>
    <comment ref="A9" authorId="0" shapeId="0" xr:uid="{8961F939-B973-4586-88A3-2ED16DF28396}">
      <text>
        <r>
          <rPr>
            <b/>
            <sz val="20"/>
            <color indexed="81"/>
            <rFont val="Tahoma"/>
            <family val="2"/>
          </rPr>
          <t>Anny:
Iniciativa = Foco Estratégico</t>
        </r>
        <r>
          <rPr>
            <sz val="22"/>
            <color indexed="81"/>
            <rFont val="Tahoma"/>
            <family val="2"/>
          </rPr>
          <t xml:space="preserve">
</t>
        </r>
      </text>
    </comment>
    <comment ref="B18" authorId="0" shapeId="0" xr:uid="{EBB4A2F1-9F67-4E8B-AA76-2D1A0A4132A9}">
      <text>
        <r>
          <rPr>
            <b/>
            <sz val="9"/>
            <color indexed="81"/>
            <rFont val="Tahoma"/>
            <family val="2"/>
          </rPr>
          <t>Anny:</t>
        </r>
        <r>
          <rPr>
            <sz val="9"/>
            <color indexed="81"/>
            <rFont val="Tahoma"/>
            <family val="2"/>
          </rPr>
          <t xml:space="preserve">
</t>
        </r>
        <r>
          <rPr>
            <sz val="24"/>
            <color indexed="81"/>
            <rFont val="Tahoma"/>
            <family val="2"/>
          </rPr>
          <t>Actividad = Hito</t>
        </r>
      </text>
    </comment>
    <comment ref="N18" authorId="0" shapeId="0" xr:uid="{16D38ECE-36CC-49CB-9685-B744175F740B}">
      <text>
        <r>
          <rPr>
            <sz val="22"/>
            <color indexed="81"/>
            <rFont val="Tahoma"/>
            <family val="2"/>
          </rPr>
          <t>Columna H- S : si la tarea hace parte del plan relacionar el codigo que tiene en el mismo. Esto se diligencia por PyGR una vez se tengan definidos todos los planes.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Anny</author>
  </authors>
  <commentList>
    <comment ref="A9" authorId="0" shapeId="0" xr:uid="{97D309A4-9E51-4B42-8FAB-F884301C6E99}">
      <text>
        <r>
          <rPr>
            <b/>
            <sz val="20"/>
            <color indexed="81"/>
            <rFont val="Tahoma"/>
            <family val="2"/>
          </rPr>
          <t>Anny:
Iniciativa = Foco Estratégico</t>
        </r>
        <r>
          <rPr>
            <sz val="22"/>
            <color indexed="81"/>
            <rFont val="Tahoma"/>
            <family val="2"/>
          </rPr>
          <t xml:space="preserve">
</t>
        </r>
      </text>
    </comment>
    <comment ref="B18" authorId="0" shapeId="0" xr:uid="{7C0911B4-5D25-426D-946D-5C3DE623BFF5}">
      <text>
        <r>
          <rPr>
            <b/>
            <sz val="9"/>
            <color indexed="81"/>
            <rFont val="Tahoma"/>
            <family val="2"/>
          </rPr>
          <t>Anny:</t>
        </r>
        <r>
          <rPr>
            <sz val="9"/>
            <color indexed="81"/>
            <rFont val="Tahoma"/>
            <family val="2"/>
          </rPr>
          <t xml:space="preserve">
</t>
        </r>
        <r>
          <rPr>
            <sz val="24"/>
            <color indexed="81"/>
            <rFont val="Tahoma"/>
            <family val="2"/>
          </rPr>
          <t>Actividad = Hito</t>
        </r>
      </text>
    </comment>
    <comment ref="N18" authorId="0" shapeId="0" xr:uid="{01FA1B66-A5AC-4DF4-A5D9-61F7E7D853CF}">
      <text>
        <r>
          <rPr>
            <sz val="22"/>
            <color indexed="81"/>
            <rFont val="Tahoma"/>
            <family val="2"/>
          </rPr>
          <t>Columna H- S : si la tarea hace parte del plan relacionar el codigo que tiene en el mismo. Esto se diligencia por PyGR una vez se tengan definidos todos los planes.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Anny</author>
    <author>tc={E6BA45F4-378C-4D2A-B15D-D0D16A3B0A53}</author>
    <author>tc={4E9E0B3C-EB7A-47FF-BC4C-1999E8120726}</author>
  </authors>
  <commentList>
    <comment ref="A9" authorId="0" shapeId="0" xr:uid="{82CA7918-4D78-4A41-A6FC-D07D9F557729}">
      <text>
        <r>
          <rPr>
            <b/>
            <sz val="20"/>
            <color indexed="81"/>
            <rFont val="Tahoma"/>
            <family val="2"/>
          </rPr>
          <t>Anny:
Iniciativa = Foco Estratégico</t>
        </r>
        <r>
          <rPr>
            <sz val="22"/>
            <color indexed="81"/>
            <rFont val="Tahoma"/>
            <family val="2"/>
          </rPr>
          <t xml:space="preserve">
</t>
        </r>
      </text>
    </comment>
    <comment ref="B18" authorId="0" shapeId="0" xr:uid="{D514D914-EF20-4114-8392-C1BCCFF029BB}">
      <text>
        <r>
          <rPr>
            <b/>
            <sz val="9"/>
            <color indexed="81"/>
            <rFont val="Tahoma"/>
            <family val="2"/>
          </rPr>
          <t>Anny:</t>
        </r>
        <r>
          <rPr>
            <sz val="9"/>
            <color indexed="81"/>
            <rFont val="Tahoma"/>
            <family val="2"/>
          </rPr>
          <t xml:space="preserve">
</t>
        </r>
        <r>
          <rPr>
            <sz val="24"/>
            <color indexed="81"/>
            <rFont val="Tahoma"/>
            <family val="2"/>
          </rPr>
          <t>Actividad = Hito</t>
        </r>
      </text>
    </comment>
    <comment ref="N18" authorId="0" shapeId="0" xr:uid="{7738213C-6180-4FD4-B86B-3E87DC98AA7E}">
      <text>
        <r>
          <rPr>
            <sz val="22"/>
            <color indexed="81"/>
            <rFont val="Tahoma"/>
            <family val="2"/>
          </rPr>
          <t>Columna H- S : si la tarea hace parte del plan relacionar el codigo que tiene en el mismo. Esto se diligencia por PyGR una vez se tengan definidos todos los planes.</t>
        </r>
      </text>
    </comment>
    <comment ref="B80" authorId="1" shapeId="0" xr:uid="{E6BA45F4-378C-4D2A-B15D-D0D16A3B0A53}">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actividad está sujeta a la respuesta dada por la Función pública frente al concepto solicitado por parte del grupo PYGR</t>
      </text>
    </comment>
    <comment ref="B83" authorId="2" shapeId="0" xr:uid="{4E9E0B3C-EB7A-47FF-BC4C-1999E812072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tener presente la respuesta que dará la Función pública frente al concepto solicitado por parte del grupo PYGR para así de esa forma definir los responsables de la participación ciudadana y se inicie el proceso de revisión de los documentos existentes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Anny</author>
  </authors>
  <commentList>
    <comment ref="A9" authorId="0" shapeId="0" xr:uid="{00000000-0006-0000-0A00-000001000000}">
      <text>
        <r>
          <rPr>
            <b/>
            <sz val="20"/>
            <color indexed="81"/>
            <rFont val="Tahoma"/>
            <family val="2"/>
          </rPr>
          <t>Anny:
Iniciativa = Foco Estratégico</t>
        </r>
        <r>
          <rPr>
            <sz val="22"/>
            <color indexed="81"/>
            <rFont val="Tahoma"/>
            <family val="2"/>
          </rPr>
          <t xml:space="preserve">
</t>
        </r>
      </text>
    </comment>
    <comment ref="B18" authorId="0" shapeId="0" xr:uid="{00000000-0006-0000-0A00-000002000000}">
      <text>
        <r>
          <rPr>
            <b/>
            <sz val="9"/>
            <color indexed="81"/>
            <rFont val="Tahoma"/>
            <family val="2"/>
          </rPr>
          <t>Anny:</t>
        </r>
        <r>
          <rPr>
            <sz val="9"/>
            <color indexed="81"/>
            <rFont val="Tahoma"/>
            <family val="2"/>
          </rPr>
          <t xml:space="preserve">
</t>
        </r>
        <r>
          <rPr>
            <sz val="24"/>
            <color indexed="81"/>
            <rFont val="Tahoma"/>
            <family val="2"/>
          </rPr>
          <t>Actividad = Hito</t>
        </r>
      </text>
    </comment>
    <comment ref="N18" authorId="0" shapeId="0" xr:uid="{00000000-0006-0000-0A00-000003000000}">
      <text>
        <r>
          <rPr>
            <sz val="22"/>
            <color indexed="81"/>
            <rFont val="Tahoma"/>
            <family val="2"/>
          </rPr>
          <t>Columna H- S : si la tarea hace parte del plan relacionar el código que tiene en el mismo. Esto se diligencia por PyGR una vez se tengan definidos todos los planes.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Anny</author>
  </authors>
  <commentList>
    <comment ref="A9" authorId="0" shapeId="0" xr:uid="{8D073A5E-EC9E-4EF3-8D5F-9EB0865B2496}">
      <text>
        <r>
          <rPr>
            <b/>
            <sz val="20"/>
            <color indexed="81"/>
            <rFont val="Tahoma"/>
            <family val="2"/>
          </rPr>
          <t>Anny:
Iniciativa = Foco Estratégico</t>
        </r>
        <r>
          <rPr>
            <sz val="22"/>
            <color indexed="81"/>
            <rFont val="Tahoma"/>
            <family val="2"/>
          </rPr>
          <t xml:space="preserve">
</t>
        </r>
      </text>
    </comment>
    <comment ref="B18" authorId="0" shapeId="0" xr:uid="{A11B621A-7CCB-4159-9F70-53131749372B}">
      <text>
        <r>
          <rPr>
            <b/>
            <sz val="9"/>
            <color indexed="81"/>
            <rFont val="Tahoma"/>
            <family val="2"/>
          </rPr>
          <t>Anny:</t>
        </r>
        <r>
          <rPr>
            <sz val="9"/>
            <color indexed="81"/>
            <rFont val="Tahoma"/>
            <family val="2"/>
          </rPr>
          <t xml:space="preserve">
</t>
        </r>
        <r>
          <rPr>
            <sz val="24"/>
            <color indexed="81"/>
            <rFont val="Tahoma"/>
            <family val="2"/>
          </rPr>
          <t>Actividad = Hito</t>
        </r>
      </text>
    </comment>
    <comment ref="N18" authorId="0" shapeId="0" xr:uid="{2696DA47-10D3-47F4-965F-91349EF92800}">
      <text>
        <r>
          <rPr>
            <sz val="22"/>
            <color indexed="81"/>
            <rFont val="Tahoma"/>
            <family val="2"/>
          </rPr>
          <t>Columna H- S : si la tarea hace parte del plan relacionar el codigo que tiene en el mismo. Esto se diligencia por PyGR una vez se tengan definidos todos los planes.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Anny</author>
  </authors>
  <commentList>
    <comment ref="A9" authorId="0" shapeId="0" xr:uid="{827EF14A-B647-4C8A-9DE0-141BB57E4493}">
      <text>
        <r>
          <rPr>
            <b/>
            <sz val="20"/>
            <color indexed="81"/>
            <rFont val="Tahoma"/>
            <family val="2"/>
          </rPr>
          <t>Anny:
Iniciativa = Foco Estratégico</t>
        </r>
        <r>
          <rPr>
            <sz val="22"/>
            <color indexed="81"/>
            <rFont val="Tahoma"/>
            <family val="2"/>
          </rPr>
          <t xml:space="preserve">
</t>
        </r>
      </text>
    </comment>
    <comment ref="B18" authorId="0" shapeId="0" xr:uid="{AABD1663-B261-43CA-AF1A-A85DAD4A31BD}">
      <text>
        <r>
          <rPr>
            <b/>
            <sz val="9"/>
            <color indexed="81"/>
            <rFont val="Tahoma"/>
            <family val="2"/>
          </rPr>
          <t>Anny:</t>
        </r>
        <r>
          <rPr>
            <sz val="9"/>
            <color indexed="81"/>
            <rFont val="Tahoma"/>
            <family val="2"/>
          </rPr>
          <t xml:space="preserve">
</t>
        </r>
        <r>
          <rPr>
            <sz val="24"/>
            <color indexed="81"/>
            <rFont val="Tahoma"/>
            <family val="2"/>
          </rPr>
          <t>Actividad = Hito</t>
        </r>
      </text>
    </comment>
    <comment ref="N18" authorId="0" shapeId="0" xr:uid="{8FA32F1C-51FE-4BDE-B897-E833B1D1CD56}">
      <text>
        <r>
          <rPr>
            <sz val="22"/>
            <color indexed="81"/>
            <rFont val="Tahoma"/>
            <family val="2"/>
          </rPr>
          <t>Columna H- S : si la tarea hace parte del plan relacionar el código que tiene en el mismo. Esto se diligencia por PyGR una vez se tengan definidos todos los planes.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Anny</author>
  </authors>
  <commentList>
    <comment ref="A9" authorId="0" shapeId="0" xr:uid="{E84201A9-630E-4353-A689-6092C184473D}">
      <text>
        <r>
          <rPr>
            <b/>
            <sz val="20"/>
            <color indexed="81"/>
            <rFont val="Tahoma"/>
            <family val="2"/>
          </rPr>
          <t>Anny:
Iniciativa = Foco Estratégico</t>
        </r>
        <r>
          <rPr>
            <sz val="22"/>
            <color indexed="81"/>
            <rFont val="Tahoma"/>
            <family val="2"/>
          </rPr>
          <t xml:space="preserve">
</t>
        </r>
      </text>
    </comment>
    <comment ref="B18" authorId="0" shapeId="0" xr:uid="{0B6A733A-8B7F-4D43-BCE6-8E68AB1270BC}">
      <text>
        <r>
          <rPr>
            <b/>
            <sz val="9"/>
            <color indexed="81"/>
            <rFont val="Tahoma"/>
            <family val="2"/>
          </rPr>
          <t>Anny:</t>
        </r>
        <r>
          <rPr>
            <sz val="9"/>
            <color indexed="81"/>
            <rFont val="Tahoma"/>
            <family val="2"/>
          </rPr>
          <t xml:space="preserve">
</t>
        </r>
        <r>
          <rPr>
            <sz val="24"/>
            <color indexed="81"/>
            <rFont val="Tahoma"/>
            <family val="2"/>
          </rPr>
          <t>Actividad = Hito</t>
        </r>
      </text>
    </comment>
    <comment ref="N18" authorId="0" shapeId="0" xr:uid="{B0178A97-E956-4E8D-BDB2-D93C08F4A932}">
      <text>
        <r>
          <rPr>
            <sz val="22"/>
            <color indexed="81"/>
            <rFont val="Tahoma"/>
            <family val="2"/>
          </rPr>
          <t>Columna H- S : si la tarea hace parte del plan relacionar el código que tiene en el mismo. Esto se diligencia por PyGR una vez se tengan definidos todos los planes.</t>
        </r>
      </text>
    </comment>
  </commentList>
</comments>
</file>

<file path=xl/sharedStrings.xml><?xml version="1.0" encoding="utf-8"?>
<sst xmlns="http://schemas.openxmlformats.org/spreadsheetml/2006/main" count="1892" uniqueCount="760">
  <si>
    <t>Productos</t>
  </si>
  <si>
    <t>Responsable (Área)</t>
  </si>
  <si>
    <t>Subgerente Técnico</t>
  </si>
  <si>
    <t>Gestión Misional y de Gobierno</t>
  </si>
  <si>
    <t>Subgerente Financiero</t>
  </si>
  <si>
    <t>Eficiencia Administrativa</t>
  </si>
  <si>
    <t>Proyecto</t>
  </si>
  <si>
    <t>Actividades</t>
  </si>
  <si>
    <t>Sub-actividades</t>
  </si>
  <si>
    <t>Fecha fin</t>
  </si>
  <si>
    <t>Fecha inicio</t>
  </si>
  <si>
    <t>Competitividad e Infraestructuras Estratégicas</t>
  </si>
  <si>
    <t>Optimizar la gestión de la inversión de los recursos
públicos</t>
  </si>
  <si>
    <t xml:space="preserve">Optimizar los recursos y actividades misionales en proyectos estratégicos del Gobierno Nacional. </t>
  </si>
  <si>
    <t>Peso%</t>
  </si>
  <si>
    <t>Gestión Financiera</t>
  </si>
  <si>
    <t>Líder del Proyecto</t>
  </si>
  <si>
    <t>Plan Institucional de Desarrollo Administrativo</t>
  </si>
  <si>
    <t>Fortalecer los mecanismos de promoción de transparencia y acceso a la información pública, participación y atención de los grupos de interés de la Entidad.</t>
  </si>
  <si>
    <t>Mejorar el desempeño de la gestión institucional a través de la implementación de los componentes de la política de eficiencia administrativa.</t>
  </si>
  <si>
    <t>Fortalecer las competencias de los colaboradores de la Entidad por medio de la implementación de los componentes de la política de gestión del talento humano.</t>
  </si>
  <si>
    <t>Promover el uso de las TIC  con la implementación de la estrategia de Gobierno en Línea 3.2.</t>
  </si>
  <si>
    <t>Subgerente Administrativo</t>
  </si>
  <si>
    <t>Informe de avance de la ejecución de  los planes de trabajo para los componentes: Rendición de Cuentas, Gestión del Riesgo de Corrupción y Servicio al Ciudadano.</t>
  </si>
  <si>
    <t>Informe de avance de la ejecución de  los  planes de trabajo para los componentes: Seguridad y Privacidad de la Información ,TIC para Servicios, TIC para Gobierno Abierto y TIC para la Gestión.</t>
  </si>
  <si>
    <t>Informe de avance de la ejecución de  los  planes relacionados con los componentes: Gestión de Calidad, Cero Papel, Racionalización de Trámites y Gestión Documental.</t>
  </si>
  <si>
    <t>Informe de avance de la ejecución de  los planes de trabajo asociados al cumplimiento de las directrices de la Política de Gestión del Talento Humano.</t>
  </si>
  <si>
    <t>Gobierno en Línea</t>
  </si>
  <si>
    <t xml:space="preserve">Gestión del Talento Humano
</t>
  </si>
  <si>
    <t xml:space="preserve">Transparencia, Participación y Servicio al Ciudadano
</t>
  </si>
  <si>
    <t xml:space="preserve">Buen gobierno
</t>
  </si>
  <si>
    <t xml:space="preserve">Políticas  de Desarrollo Administrativo </t>
  </si>
  <si>
    <t>Estrategias transversales
PND</t>
  </si>
  <si>
    <t>Objetivo Estratégico
FONADE</t>
  </si>
  <si>
    <t>Objetivo  PND</t>
  </si>
  <si>
    <t>Ejecutar los proyectos con calidad y oportunidad</t>
  </si>
  <si>
    <t>Afianzar la lucha contra la corrupción, transparencia y rendición de cuentas 
Promover la eficiencia y eficacia administrativa 
Optimizar la gestión de la información</t>
  </si>
  <si>
    <t>Plataforma Estrategica</t>
  </si>
  <si>
    <t>Información asociada a productos</t>
  </si>
  <si>
    <t>Información asociada a las actividades</t>
  </si>
  <si>
    <t>COMENTARIOS AL REPORTE
Unidad de medida 1= Numero; 2= Porcentaje</t>
  </si>
  <si>
    <t>Indicador</t>
  </si>
  <si>
    <r>
      <t xml:space="preserve">Diagnóstico entregado / Diagnóstico programado
</t>
    </r>
    <r>
      <rPr>
        <i/>
        <u/>
        <sz val="11"/>
        <rFont val="Calibri Light"/>
        <family val="2"/>
        <scheme val="major"/>
      </rPr>
      <t xml:space="preserve">
(IND.Eficacia)</t>
    </r>
  </si>
  <si>
    <r>
      <t xml:space="preserve">Propuesta presentada/propuesta programada
</t>
    </r>
    <r>
      <rPr>
        <i/>
        <u/>
        <sz val="11"/>
        <color theme="1"/>
        <rFont val="Calibri Light"/>
        <family val="2"/>
        <scheme val="major"/>
      </rPr>
      <t>(IND.Eficacia)</t>
    </r>
  </si>
  <si>
    <r>
      <t xml:space="preserve">Número de actividades ejecutadas / Número de actividades progarmadas * 100
</t>
    </r>
    <r>
      <rPr>
        <i/>
        <u/>
        <sz val="11"/>
        <color theme="1"/>
        <rFont val="Calibri Light"/>
        <family val="2"/>
        <scheme val="major"/>
      </rPr>
      <t>(IND.Eficacia)</t>
    </r>
  </si>
  <si>
    <r>
      <t xml:space="preserve">Informe entregado/ Informe programado
</t>
    </r>
    <r>
      <rPr>
        <i/>
        <u/>
        <sz val="11"/>
        <color theme="1"/>
        <rFont val="Calibri Light"/>
        <family val="2"/>
        <scheme val="major"/>
      </rPr>
      <t>(IND.Eficacia)</t>
    </r>
  </si>
  <si>
    <r>
      <t xml:space="preserve">Documento publicado/Documento programado a formalizar
</t>
    </r>
    <r>
      <rPr>
        <i/>
        <u/>
        <sz val="11"/>
        <color theme="1"/>
        <rFont val="Calibri Light"/>
        <family val="2"/>
        <scheme val="major"/>
      </rPr>
      <t>(IND.Eficacia)</t>
    </r>
  </si>
  <si>
    <r>
      <t xml:space="preserve">Documento publicado / Documento programado a modificar
</t>
    </r>
    <r>
      <rPr>
        <i/>
        <u/>
        <sz val="11"/>
        <color theme="1"/>
        <rFont val="Calibri Light"/>
        <family val="2"/>
        <scheme val="major"/>
      </rPr>
      <t xml:space="preserve">
(IND.Eficacia)</t>
    </r>
  </si>
  <si>
    <r>
      <t xml:space="preserve">Modelo de negocio entregado/Modelo de negocio programado
</t>
    </r>
    <r>
      <rPr>
        <i/>
        <u/>
        <sz val="11"/>
        <color theme="1"/>
        <rFont val="Calibri Light"/>
        <family val="2"/>
        <scheme val="major"/>
      </rPr>
      <t>(IND.Eficacia)</t>
    </r>
  </si>
  <si>
    <t xml:space="preserve">Documento de Manual de Supervisión e Interventoría propuesto.
</t>
  </si>
  <si>
    <t>Fecha Formulación:</t>
  </si>
  <si>
    <t>Fecha Aprobación</t>
  </si>
  <si>
    <t>INDICADORES Y METAS</t>
  </si>
  <si>
    <t>NOMBRE DEL INDICADOR</t>
  </si>
  <si>
    <t>FORMULA DEL INDICADOR</t>
  </si>
  <si>
    <t>UNIDAD DE MEDIDA</t>
  </si>
  <si>
    <t>FECHA INICIO DE MEDICIÓN</t>
  </si>
  <si>
    <t>META PROPUESTA</t>
  </si>
  <si>
    <t>Nombre Actividad</t>
  </si>
  <si>
    <t>Peso</t>
  </si>
  <si>
    <t>Responsable x Actividad</t>
  </si>
  <si>
    <t>Fecha de Inicio</t>
  </si>
  <si>
    <t>Fecha de Terminación</t>
  </si>
  <si>
    <t>Subgerencia Administrativa
Área planeación y Gestión de Riesgos
Área Servicios Administrativos</t>
  </si>
  <si>
    <t xml:space="preserve">Área Talento Humano
</t>
  </si>
  <si>
    <t>Subgerencia Administrativa
Organización y Métodos
Área Servicios Administrativos</t>
  </si>
  <si>
    <t xml:space="preserve">Subgerencia Administrativa
Área planeación y Gestión de Riesgo
Área Tecnología de la Información
</t>
  </si>
  <si>
    <t>BSC- Perspectiva</t>
  </si>
  <si>
    <t xml:space="preserve">Procesos Internos </t>
  </si>
  <si>
    <t>Financiera</t>
  </si>
  <si>
    <t xml:space="preserve">Clientes </t>
  </si>
  <si>
    <t>Talento Humano</t>
  </si>
  <si>
    <t>Proyecto 2</t>
  </si>
  <si>
    <t>ID</t>
  </si>
  <si>
    <t xml:space="preserve">Actividad  </t>
  </si>
  <si>
    <t>% Avance Esperado Temporal</t>
  </si>
  <si>
    <t>Indicador Temporal</t>
  </si>
  <si>
    <t>Hitos a Cumplir en el Periodo</t>
  </si>
  <si>
    <t>Hitos cumplidos</t>
  </si>
  <si>
    <t>Indicador Hitos</t>
  </si>
  <si>
    <t>Total Proyecto</t>
  </si>
  <si>
    <t>Proyecto 4</t>
  </si>
  <si>
    <t>Proyecto 3</t>
  </si>
  <si>
    <t>Proyecto 5</t>
  </si>
  <si>
    <t>Proyecto 1</t>
  </si>
  <si>
    <t>NOMBRE PROYECTO PLAN ESTRATEGICO 2015-2018</t>
  </si>
  <si>
    <t>Hitos a Cumplir al corte</t>
  </si>
  <si>
    <t>Hitos Cumplidos</t>
  </si>
  <si>
    <t>Cumplimiento de Hitos</t>
  </si>
  <si>
    <t>%  Avance Actual</t>
  </si>
  <si>
    <t>Cumplimiento Temporal</t>
  </si>
  <si>
    <t>CUMPLIMIENTO CONSOLIDADO</t>
  </si>
  <si>
    <t>SUBGERENTE TECNICO</t>
  </si>
  <si>
    <t>NOMBRE PROYECTO PLAN ESTRATEGICO 2014-2018</t>
  </si>
  <si>
    <t>Realizar el análisis de las situación actual de la  línea de estructuración de proyectos  de FONADE y el benchmark realizado.</t>
  </si>
  <si>
    <t>Documento de caracterización de la línea de negocio de estructuración de proyectos.</t>
  </si>
  <si>
    <t>Subgerente Técnico
Subgerente Financiero</t>
  </si>
  <si>
    <t>01/02/201</t>
  </si>
  <si>
    <t>Propuedsta de metodología para la identificación, selección y priorización  de proyectos susceptibles  de ser estructurados</t>
  </si>
  <si>
    <t>Formular la propuesta de la estratégia operativa y comercial de la estructuración de proyectos</t>
  </si>
  <si>
    <t>Propuesta de estratégia operativa y comercial</t>
  </si>
  <si>
    <t>Realizar el diseño conceptual del área comercial en FONADE</t>
  </si>
  <si>
    <t>Desarrollar la propuesta de esquema operativo del área comecial de FONADE (funciones, perfiles)</t>
  </si>
  <si>
    <t>Formular y presentar el plan para la impelemntacion del área comercial</t>
  </si>
  <si>
    <t>Crear el área comercial y conformar el equipo comercial base</t>
  </si>
  <si>
    <t>Formular y presentar la propuesta de Política comercial</t>
  </si>
  <si>
    <t>OPTIMIZACIÓN DE LA LIQUIDACIÓN DE CONVENIOS</t>
  </si>
  <si>
    <t>Plan de liquidación de convenios</t>
  </si>
  <si>
    <t>Certificados de capacitación y/o entrenamiento a supervisores de proyecto</t>
  </si>
  <si>
    <t xml:space="preserve">Realizar un diagnostico del estado de la rentabilidad de convenios </t>
  </si>
  <si>
    <t>Proponer y ejecutar los ajustes al modelo de costeo de negocios.</t>
  </si>
  <si>
    <t>Adelantar la consultoría para la definición de las necesidades para la implementación del sistema ERP de la entidad.</t>
  </si>
  <si>
    <t>Establecer el  presupuesto requerido para la adquisición del ERP acorde con las necesidades  identificadas y priorizar los módulos a adquirir  a partir del resultado del mismo.</t>
  </si>
  <si>
    <t>Contratar la implementación del ERP acorde con el alcance definido</t>
  </si>
  <si>
    <t>Contrato</t>
  </si>
  <si>
    <t>Desarrollo del sistema FOCUS para el control y seguimiento de proyectos, acorde con las especificaciones definidas por la subgerencia Técnica.</t>
  </si>
  <si>
    <t>Definir la politica para el cálculo, negociación y seguimiento de ingresos operacionales directos</t>
  </si>
  <si>
    <t>Diseñar los mecanismos para seguimiento y control de la política de negociación</t>
  </si>
  <si>
    <t>Fortalecimiento de la línea de Estructuración de Proyectos</t>
  </si>
  <si>
    <t>Presentar el análisis, las recomendaciones y el plan para la implementación de fortalecimiento de la línea de negocio de estructuración de proyectos</t>
  </si>
  <si>
    <t>Ejecutar las acciones del plan de implementación que determine FONADE para el fortalecimiento de la línea de negocio de structuración de proyectos</t>
  </si>
  <si>
    <t xml:space="preserve">Informe de análisis y recomendaciones para la linea de estructuración de proyectos.
Plan de Implementación </t>
  </si>
  <si>
    <t xml:space="preserve">Soporte de ejecución de acciones de fortalecimiento de corto plazo.  
Propuesta  de proceso de estructuración de proyectos. </t>
  </si>
  <si>
    <t>Optimizar la gestión de la inversión de los recursos públicos</t>
  </si>
  <si>
    <t>Mejoramiento de la suoervisión de proyectos</t>
  </si>
  <si>
    <t>Manual de supervisión e inteventoría de FONADE aprobado y publicado</t>
  </si>
  <si>
    <t>Subgerencia Técnica
Area de organización y metodos</t>
  </si>
  <si>
    <t>Definir plan de capacitación y/o entrenamiento dirigido a supervisores de proyecto.</t>
  </si>
  <si>
    <t>Formalizar los ajustes MMI002 Manual de supervisión e interventoría de FONADE</t>
  </si>
  <si>
    <t>Subgerente Técnico
Subgerente Administrativa 
 Área de Talento Humano</t>
  </si>
  <si>
    <t>Ejecutar plan de capacitación  y/o entrenamiento dirigido a suoervisores de proyecto</t>
  </si>
  <si>
    <t>Plan de capacitación y/o entrenamiento a supervisores de proyecto definido.</t>
  </si>
  <si>
    <t>Definir mecanismo de evaluación dirigdo a aspirantes al rol de supervisor de proyecto</t>
  </si>
  <si>
    <t>Mecanismo de evaluación diseñado</t>
  </si>
  <si>
    <t>0|/0/2017</t>
  </si>
  <si>
    <t>Implementar mecanismo de evalaución a aspirante al rol de supervisor de proyecto</t>
  </si>
  <si>
    <t xml:space="preserve">Informe con resultados de mecanismo de evaluación aplicados  a los supervisores de proyectos </t>
  </si>
  <si>
    <t>Determinar factibilidad de incorporar clausula en contratos de superviosres respecto a acciones resultado de la evaluación</t>
  </si>
  <si>
    <t>14.3%</t>
  </si>
  <si>
    <t>Formular  propuesta de metodología para la identificación, selección y priorización  de proyectos susceptibles  de ser estructurados por FONADE.</t>
  </si>
  <si>
    <t>Optimización de la liquidación de Convenios</t>
  </si>
  <si>
    <t>Definir el plan de liquidacion de convenios de la vigencia priorizando los mísmos por su antigüedad y/o materialidad.</t>
  </si>
  <si>
    <t xml:space="preserve">Subgerente de contratación </t>
  </si>
  <si>
    <t>Subgerencia de Con tratación 
Areas de la sub gerencia técnica.
Area de seguimiento, controversias contractuales y liquidaciones.
Area de Contabilidad</t>
  </si>
  <si>
    <t>Areas de la sub gerencia técnica.
Area de seguimiento, controversias contractuales y Liquidaciones</t>
  </si>
  <si>
    <t>Informe de avance en la Liquidaciónd e Convenios</t>
  </si>
  <si>
    <t>Ejecutar el plan de liquidación de convenios de la vigencia definido</t>
  </si>
  <si>
    <t>Promover la sostenibilidad Operacional de la entidad en el largo plazo buscando el equilibrio entre sus ingresos y gastos asociados con el giro del negocio</t>
  </si>
  <si>
    <t>Competitividad e infraestructuras estratégicas</t>
  </si>
  <si>
    <t>Promover la efificancia y efeicacia administrativa</t>
  </si>
  <si>
    <t>Documento de diseño conceptual del área comercial</t>
  </si>
  <si>
    <t>Docuemneto de propuesta de esquema operativo</t>
  </si>
  <si>
    <t>Plan de implementación del área comercial</t>
  </si>
  <si>
    <t xml:space="preserve">Acto administrativo e informe de avance de creación  del área comercial y </t>
  </si>
  <si>
    <t>Documento de propuesta de política comercial</t>
  </si>
  <si>
    <t>Subgerente  Financiero
Subgerente Técnico</t>
  </si>
  <si>
    <t>Gerente General
Subgerente  Financiero
Subgerente Administrativo
Subgerente Técnico</t>
  </si>
  <si>
    <t>Promover la sostenibilidad operacional de la entidad en el largon plazo buscando el equilibrio entre ingresos y gastos asociados con el giro del negocio</t>
  </si>
  <si>
    <t>Definición de las Políticas de Neogciación</t>
  </si>
  <si>
    <t>Documento de diagnostico de negociación de convenios</t>
  </si>
  <si>
    <t>Propuesta de modelo de negocio ajustado</t>
  </si>
  <si>
    <t>Documento de Propuesta de política de negociación</t>
  </si>
  <si>
    <t>Propuesta de mecanismos para el control y seguimiento de la politica de negociación</t>
  </si>
  <si>
    <t>Subgerente financiero
Area de planeación y control fianciero</t>
  </si>
  <si>
    <t>Fortalecer las competencias del personal e implementar mecanismos que soporten eficaz y eficientemente los procesos  institucionales</t>
  </si>
  <si>
    <t>Buen Gobierno</t>
  </si>
  <si>
    <t>Promover la eficiencia y eficacia administrativa
Optimizar la gestión de la información</t>
  </si>
  <si>
    <t>Eficiencia Administrativa/ Gobierno en Línea</t>
  </si>
  <si>
    <t>Fortalecimiento e integración de los sistemas de información de FONADE</t>
  </si>
  <si>
    <t>Documento de levantamien to de necesidades de manejo de información</t>
  </si>
  <si>
    <t>Documento de estudio de mercado.
Presentación alcance ERP a adquirir</t>
  </si>
  <si>
    <t>Informe de Avance de desarrollo</t>
  </si>
  <si>
    <t>Gerente Área de Tecnología de la Información</t>
  </si>
  <si>
    <t>Gerente área de tecnología de la información
Gerentes de área de la Entidad</t>
  </si>
  <si>
    <t>15/0272017</t>
  </si>
  <si>
    <t>15/092017</t>
  </si>
  <si>
    <t>Fortalecer las competencias del personal e implementar mecanismos que soporten eficaz y eficientemente los procesos.</t>
  </si>
  <si>
    <t>PLAN ISNTITUCIONAL DE DESARROLLO ADMINISTRATIVO</t>
  </si>
  <si>
    <t>Proyecto 6</t>
  </si>
  <si>
    <t>Proyecto 7</t>
  </si>
  <si>
    <t xml:space="preserve">Revisión y actualización del procedimiento de nuevos negocios </t>
  </si>
  <si>
    <t>Revisión de los puntos de control  y actualización de la ficha</t>
  </si>
  <si>
    <t>Socialización y divulgación de la metodología</t>
  </si>
  <si>
    <t xml:space="preserve">ACTUALIZACIÓN DE LA  METODOLOGÍA PARA NUEVOS NEGOCIOS </t>
  </si>
  <si>
    <t>Plan de Acción Institucional de FONADE - 2018</t>
  </si>
  <si>
    <t>OPTIMIZACIÓN DEL  SEGUIMIENTO A LA SUPERVISIÓN DE PROYECTOS</t>
  </si>
  <si>
    <t>Formalizar los ajustes al MMI002 Manual de Supervisión e Interventoría de FONADE, que incluya la  estandarización  del informe mensual de supervisión.</t>
  </si>
  <si>
    <t>Desarrollar el protocolo del proceso de selección, contratación y seguimiento a los supervisores</t>
  </si>
  <si>
    <t>OPTIMIZACIÓN EN LA LIQUIDACIÓN DE CONVENIOS Y CONTRATOS DERIVADOS Y DE FUNCIONAMIENTO EN LA ENTIDAD</t>
  </si>
  <si>
    <t xml:space="preserve">Realizar un inventario de los convenios y contratos a liquidar (derivados y de funcionamiento). Determinar la estrategia  y el plan de liquidación de los convenios y contratos, priorizándolos  por materialidad, competencia, complejidad y antigüedad.
</t>
  </si>
  <si>
    <t>Realizar el análisis de causas e identificar  responsabilidades por la no liquidación de convenios y contratos  en el tiempo definido.  Tomar las acciones pertinentes en cada caso</t>
  </si>
  <si>
    <t>Ejecutar el plan de liquidación de convenios definido para la vigencia.</t>
  </si>
  <si>
    <t>OPTIMIZACIÓN DE LOS ACUERDOS DE NIVELES DE SERVICIO EN EL PROCESO DE GESTIÓN DE PROVEEDORES</t>
  </si>
  <si>
    <t>Identificar y caracterizar los servicios que se prestan en el proceso de gestión de proveedores.</t>
  </si>
  <si>
    <t xml:space="preserve">Optimizar, formalizar y socializar los niveles  de servicios para las solicitudes radicadas en el Área de Planeación Contractual. </t>
  </si>
  <si>
    <t xml:space="preserve">Diseñar e implementar los mecanismos para el seguimiento y control de los acuerdos de niveles de servicio </t>
  </si>
  <si>
    <t>GESTIÓN INTEGRAL DE NUEVOS NEGOCIOS</t>
  </si>
  <si>
    <t xml:space="preserve">Definición del alcance del manual para nuevos negocios
</t>
  </si>
  <si>
    <t xml:space="preserve">Definición de Metodología para el levantamiento del perfil de riesgos de nuevo negocio previa aplicación en los negocios vigentes
</t>
  </si>
  <si>
    <t>Realizar el proceso de selección y contratación de la implementación e implantación de un sistema ERP para FONADE.</t>
  </si>
  <si>
    <t>Ejecución del contrato de implementación e implantación del ERP de acuerdo al plan de trabajo definido y los módulos priorizados por el comité de gerencia para la vigencia 2018</t>
  </si>
  <si>
    <t>Identificación del estado actual de los bienes inmuebles y definición del plan de acción en  relación a la evaluación que se haga a cada predio</t>
  </si>
  <si>
    <t>Aprobación del plan de acción</t>
  </si>
  <si>
    <t>OPTIMIZACIÓN  GESTION DE ACTIVOS</t>
  </si>
  <si>
    <t>EVALUACIÓN DE LA ESTRUCTURA ACTUAL DE FONADE VS LA NECESIDAD DE LAS ÁREAS</t>
  </si>
  <si>
    <t xml:space="preserve">Elaborar propuesta de optimización  y ajuste de acuerdo  con  las necesidades de cada área </t>
  </si>
  <si>
    <t>PLAN INSTITUCIONAL DE GESTIÓN Y DESEMPEÑO</t>
  </si>
  <si>
    <t xml:space="preserve">IMPLEMENTACIÓN DEL ERP
</t>
  </si>
  <si>
    <t>IMPLEMENTACIÓN ERP</t>
  </si>
  <si>
    <t>Fortalecer a fona de en la definición de la ruta estratégica que guiara la gestión institucional.</t>
  </si>
  <si>
    <t>Orientar la gestión  con valores para resultados de fonade; esto para  el logro de resultados en el marco de la integridad , en dos perspectivas, la primera asociada a la operación de la organización y la segunda asociada a la relación estado ciudadano.</t>
  </si>
  <si>
    <t>Promover en la entidad el seguimiento a la gestión y su desempeño, a fin de conocer permanentemente los avances en la consecución  de los resultados previstos en su marco estratégico.</t>
  </si>
  <si>
    <t>Implementar acciones para garantizar el adecuado flujo de información interna y externa, lo que permitirá una adecuada interacción con los ciudadanos.</t>
  </si>
  <si>
    <t>Promover el desarrollo de mecanismos de experimentación e innovación para desarrollar soluciones eficiente en cuanto a: tiempo, espacio y recursos económicos a través de la facilitación del aprendizaje y la adaptación a las nuevas tecnologías interconectando el conocimiento entre los servidores y las dependencias, promoviendo buenas pacticos de gestión</t>
  </si>
  <si>
    <t>Promover el mejoramiento continuo mediante la implementación de acciones, métodos y procedimientos de control y de gestión del riesgo, así como mecanismos para la prevención y evaluación de este.</t>
  </si>
  <si>
    <t>Proyecto 8</t>
  </si>
  <si>
    <t>Proyecto 9</t>
  </si>
  <si>
    <t>Ejecución del plan de acción aprobado</t>
  </si>
  <si>
    <t>Realizar el análisis del estado actual de la Planta de Personal Vs las necesidades operativas de cada</t>
  </si>
  <si>
    <t>SUBGERENTE DDE CONTRATACIÓN</t>
  </si>
  <si>
    <t>SUBGERENCIA ADMINISTRATIVA</t>
  </si>
  <si>
    <t>% Avance al  31-07-2108</t>
  </si>
  <si>
    <t xml:space="preserve">PERIODICIDAD </t>
  </si>
  <si>
    <t>OBJETIVO DE LA INICIATIVA</t>
  </si>
  <si>
    <t>RESPONSABLE DE LA INICIATIVA</t>
  </si>
  <si>
    <t>Peso por Actividad</t>
  </si>
  <si>
    <t>Peso por Tarea</t>
  </si>
  <si>
    <t xml:space="preserve"> CÓDIGO PLAN ANTICORRUPCIÓN Y DE ATENCIÓN AL CIUDADANO</t>
  </si>
  <si>
    <t>CÓDIGO PLAN INSTITUCIONAL DE GESTIÓN Y DESEMPEÑO</t>
  </si>
  <si>
    <t>CÓDIGO PLAN DE MEJORAMIENTO ENTES DE CONTROL</t>
  </si>
  <si>
    <t>CÓDIGO PLANES DECRETO 612</t>
  </si>
  <si>
    <t>Tareas para desarrollar la actividad</t>
  </si>
  <si>
    <t>Responsable x Tarea</t>
  </si>
  <si>
    <t>Producto</t>
  </si>
  <si>
    <t>CÓDIGO</t>
  </si>
  <si>
    <t xml:space="preserve">PONDERACIÓN EN PLAN </t>
  </si>
  <si>
    <t>CÓDIGO PLAN DE MEJORAMIENTO INTERNO</t>
  </si>
  <si>
    <t>CÓDIGO PLAN DE ACCIÓN INSTITUCIONAL</t>
  </si>
  <si>
    <t>CÓDIGO:</t>
  </si>
  <si>
    <t>VERSIÓN:</t>
  </si>
  <si>
    <t>VIGENCIA:</t>
  </si>
  <si>
    <t>FORMATO PLAN DE ACCIÓN</t>
  </si>
  <si>
    <t>DIRECCIONAMIENTO ESTRATÉGICO</t>
  </si>
  <si>
    <t>F-DE-07</t>
  </si>
  <si>
    <t xml:space="preserve">Presupuesto Asignado </t>
  </si>
  <si>
    <t>OPTIMIZAR LA GESTIÓN INSTITUCIONAL FORTALECIENDO EL MODELO INTEGRADO DE PLANEACIÓN Y GESTIÓN AL INTERIOR DE LA ENTIDAD, PARA LOGRAR UNA ADECUADA GESTIÓN MISIONAL ACOMPAÑADA DE LAS MEJORES PRÁCTICAS EN LA ADMINISTRACIÓN PÚBLICA</t>
  </si>
  <si>
    <t>Resolución actualizada y publicada</t>
  </si>
  <si>
    <t>Resolución firmada y publicada</t>
  </si>
  <si>
    <t>Acta de aprobación CIGD</t>
  </si>
  <si>
    <t>Oportunidad en la atención y respuesta a las peticiones, quejas, reclamos y denuncias.</t>
  </si>
  <si>
    <t>Porcentaje</t>
  </si>
  <si>
    <t>Mensual</t>
  </si>
  <si>
    <t>Registro de comentarios recibidos</t>
  </si>
  <si>
    <t>Informe de espacio virtual realizado</t>
  </si>
  <si>
    <t>Servicios Administrativos - Adriana Rojas</t>
  </si>
  <si>
    <t>Divulgar la estrategia de Participación por distintos canales</t>
  </si>
  <si>
    <t>Divulgar la versión definitiva de acuerdo con las observaciones recibidas por los grupos de valor</t>
  </si>
  <si>
    <t>Publicar el Plan de Participación Ciudadana</t>
  </si>
  <si>
    <t>Registro de publicaciones</t>
  </si>
  <si>
    <t>Informe de seguimiento a las observaciones ciudadanas en el proceso de diseño del Plan de Participación Ciudadana</t>
  </si>
  <si>
    <t>Profesional Grupo PYGR - Diana Marcela Herrán Luna</t>
  </si>
  <si>
    <t>Registro de publicaciones del Plan de Participación Ciudadana</t>
  </si>
  <si>
    <t>N/A</t>
  </si>
  <si>
    <t>Planeación y Gestión de Riesgos - Anny Sofía Alvarez Mendoza</t>
  </si>
  <si>
    <t xml:space="preserve">Servicios Administrativos - Adriana Marina Rojas Rodriguez </t>
  </si>
  <si>
    <t>Manual de Participación Ciudadana actualizado</t>
  </si>
  <si>
    <t>Elaborar proyecto de Manual de Participación Ciudadana</t>
  </si>
  <si>
    <t>Formalizar ante el Sistema Integrado de Gestión la nueva versión del documento</t>
  </si>
  <si>
    <t>Video difundido por distintos canales de comunicaciones</t>
  </si>
  <si>
    <t xml:space="preserve">Nueva versión aprobada del Manual de Participación Ciudadana </t>
  </si>
  <si>
    <t>Video #Entérate difundido por distintos canales de comunicación</t>
  </si>
  <si>
    <t>Elaborar un video #Entérate socializando los cambios efectuados a los grupos de valor</t>
  </si>
  <si>
    <t>Generar espacio virtual para la interacción de la ciudadanía referente a la gestión de ENTerritorio</t>
  </si>
  <si>
    <t>Realizar dos Facebook live o un directo en YouTube para dialogar con los grupos de interés sobre la creación del Fondo de Inversión - Proyecta ENTerritorio</t>
  </si>
  <si>
    <t>Subgerencia Estructuración de Proyectos/ Grupo Planeación y Gestión de Riesgos</t>
  </si>
  <si>
    <t>Registros en Redes sociales del evento en vivo realizado</t>
  </si>
  <si>
    <t>Realizar un Chat temático sobre información priorizada por los grupos de valor</t>
  </si>
  <si>
    <t>Informe de evaluación del espacio de diálogo publilcado en el Sitio de Rendición de Cuentas</t>
  </si>
  <si>
    <t>Realizar promoción de los diferentes canales de participación ciudadana/servicio al ciudadano institucionales</t>
  </si>
  <si>
    <t>Registro de publicación de videos</t>
  </si>
  <si>
    <t>Envío de invitaciones a convocatoria (correo electrónico, redes sociales)</t>
  </si>
  <si>
    <t>SUBGERENCIA ADMINISTRATIVA - GRUPO GESTIÓN DEL TALENTO HUMANO</t>
  </si>
  <si>
    <t>NOMBRE DE LA INICIATIVA PRIORIZADA: PLAN INSTITUCIONAL DE GESTIÓN Y DESEMPEÑO - POLÍTICA GESTIÓN ESTRATÉGICA DE TALENTO HUMANO Y POLÍTICA DE INTEGRIDAD</t>
  </si>
  <si>
    <t>Caracterización de usuarios actualizada</t>
  </si>
  <si>
    <t>Servicios Administrativos - Adriana Marina Rojas Rodriguez</t>
  </si>
  <si>
    <t>Subgerencia Administrativa</t>
  </si>
  <si>
    <t>Crear e implementar la Oficina de la relación con el Ciudadano Ley 2052/2020, Artículo 17</t>
  </si>
  <si>
    <t>Crear la Oficina de la relación con el Ciudadano</t>
  </si>
  <si>
    <t>Implementar la Oficina de la relación con el Ciudadano</t>
  </si>
  <si>
    <t>$$</t>
  </si>
  <si>
    <t>Informe de análisis de las encuestas aplicadas</t>
  </si>
  <si>
    <t>Presentar para aprobación la nueva Política ante el CIGD</t>
  </si>
  <si>
    <t>Acta de Comité Institucional de Gestión y Desempeño</t>
  </si>
  <si>
    <t xml:space="preserve">Establecer responsabilidades para la creación e implementación de la Oficina </t>
  </si>
  <si>
    <t>Proyectar los ajustes de la Resolución</t>
  </si>
  <si>
    <t>Política actualizada y publicada</t>
  </si>
  <si>
    <t>Proyectar la actualización de la política</t>
  </si>
  <si>
    <t>Proyecto de política</t>
  </si>
  <si>
    <t>(Número de respuestas a peticiones, quejas, reclamos y denuncias atendidas de manera oportuna / número total de peticiones, quejas, reclamos y denuncias con vencimiento en el periodo de análisis)*100</t>
  </si>
  <si>
    <t>Tres (3) Actas de CIGD con compromisos establecidos</t>
  </si>
  <si>
    <t>Grupo de Planeación y Gestión de Riesgos - Anny Sofía Alvarez Mendoza</t>
  </si>
  <si>
    <t xml:space="preserve">Grupo de Talento Humano - David Mauricio Gonzalez García </t>
  </si>
  <si>
    <t xml:space="preserve">Elaborar cuatro (4) informes trimestrales de avance de la estrategia  </t>
  </si>
  <si>
    <t>Realizar seguimiento mensual a la ejecución del Plan Estratégico de la Gestión del Talento Humano - PEGTH</t>
  </si>
  <si>
    <t>Grupo Talento Humano - Maria del Pilar Espinel Carmona</t>
  </si>
  <si>
    <t>Desarrollar los Acuerdos de Gestión de los Gerentes Públicos ENTerritorio</t>
  </si>
  <si>
    <t>Cinco (5) formatos F-TH-23 Consolidado de Evaluación del acuerdo de Gestión 2020 diligenciados</t>
  </si>
  <si>
    <t>Cinco (5) formatos F-TH-20 Concertación, seguimiento, retroalimentación y evaluación de compromisos gerenciales 2021 diligenciado</t>
  </si>
  <si>
    <t>Reporte de seguimiento semestrales a los cinco (5) acuerdos de gestión suscritos 2021 en el formato F-TH-20</t>
  </si>
  <si>
    <t>Evaluar cinco (5) acuerdos de gestión suscritos en 2020 por parte de los Gerentes Públicos</t>
  </si>
  <si>
    <t>Reportar el seguimiento a los cinco (5) acuerdos de gestión suscritos en el 2021</t>
  </si>
  <si>
    <t>Formalizar los acuerdos de gestión de los cinco (5) Gerentes Públicos de la entidad para el 2021</t>
  </si>
  <si>
    <t xml:space="preserve">Reportar el avance mensual del Plan Institucional de Capacitación </t>
  </si>
  <si>
    <t>Reportar el avance mensual del Plan de Bienestar e Incentivos</t>
  </si>
  <si>
    <t>Reportar el avance mensual del Plan Anual de Seguridad y Salud en el Trabajo</t>
  </si>
  <si>
    <t>Reportar el avance mensual del Plan Estratégico de Talento Humano (otros numerales)</t>
  </si>
  <si>
    <t>Grupo Talento Humano - Ruth Marlen Rivera Peña</t>
  </si>
  <si>
    <t>Grupo Talento Humano - Maite García Rodriguez</t>
  </si>
  <si>
    <t>Matriz Excel con el seguimiento efectuado</t>
  </si>
  <si>
    <t>Reportar el avance trimestral de la Estrategia para la Gestión de Conflicto de Interés</t>
  </si>
  <si>
    <t>Política de la Gestión de Conflicto de Interés formulada</t>
  </si>
  <si>
    <t xml:space="preserve">Formular la Política de la Gestión de Conflicto de Interés </t>
  </si>
  <si>
    <t>Oficina Asesora Jurídica</t>
  </si>
  <si>
    <t>Priorización de documentos del SIG</t>
  </si>
  <si>
    <t>Repositorio de documentos del SIG actualizado</t>
  </si>
  <si>
    <t>Consolidación y plan de priorización de documentos del SIG</t>
  </si>
  <si>
    <t>Actualización, creación o eliminación de documentos del SIG</t>
  </si>
  <si>
    <t>Autoevaluaciones por proceso</t>
  </si>
  <si>
    <t>Plan de priorización de documentos</t>
  </si>
  <si>
    <t>Matriz de seguimiento de documentos priorizados</t>
  </si>
  <si>
    <t>Desarrollo Organizacional
Todos los procesos</t>
  </si>
  <si>
    <t>Definir mecanismos para hacer exigible la aplicación de los procedimientos</t>
  </si>
  <si>
    <t>Documento con lineamientos sobre directrices relacionadas con los procedimientos</t>
  </si>
  <si>
    <t>Socializar el documento sobre los lineamientos relacionados con los procedimientos</t>
  </si>
  <si>
    <t>Propuesta del "Anexo de Condiciones Generales del Contrato de Prestación de servicios"</t>
  </si>
  <si>
    <t>Racionalizar los indicadores estratégicos y operativos de la entidad</t>
  </si>
  <si>
    <t>Tablero de control de indicadores</t>
  </si>
  <si>
    <t xml:space="preserve">Revisión de pertinencia de indicadores existentes por proceso </t>
  </si>
  <si>
    <t>Definición y alineación de los indicadores</t>
  </si>
  <si>
    <t>Diagnóstico de alineación de indicadores. (Medición a partir de 2022)</t>
  </si>
  <si>
    <t>Hojas de vida de indicadores actualizados</t>
  </si>
  <si>
    <t>Desarrollo Organizacional - Argemiro Unibio Ávila</t>
  </si>
  <si>
    <t>Mesas de trabajo para determinación de documentos del SIG prioritarios para revisar y actualizar, crear o eliminar</t>
  </si>
  <si>
    <t>Creación / actualización de un documento con los lineamientos establecidos para el manejo de las directrices emitidas a través de circulares, memorandos etc, que impacten el desarrollo de los procedimientos</t>
  </si>
  <si>
    <t>Generar una propuesta al proceso de Gestión de Proveedores sobre el contenido del “Anexo de Condiciones Generales del Contrato de Prestación de Servicios”</t>
  </si>
  <si>
    <t>Revisión de la alineación de los indicadores operativos y estratégicos de la entidad</t>
  </si>
  <si>
    <t>Planeación y Gestión de Riesgos - Marta Liced Rodriguez Quimbayo</t>
  </si>
  <si>
    <t>Profesional Grupo Desarrollo Organizacional  - Lina Maria Rodriguez</t>
  </si>
  <si>
    <t xml:space="preserve">Elaborar un nuevo Manual Operativo del Sistema Integrado de Gestión </t>
  </si>
  <si>
    <t>Profesional Grupo Desarrollo Organizacional  - Lina Maria Rodriguez
Todos los procesos</t>
  </si>
  <si>
    <t>Manual debidamente formalizado ante el Sistema Integrado de Gestión</t>
  </si>
  <si>
    <t>Presentar el estado de avance del Plan Estratégico de Tecnologías de la Información - PETI</t>
  </si>
  <si>
    <t>Tecnologías de la Información - Jairo Armando Amaya Rodriguez</t>
  </si>
  <si>
    <t>Cuatro (4) Informes trimestrales ejecutivos PETI</t>
  </si>
  <si>
    <t xml:space="preserve">Informe ejecutivo de avance del Plan Estratégico de Tecnologías de Información - PETIC </t>
  </si>
  <si>
    <t>Gestor Grupo tecnologías de la Información - Diana Jaydi Piñeros Espejo</t>
  </si>
  <si>
    <t xml:space="preserve">Informe ejecutivo con los respectivos avances </t>
  </si>
  <si>
    <t xml:space="preserve">Presentar el estado de avance del Plan de Seguridad y Privacidad de la Información </t>
  </si>
  <si>
    <t>Cuatro (4) Informes trimestrales ejecutivos</t>
  </si>
  <si>
    <t xml:space="preserve">Informe ejecutivo de avance del Plan de Seguridad y Privacidad de la Información </t>
  </si>
  <si>
    <t>Oficial de Seguridad Grupo tecnologías de la Información - Jorge Luis Vargas Buitrago</t>
  </si>
  <si>
    <t>Presentar el resultado trimestral del seguimiento al indicador de Oportunidad en la atención y respuesta a las peticiones, quejas, reclamos y denuncias de PQRDF.</t>
  </si>
  <si>
    <t>Grupo Servicios Administrativos - Adriana Marina Rojas Rodriguez</t>
  </si>
  <si>
    <t>Señalética instalada</t>
  </si>
  <si>
    <t>Por definir</t>
  </si>
  <si>
    <t>Realizar el inventario de la señalética que se requiere para la Entidad, incluyendo la de población incluyente.</t>
  </si>
  <si>
    <t>Inventario de la Señalética</t>
  </si>
  <si>
    <t>Hacer el diseño de la señalética y asignar presupuesto.</t>
  </si>
  <si>
    <t>Diseños de señalética</t>
  </si>
  <si>
    <t>Contratación e instalación de la señalética.</t>
  </si>
  <si>
    <t>Resgitro de instalación señalética.</t>
  </si>
  <si>
    <t>Listados de asistencia</t>
  </si>
  <si>
    <t>Remitir al Grupo de Talento Humano el listado que requieren tomar el curso.</t>
  </si>
  <si>
    <t>Registro de invitaciones enviadas a los colaboradores previamente identificados.</t>
  </si>
  <si>
    <t>Realizar la sensibilización.</t>
  </si>
  <si>
    <t>01/06/2021
01/10/2021</t>
  </si>
  <si>
    <t>30/06/2021
30/10/2021</t>
  </si>
  <si>
    <t>Lista de asistencia.</t>
  </si>
  <si>
    <t>Actualizar la política del servicio al ciudadano revisando su alineación con el plan sectorial y plan nacional de desarrollo.</t>
  </si>
  <si>
    <t>Excel con las variables identificadas para la caracterización.</t>
  </si>
  <si>
    <t>Recolectar la información priorizada.</t>
  </si>
  <si>
    <t>Proponer nueva encuesta de satisfacción en la atención.</t>
  </si>
  <si>
    <t>Solicitar la creación de la encuesta aprobada.</t>
  </si>
  <si>
    <t>Solicitar la eliminación de la anterior encuesta de usabilidad del formulario de PQRDF.</t>
  </si>
  <si>
    <t>Elaborar reporte de resultados de las encuestas aplicadas.</t>
  </si>
  <si>
    <t>Informe de análisis de los resultados de las encuestas.</t>
  </si>
  <si>
    <t>Actualizar la Caracterización de usuarios y grupos de interés</t>
  </si>
  <si>
    <t>Identificar la información que se requiere para caracterizar a los usuarios y grupos de interés</t>
  </si>
  <si>
    <t>Caracterización actualizada</t>
  </si>
  <si>
    <t>Actualizar el Manual de Participación Ciudadana.</t>
  </si>
  <si>
    <t xml:space="preserve">Grupo Servicios Administrativos - Adriana Marina Rojas Rodriguez </t>
  </si>
  <si>
    <t>Registro de difusión realizada por los canales de comunicación</t>
  </si>
  <si>
    <t>Servicios Administrativos - Adriana Marina Rojas Rodriguez  / Grupo de Comunicaciones</t>
  </si>
  <si>
    <t>Elaborar un (1) video</t>
  </si>
  <si>
    <t>GERENCIA GENERAL - GRUPO PLANEACIÓN Y GESTIÓN DE RIESGOS</t>
  </si>
  <si>
    <t>Documento con la definición de roles y responsabilidades</t>
  </si>
  <si>
    <t>Presentar ante el Comité Institucional de Gestión y Desempeño el esquema de líneas de defensa (línea estratégica)</t>
  </si>
  <si>
    <t>Grupo Operaciones - Bellaniris Ávila Bermudez</t>
  </si>
  <si>
    <t xml:space="preserve">Dos (2) informes semestrales </t>
  </si>
  <si>
    <t>Profesional Grupo Operaciones - Diego Andrés Caicedo Gordillo</t>
  </si>
  <si>
    <t>Informe ejecutivo socializado con los involucrados</t>
  </si>
  <si>
    <t xml:space="preserve">Grupo Desarrollo Organizacional </t>
  </si>
  <si>
    <t xml:space="preserve">Grupo Desarrollo Organizacional - Argemiro Unibio Ávila </t>
  </si>
  <si>
    <t>Diligenciar el F-SI-04 Reporte de Revisión y Autoevaluación del Desempeño por Proceso</t>
  </si>
  <si>
    <t xml:space="preserve">Todos los procesos </t>
  </si>
  <si>
    <t>Líderes de política MIPG</t>
  </si>
  <si>
    <t xml:space="preserve">Evaluar el control de los productos suministrados externamente </t>
  </si>
  <si>
    <t xml:space="preserve">Evaluar los proveedores de la Entidad utilizando los mecanismos institucionales definidos </t>
  </si>
  <si>
    <t>Analizar la efectividad de la evaluación de satisfacción de los grupos de valor</t>
  </si>
  <si>
    <t>Evaluar la percepción de los grupos de valor sobre los niveles de satisfacción como de sus propias expectativas y necesidades</t>
  </si>
  <si>
    <t xml:space="preserve">Resultado encuestas de satisfacción de grupos de valor </t>
  </si>
  <si>
    <t>Registro de formulación de las oportunidades de mejora identificadas</t>
  </si>
  <si>
    <t>Registro de avance de la implementación de las oportunidades de mejora formuladas</t>
  </si>
  <si>
    <t xml:space="preserve">Reporte de avance de las oportunidades de mejora implementadas </t>
  </si>
  <si>
    <t>Realizar once (11) registros en Excel con el seguimiento efectuado al avance del PEGTH</t>
  </si>
  <si>
    <t>$50.000.000</t>
  </si>
  <si>
    <t>$70.000.000</t>
  </si>
  <si>
    <t>$79.000.000</t>
  </si>
  <si>
    <t>Reportes de Revisión y Autoevaluación del Desempeño por Proceso</t>
  </si>
  <si>
    <t>NOMBRE DE LA INICIATIVA PRIORIZADA: PLAN INSTITUCIONAL DE GESTIÓN Y DESEMPEÑO - POLÍTICA CONTROL INTERNO (RIESGOS)</t>
  </si>
  <si>
    <t>CONTROL INTERNO - GRUPO DE PLANEACIÓN Y GESTIÓN DEL RIESGO</t>
  </si>
  <si>
    <t>Grupo Planeación y Gestión de Riesgos</t>
  </si>
  <si>
    <t>Socialización realizada</t>
  </si>
  <si>
    <t>Programar las jornadas de socialización de la metodología a nivel interno</t>
  </si>
  <si>
    <t>Modulo actualizado</t>
  </si>
  <si>
    <t>Recopilar la información que sea necesaria para actualizar el Modulo de Riesgos en la herramienta correspondiente</t>
  </si>
  <si>
    <t>Consolidación de información para el reportar</t>
  </si>
  <si>
    <t>Construir el mapa de riesgos de corrupción</t>
  </si>
  <si>
    <t>Perfil de riesgos de corrupción actualizado</t>
  </si>
  <si>
    <t>Revisar, actualizar y validar los riesgos de corrupción identificados</t>
  </si>
  <si>
    <t>identificar los nuevos riesgos para ser incluidos en el perfil y/o la eliminación de algún riesgo</t>
  </si>
  <si>
    <t>Divulgar la propuesta de la matriz de riesgo</t>
  </si>
  <si>
    <t>Propuesta de Matriz de riesgo de fraude y corrupción</t>
  </si>
  <si>
    <t>Publicar Matriz de Riesgos de Corrupción Pagina Web</t>
  </si>
  <si>
    <t>Realizar Monitoreo y Revisión a la matriz de riesgo</t>
  </si>
  <si>
    <t xml:space="preserve">Plan de tratamiento formulado </t>
  </si>
  <si>
    <t>Acompañar en la elaboración y efectuar seguimiento a los planes de tratamiento para riesgos en niveles significativos y considerable</t>
  </si>
  <si>
    <t xml:space="preserve">Programar las jornadas de trabajo para el acompañamiento a cada área </t>
  </si>
  <si>
    <t>Realizar seguimiento a la matriz de riesgos</t>
  </si>
  <si>
    <t>Un  informe de seguimiento emitido</t>
  </si>
  <si>
    <t xml:space="preserve">Presentar reportes de seguimiento al comité interno de riesgos </t>
  </si>
  <si>
    <t>Informe para ser presentado ante el comité</t>
  </si>
  <si>
    <t>NOMBRE DEL PLAN: PLAN INSTITUCIONAL DE GESTIÓN Y DESEMPEÑO - POLÍTICA MIPG INFORMACIÓN Y COMUNICACIÓN</t>
  </si>
  <si>
    <t>GRUPO DE PLANEACIÓN Y GESTIÓN DE RIESGOS - T.I. - SERVICIOS ADMINISTRATIVOS</t>
  </si>
  <si>
    <t>Realizar seguimiento cuatrimestal al Plan Institucional de Archivos - PINAR</t>
  </si>
  <si>
    <t>Informe ejecutivo de seguimiento</t>
  </si>
  <si>
    <t>Desarrollar las actividades (Enero - Abril)</t>
  </si>
  <si>
    <t>Grupo de Servicios Administrativos - Adriana Marina Rojas Rodriguez</t>
  </si>
  <si>
    <t>Soportes de las actividades ejecutadas</t>
  </si>
  <si>
    <t>Desarrollar las actividades (Mayo - Agosto)</t>
  </si>
  <si>
    <t>Desarrollar las actividades (Sept - Dicl)</t>
  </si>
  <si>
    <t>Elaborar informe ejecutivo con el resultado del Plan de Anual de Transferencias 2021</t>
  </si>
  <si>
    <t>Informe ejecutivo de resultado</t>
  </si>
  <si>
    <t>Memorando de divulgación del cronograma</t>
  </si>
  <si>
    <t>Realizar seguimiento a las transferencias durante la vigencia</t>
  </si>
  <si>
    <t>Informe ejecutivo con el resultado de las transferencias 2021</t>
  </si>
  <si>
    <t>Gestión Jurídica</t>
  </si>
  <si>
    <t>Informe sobre el estado del éxito procesal</t>
  </si>
  <si>
    <t>Diseñar e implementar el indicador y metodologia de la medición</t>
  </si>
  <si>
    <t>Construcción de la Ficha del indicador</t>
  </si>
  <si>
    <t>Informe de seguimiento</t>
  </si>
  <si>
    <t>Primer reporte del indicador el periodo comprendido entre Enero - Junio</t>
  </si>
  <si>
    <t>Segundo reporte del indicador el periodo comprendido entre Julio - Septiembre</t>
  </si>
  <si>
    <t>Tercer reporte del indicador el periodo comprendido entre Octubre - Diciembre</t>
  </si>
  <si>
    <t>Reporte sobre el estado del éxito procesal en las acciones de repetición incoadas</t>
  </si>
  <si>
    <t>Informar al Coordinador de los agentes del Ministerio Público ante la Jurisdicción en lo Contencioso Administrativo las correspondientes decisiones en los casos en que se decida no instaurar la acción de repetición, por parte del Comité de Conciliación</t>
  </si>
  <si>
    <t xml:space="preserve">Realizar un informe semestral,  informando las correspondientes decisiones, anexando copia de la  providencia condenatoria, de la prueba de su pago y señalando el fundamento de la decisión en los caso en que se decida no instaurar la acción de repetición. </t>
  </si>
  <si>
    <t>Primer informe semestral</t>
  </si>
  <si>
    <t>Segundo informe semestral</t>
  </si>
  <si>
    <t>Enviar el informe de seguimiento ANUAL al plan de acción y al(los) indicador(es) formulado(s) en sus políticas de prevención del daño antijurídico a la ANDJE</t>
  </si>
  <si>
    <t>Enviar a la Agencia Nacional de defensa Jurídica del Estado el informe el 28 de febrero de 2021, lo correspondiente a la vigencia 2020.</t>
  </si>
  <si>
    <t>Construcción del informe</t>
  </si>
  <si>
    <t>Envió del informe a la ANDJE</t>
  </si>
  <si>
    <t>Grupo Tecnologías de la Información
Grupos Misionales</t>
  </si>
  <si>
    <t>GRUPO DE PLANEACIÓN Y GESTIÓN DE RIESGOS - SUBGERENCIA DE OPERACIONES</t>
  </si>
  <si>
    <t>Subgerencia de Operaciones</t>
  </si>
  <si>
    <t>Reportes sobre la Implementación de la plataforma</t>
  </si>
  <si>
    <t>Consolidar la información para el primer reporte</t>
  </si>
  <si>
    <t>Primer informe entregado</t>
  </si>
  <si>
    <t>Consolidar la información para el segundo reporte</t>
  </si>
  <si>
    <t>Segundo Informe entregado</t>
  </si>
  <si>
    <t>Consolidar la información para el tercer reporte</t>
  </si>
  <si>
    <t>Tercer informe entregado</t>
  </si>
  <si>
    <t>Consolidar la información para el cuarto reporte</t>
  </si>
  <si>
    <t>Cuarto informe entregado</t>
  </si>
  <si>
    <t>Planeación y Gestión de Riesgos</t>
  </si>
  <si>
    <t>Todos los Grupos de trabajo</t>
  </si>
  <si>
    <t>Informe ejecutivo con el análisis realizado</t>
  </si>
  <si>
    <t>Realizar Análisis de Contexto-Externo con los líderes de proceso</t>
  </si>
  <si>
    <t>Realizar Análisis Partes Interesadas ENTerritorio con los líderes de proceso</t>
  </si>
  <si>
    <t>Realizar Análisis de Contexto-Interno con los líderes de proceso</t>
  </si>
  <si>
    <t>Formato Contexto - Extermo debidamente diligenciado</t>
  </si>
  <si>
    <t>Formato Contexto - Intermo debidamente diligenciado</t>
  </si>
  <si>
    <t>Formato Análisis partes interesadas debidamente diligenciado</t>
  </si>
  <si>
    <t>Formular los planes de trabajo de la vigencia 2022</t>
  </si>
  <si>
    <t>Planes formulados</t>
  </si>
  <si>
    <t>Formular los planes de las políticas MIPG que integran el Plan Institucional de Gestión y Desempeño - PIGD</t>
  </si>
  <si>
    <t>Formular los planes de trabajo asociados al Decreto 612/2028 que apliquen a ENTerritorio: 
1. Plan Institucional de Archivos de la Entidad ­PINAR
2. Plan Estratégico de Talento Humano
3. Plan Institucional de Capacitación
4. Plan de Incentivos Institucionales
5. Plan de Trabajo Anual en Seguridad y Salud en el Trabajo
6. Plan Anticorrupción y de Atención al Ciudadano
7. Plan Estratégico de Tecnologías de la Información y las Comunicaciones ­ PETI
8. Plan de Tratamiento de Riesgos de Seguridad y Privacidad de la Información
9. Plan de Seguridad y Privacidad de la Información</t>
  </si>
  <si>
    <t>Proyecto Plan Institucional de Gestión y Desempeño - PIGD 2022</t>
  </si>
  <si>
    <t>Formato plan de acción diligenciado por cada plan del Decreto 612</t>
  </si>
  <si>
    <t>Actualizar el Código de Ética adoptando el Código de Integridad</t>
  </si>
  <si>
    <t>Un (1) reporte de seguimiento semestrales a los cinco (5) acuerdos de gestión suscritos 2021 en el formato F-TH-20</t>
  </si>
  <si>
    <t>Actualizar el contexto interno y externo de la entidad para la identificación de los riesgos y sus posibles causas, así como retos, tendencias y oportunidades de mejora e innovación en la gestión</t>
  </si>
  <si>
    <t>01/06//2021</t>
  </si>
  <si>
    <t>Formular el Plan de Acción Institucional 2021</t>
  </si>
  <si>
    <t>01/07//2021</t>
  </si>
  <si>
    <t>310/8/2021</t>
  </si>
  <si>
    <t>Grupo de Talento Humano - David Mauricio Gonzalez García 
Jefe Oficina Asesora Jurídica - Lía Bautista Murcia</t>
  </si>
  <si>
    <t>Jefe Oficina Asesora Jurídica -  Lía Bautista Murcia</t>
  </si>
  <si>
    <t>Jefe Oficina Asesora Jurídica - Lía Bautista Murcia</t>
  </si>
  <si>
    <t>Realizar el lanzamiento del nuevo Código de Ética de ENTerritorio</t>
  </si>
  <si>
    <t>Profesional Grupo PYGR - Diana Marcela Herrán Luna
Grupo Servicios Administrativos - Adriana Marina Rojas Rodriguez
Grupo SARLAFT - Catalina Barrios Cardenas</t>
  </si>
  <si>
    <t xml:space="preserve">Actualizar Caracterización de usuarios y grupos de interés </t>
  </si>
  <si>
    <t xml:space="preserve">Bases de datos actualizada con las variables identificadas </t>
  </si>
  <si>
    <t>Registros de lanzamiento del nuevo Código de Etica de ENTerritorio</t>
  </si>
  <si>
    <t>Nuevo Código de Ética publicado</t>
  </si>
  <si>
    <t>Revisar la actualización aplicativo con el DAFP</t>
  </si>
  <si>
    <t xml:space="preserve">Grupo Talento Humano - Jenny Herrara Fuentes </t>
  </si>
  <si>
    <t xml:space="preserve">Verificar información de los funcionarios que hayan tenido cambios en sus hojas de vida </t>
  </si>
  <si>
    <t xml:space="preserve">Desarrollar el plan de intervención resultado de la medición de Clima organizacional      </t>
  </si>
  <si>
    <t>Plan de intervención medición de Clima Organizacional</t>
  </si>
  <si>
    <t>Recopilar informes de resultados</t>
  </si>
  <si>
    <t>Seguimiento al cumplimiento de intervención</t>
  </si>
  <si>
    <t>1/10//2020</t>
  </si>
  <si>
    <t>Matriz Excel con el plan diseñado</t>
  </si>
  <si>
    <t>Aplicar encuesta de conocimiento y percepción codigo de integridad</t>
  </si>
  <si>
    <t xml:space="preserve">Grupo Talento Humano -  Maria del Pilar espinel Carmona </t>
  </si>
  <si>
    <t>01/11/201</t>
  </si>
  <si>
    <t>Documento estructiración de la encuesta</t>
  </si>
  <si>
    <t>Realizar informe de resultados de la encuesta</t>
  </si>
  <si>
    <t>Documento con resultados y recomendaciones de la encuesta.</t>
  </si>
  <si>
    <t>Aplicar Encuesta de apropiación de los valores</t>
  </si>
  <si>
    <t>Informe con el Encuesta Codigo de integridad Enterritorio 2021</t>
  </si>
  <si>
    <t xml:space="preserve">Diseñar Plan de intervención .Plantear actividades con base en resultados  </t>
  </si>
  <si>
    <t>Proyecto Plan de Acción Institucional 2022</t>
  </si>
  <si>
    <t>Profesional Oficina Asesora Jurídica - Andrés Montenegro Sarasti</t>
  </si>
  <si>
    <t>Informe SARO</t>
  </si>
  <si>
    <t>Analizar la base de datos de PQRDF para la identificación de nuevas causas o riesgos</t>
  </si>
  <si>
    <t>Informe de seguimiento a las PQRDF</t>
  </si>
  <si>
    <t>Mantener el Programa de Protección de Datos Personales</t>
  </si>
  <si>
    <t>Actualizar la Política de Tratamiento de la Información (PTI)</t>
  </si>
  <si>
    <t>Seguimiento al       cumplimiento a la ley 1712 del 2014</t>
  </si>
  <si>
    <t xml:space="preserve">Esquema de publicación actualizado </t>
  </si>
  <si>
    <t>Tecnologías de la Información - Jorge Luis Vargas Buitrago</t>
  </si>
  <si>
    <t>Tecnologías de la Información - Diana Jaydi Piñeros</t>
  </si>
  <si>
    <t>Sección de Transparencia del portal Web rediseñada</t>
  </si>
  <si>
    <t>Informes de seguimiento</t>
  </si>
  <si>
    <t>Política de Tratamiento de la Información (PTI) actualizada</t>
  </si>
  <si>
    <t>Informe del Comité de Conciliación con la relación de las decisiones</t>
  </si>
  <si>
    <t>Informe de seguimiento al plan de acción e indicadores</t>
  </si>
  <si>
    <t xml:space="preserve">Aplicar estrategia de Transferencia de conocimiento </t>
  </si>
  <si>
    <t>Informe trimestral de Estrategia de Transferencia del conocimiento aplicada</t>
  </si>
  <si>
    <t>Informe y registros (formatos) de la estrategia (acciones) ejecutada</t>
  </si>
  <si>
    <t xml:space="preserve">Informe de verificación </t>
  </si>
  <si>
    <t>Política de gestión de conflicto de interés formulada y Código de Etica actualizado y difundido</t>
  </si>
  <si>
    <t xml:space="preserve">Formular la política de gestión de Conflicto de interés y actualizar el Código de Ética demostrando el compromiso con la integridad (valores), legalidad y principios del servicio público </t>
  </si>
  <si>
    <t>Verificar la información cargada en el SIGEP</t>
  </si>
  <si>
    <t>Realizar seguimiento trimestral a la Estrategia de Gestión de Conflicto de interés</t>
  </si>
  <si>
    <t>Implementar Estrategia de Transferencia de Conocimiento</t>
  </si>
  <si>
    <t>Implementar la II Fase de la optimización de la plataforma del Plan Anual de Adquisiciones - PAA</t>
  </si>
  <si>
    <t>Medir y evaluar la tasa de éxito procesal</t>
  </si>
  <si>
    <t>Medir y evalúar la tasa de éxito procesal en las acciones de repetición incoadas</t>
  </si>
  <si>
    <t>Socializar al CIGD tres (3) el resultado del seguimiento al indicador de Oportunidad en la atención y respuesta a las peticiones, quejas, reclamos y denuncias - PQRDF</t>
  </si>
  <si>
    <t>Actualizar la señalética para población incluyente dispuesta en el Centro de Atención al Ciudadano</t>
  </si>
  <si>
    <t>Desarrollar sensibilización en los atributos del buen servicio</t>
  </si>
  <si>
    <t>Actualizar la Resolución 317 de 2015 Tramite Interno del Derecho de Petición</t>
  </si>
  <si>
    <t xml:space="preserve">Diseñar  e implementar encuesta de satisfacción frente a la atención y disposición de los canales para la atención de las PQRDF </t>
  </si>
  <si>
    <t>Definición de roles de líneas de defensa (línea estratégica) conforme a lo establecido en la Política MIPG de Control Interno</t>
  </si>
  <si>
    <t xml:space="preserve">Realizar monitoreo y acceso a la información publica </t>
  </si>
  <si>
    <t>Consolidar la información para la construcción de los informes</t>
  </si>
  <si>
    <t>Reporte de Cumplimiento del Índice de Transparencia y Acceso a la Información - ITA para el Periodo 2021</t>
  </si>
  <si>
    <t>Optimización (diseño) de la usabilidad de la Sección de Transparencia del portal Web</t>
  </si>
  <si>
    <t>Desarrollar jornadas de capacitación en generación, procesamiento, reporte o difusión de información estadística.</t>
  </si>
  <si>
    <t>Grupo de Planeación y Gestión de Riesgos</t>
  </si>
  <si>
    <t>Presentaciones, invitaciones y listados de asistencia de dos jornadas de capacitación.</t>
  </si>
  <si>
    <t>Realizar una jornada de capacitación de gestión estadística.</t>
  </si>
  <si>
    <t>Presentación, invitación y listado de asistencia.</t>
  </si>
  <si>
    <t>Alinear los roles de un grupo interno de trabajo que coordina y centraliza los indicadores o estadísticas relevantes para la toma de decisiones.</t>
  </si>
  <si>
    <t>Equipo creado en Teams y soportes de reunión.</t>
  </si>
  <si>
    <t>Crear un equipo de gestores de estadística.</t>
  </si>
  <si>
    <t>Acta de comité Institucional de Gestión y Desempeño donde se apruebe la creación del equipo</t>
  </si>
  <si>
    <t>Hacer reuniones de seguimiento trimestralmente, a los avances del presente plan, con los gestores de estadística.</t>
  </si>
  <si>
    <t>Soportes de reunión</t>
  </si>
  <si>
    <t>Crear procedimientos para la generación, procesamiento, reporte o difusión de información estadística.</t>
  </si>
  <si>
    <t>Procedimiento creado.</t>
  </si>
  <si>
    <t>Crear un procedimiento de gestión estadística.</t>
  </si>
  <si>
    <t>Procedimiento creado</t>
  </si>
  <si>
    <t>Contar con acciones de mejoramiento para el fortalecimiento de registros administrativos misionales.</t>
  </si>
  <si>
    <t>Recomendaciones de acciones de mejoramiento emitidas.</t>
  </si>
  <si>
    <t>Realizar evaluaciones trimestrales de calidad de datos a registros administrativos de la entidad (bases de datos).</t>
  </si>
  <si>
    <t>Resultados de evaluaciones de calidad de datos.</t>
  </si>
  <si>
    <t>Recomendar acciones de mejoramiento como resultado de las evaluaciones de calidad de datos.</t>
  </si>
  <si>
    <t>Correos electrónicos con recomendaciones.</t>
  </si>
  <si>
    <t>Realizar un informe trimestral consolidado de evaluaciones de calidad de datos con la tendencia de acuerdo a cada periodo evaluado.</t>
  </si>
  <si>
    <t>Informe consolidado de evaluaciones de calidad de datos.</t>
  </si>
  <si>
    <t xml:space="preserve">Presentar un informe trimestral del resultado de implementación de las acciones de mejoramiento. </t>
  </si>
  <si>
    <t>Grupo o Subgerencia a cargo de la base de datos</t>
  </si>
  <si>
    <t>Presentación de informe</t>
  </si>
  <si>
    <t>Documentar los registros administrativos misionales mediante fichas técnicas, Guía de recolección y Diccionario de base de datos.</t>
  </si>
  <si>
    <t xml:space="preserve">Grupos misionales de la Entidad </t>
  </si>
  <si>
    <t xml:space="preserve"> Documentación de un registro administrativo.</t>
  </si>
  <si>
    <t>Identificar los registros administrativos misionales.</t>
  </si>
  <si>
    <t>Inventario de registros administrativos misionales.</t>
  </si>
  <si>
    <t>Definir los formatos y metodologías para documentar el registro administrativo</t>
  </si>
  <si>
    <t>Formados definidos</t>
  </si>
  <si>
    <t>Diligenciar los formatos para la documentación de un registro administrativo misional a través de ficha técnica, guía de recolección y diccionario de datos.</t>
  </si>
  <si>
    <t>Grupo de Planeación y Gestión de Riesgos/Grupo de la Entidad misional</t>
  </si>
  <si>
    <t>Formatos diligenciados</t>
  </si>
  <si>
    <t>Desarrollar procesos de anonimización en las bases de datos que contiene información sensible de las unidades de observación.</t>
  </si>
  <si>
    <t>Grupo de TI y Grupo de Planeación y Gestión de Riesgos</t>
  </si>
  <si>
    <t>Documento de la primera etapa del proceso de anonimización implementado.</t>
  </si>
  <si>
    <t>Identificar las bases de datos con información sensible. (Criterios Ley 1712 de 2014).</t>
  </si>
  <si>
    <t>Grupo de TI</t>
  </si>
  <si>
    <t xml:space="preserve">Inventario de bases de datos con información sensible. </t>
  </si>
  <si>
    <t>Elegir una base de datos de la anterior identificación para difusión, la cual debe contar con diccionario de base de datos.</t>
  </si>
  <si>
    <t>Grupo de Planeación y Gestión de Riesgos/Grupo de TI</t>
  </si>
  <si>
    <t xml:space="preserve">Diccionario de base de datos. </t>
  </si>
  <si>
    <t>Documento de implementación de la etapa 1:revisiones previas al proceso de anonimización.</t>
  </si>
  <si>
    <t>Implementar Lineamientos del proceso estadístico, Norma técnica de calidad del proceso estadístico, Código Nacional de Buenas Prácticas, Lineamientos para diseño, documentación y difusión en operaciones estadísticas, Nomenclaturas y clasificaciones, Conceptos estandarizados.</t>
  </si>
  <si>
    <t>Plan de trabajo para implementación de lineamientos.</t>
  </si>
  <si>
    <t>Verificar de los lineamientos mencionados en actividad, cuales pueden aplicar para la Entidad.</t>
  </si>
  <si>
    <t>Check List de lineamientos.</t>
  </si>
  <si>
    <t>Crear un plan de trabajo para la implementación de los lineamientos que apliquen.</t>
  </si>
  <si>
    <t>Plan de trabajo.</t>
  </si>
  <si>
    <t>Actualizar anualmente el Catálogo de Componentes de información de la Entidad.</t>
  </si>
  <si>
    <t>Catálogo de componentes de información actualizado.</t>
  </si>
  <si>
    <t>Implementación de acciones de mejora continua en: Procesos estadísticos, Resultados de los procesos estadísticos (Estadísticas agregadas; Indicadores y metadatos), Acciones de fortalecimiento estadístico definidos en el plan estratégico institucional, plan de acción anual o proyectos de inversión.</t>
  </si>
  <si>
    <t>Matriz de seguimiento a informes gerenciales</t>
  </si>
  <si>
    <t xml:space="preserve">Realizar seguimientos mensuales a los informes gerenciales que se encuentran implementados en la Intranet. </t>
  </si>
  <si>
    <t>Matriz de seguimientos a informes gerenciales.</t>
  </si>
  <si>
    <t>Recomendar acciones de mejoramiento como resultado del seguimiento a los informes gerenciales.</t>
  </si>
  <si>
    <t>Correos electrónicos de seguimiento.</t>
  </si>
  <si>
    <t xml:space="preserve">Encuesta y resultados de la encuesta. </t>
  </si>
  <si>
    <t xml:space="preserve">Implementar una encuesta anual de percepción sobre accesibilidad y uso de información estadística, a las partes interesadas de la Entidad. </t>
  </si>
  <si>
    <t>Difundir información estadística en página web: Indicadores o resultados agregados, Indicadores ODS, Fichas técnicas de indicadores, Fichas técnicas o documentos metodológicos de operaciones estadísticas, Series de tiempo, Resultados con desagregación geográfica o temática, Las bases de datos de los registros administrativos, operaciones estadísticas y de datos anonimizadas.</t>
  </si>
  <si>
    <t>Publicación en página web.</t>
  </si>
  <si>
    <t>Identificar estadísticas que pueden ser objeto de publicación.</t>
  </si>
  <si>
    <t>Inventario de información estadística.</t>
  </si>
  <si>
    <t xml:space="preserve">Publicar en la página web mínimo un indicador, resultado agregado, resultado con desagregación geográfica o temática, operación estadística o base de datos anonimizada. </t>
  </si>
  <si>
    <t xml:space="preserve">Información estadística publicada. </t>
  </si>
  <si>
    <t>Incluir en la estrategia de rendición de cuentas, acciones de difusión de información estadística y datos abiertos de acuerdo a las necesidades identificadas en los grupos de valor.</t>
  </si>
  <si>
    <t>Estrategia de rendición de cuentas incluyendo publicación de datos abiertos e información estadística.</t>
  </si>
  <si>
    <t>Publicación de datos abiertos en la página web.</t>
  </si>
  <si>
    <t>Datos abiertos publicados.</t>
  </si>
  <si>
    <t>Publicación de información estadística.</t>
  </si>
  <si>
    <t>Porcentaje de avance en la Política de Gestión del Conocimiento y la Innovación</t>
  </si>
  <si>
    <t>Trimestral</t>
  </si>
  <si>
    <t>Grupo de Planeación y Gestión del Riesgo -  Talento Humano</t>
  </si>
  <si>
    <t>Mantener actualizado el conocimiento explicito de la entidad</t>
  </si>
  <si>
    <t>Elaborar un plan con acciones para mitigar la fuga de conocimiento</t>
  </si>
  <si>
    <t>Documento con Acciones ejecutadas para mitigar la fuga de conocimiento</t>
  </si>
  <si>
    <t>Actualizar y documentar los flujos de información dentro de la entidad.</t>
  </si>
  <si>
    <t>Flujos de información actualizados</t>
  </si>
  <si>
    <t>Construir piezas de comunicación sobre el qué hacer de la entidad</t>
  </si>
  <si>
    <t>Grupo de Planeación y Gestión del Riesgo -  Equipo de comunicaciones</t>
  </si>
  <si>
    <t>Estrategia de comunicación de la entidad</t>
  </si>
  <si>
    <t>Gestión del Conocimiento e Innovación en nuestra entidad</t>
  </si>
  <si>
    <t>Documentar 1 Proyecto bajo el liderazgo de ENTerritorio la experiencia de un territorio.</t>
  </si>
  <si>
    <t xml:space="preserve">Fortalecer las herramientas de gestión del conocimiento: banco de ideas y/o lecciones aprendidas y/o buenas prácticas.  </t>
  </si>
  <si>
    <t>Banco de ideas, lecciones aprendidas y buenas prácticas</t>
  </si>
  <si>
    <t>Realizar una actividad de difusión del nuestro conocimiento; enseñar para aprender.</t>
  </si>
  <si>
    <t>Estrategia de comunicación para la gestión del conocimiento y la innovación</t>
  </si>
  <si>
    <t>Investigar para innovar</t>
  </si>
  <si>
    <t>Grupo de Planeación y Gestión del Riesgo -  Gestión de Proyectos</t>
  </si>
  <si>
    <t>Investigar sobre los contenidos de los laboratorios de gestión del conocimiento y la innovación</t>
  </si>
  <si>
    <t>Identificar las necesidades de investigación dentro de la entidad</t>
  </si>
  <si>
    <t xml:space="preserve">Grupo de Planeación y Gestión del Riesgo </t>
  </si>
  <si>
    <t>Estudio sobre necesidades de investigación dentro de la entidad</t>
  </si>
  <si>
    <t>Grupo de Planeación y Gestión del Riesgo</t>
  </si>
  <si>
    <t>Inventario de la oferta de Laboratorios de Gestión del Conocimiento y la Innovación.</t>
  </si>
  <si>
    <t>Realizar una actividad para incentivar el aprovechamiento de los datos de la entidad</t>
  </si>
  <si>
    <t>Actividad que incentive el aprovechamiento de datos (concurso, taller u otra)</t>
  </si>
  <si>
    <t>Grupo de Planeación y Gestión del Riesgo - Talento Humano - T.I. - Subgerencia en Desarrollo de Proyectos</t>
  </si>
  <si>
    <t>Jornada de capacitación</t>
  </si>
  <si>
    <t>Cultura de compartir y difundir</t>
  </si>
  <si>
    <t>Estrategia de  compartir y difundir ejecutada</t>
  </si>
  <si>
    <t>Contar con estrategias y planes de comunicación para compartir y difundir el conocimiento que produce la entidad tanto al interior como al exterior de esta, a través de herramientas físicas y digitales.</t>
  </si>
  <si>
    <t>Grupo de Planeación y Gestión del Riesgo -  Subgerencia en Desarrollo de Proyectos - Comunicaciones</t>
  </si>
  <si>
    <t xml:space="preserve">Estrategia de comunicación </t>
  </si>
  <si>
    <t xml:space="preserve">Desarrollar 2 mesas de trabajo por año generando espacios formales de cocreación </t>
  </si>
  <si>
    <t>Soportes de mesas de trabajo</t>
  </si>
  <si>
    <t xml:space="preserve">Soportes de mesas de trabajo </t>
  </si>
  <si>
    <t>Participar en algún evento/foro/encuentro como ponente dando a conocer alguna buena practica en el desarrollo de 1 proyecto de la entidad.</t>
  </si>
  <si>
    <t>Soportes de participación</t>
  </si>
  <si>
    <t>Participar en espacios externos de gestión del conocimiento, documentarlos y compartir la experiencia al interior de la entidad.</t>
  </si>
  <si>
    <t>Memorias frente a algún evento en el cual se haya participado</t>
  </si>
  <si>
    <t>GRUPO DE PLANEACIÓN Y GESTIÓN DEL RIESGO</t>
  </si>
  <si>
    <t>Implementar acciones para conservar su memoria institucional</t>
  </si>
  <si>
    <t>Formular las oportunidades de mejora identificadas en el resultado de la encuesta</t>
  </si>
  <si>
    <t xml:space="preserve">Grupo Desarrollo Organizacional
Todos los procesos involucrados con las acciones de mejora  </t>
  </si>
  <si>
    <t>Realizar encuesta de requerimientos de bienestar</t>
  </si>
  <si>
    <t xml:space="preserve">Grupo Talento Humano - David Mauricio Gonzalez García </t>
  </si>
  <si>
    <t xml:space="preserve">Informe de resultados </t>
  </si>
  <si>
    <t>Lanzar la encuesta para su diligenciamiento</t>
  </si>
  <si>
    <t>Líder de programa de Estímulos -  Maria del Pilar Espinel Carmona</t>
  </si>
  <si>
    <t xml:space="preserve">Correo con invitación </t>
  </si>
  <si>
    <t>Elaborar informe</t>
  </si>
  <si>
    <t>Informe elaborado</t>
  </si>
  <si>
    <t xml:space="preserve">Diseñar campaña para dar a conocer el aporte y contribución de cada uno al funcionamiento del Sistema de Control Interno de la Entidad </t>
  </si>
  <si>
    <t>Asesoría de Control Interno - Grupo de Comunicaciones</t>
  </si>
  <si>
    <t>12 Mensajes  enviados por  correo de  comunicaciones</t>
  </si>
  <si>
    <t>Elaborar mensajes y poner CIC para diseño dirigidos a diferentes públicos de interés:  servidores públicos, funcionarios y  contratistas por el correo de Comunicaciones</t>
  </si>
  <si>
    <t>12 mensajes  diseñados</t>
  </si>
  <si>
    <t>Enviar mensajes a correos institucionales</t>
  </si>
  <si>
    <t>Grupo de Comunicaciones</t>
  </si>
  <si>
    <t>Asesoría de Control Interno</t>
  </si>
  <si>
    <t xml:space="preserve"> 1 Informes de evaluación de etapas y elementos del SARO </t>
  </si>
  <si>
    <t>Incorporar balance  en el informe  de seguimiento y evaluación del SARO</t>
  </si>
  <si>
    <t>Informe radicado</t>
  </si>
  <si>
    <t>Asesor de Control Interno - Mireya Lopez Chaparro</t>
  </si>
  <si>
    <t>Actualizar la metodología de Administración de Riesgos</t>
  </si>
  <si>
    <t>Manual SARO y la Guía Metodología SARO</t>
  </si>
  <si>
    <t>Implementar la metodología actualizada y aprobada del SARO la cual incluye el riesgo de fraude y corrupción, riesgo legal y operacional</t>
  </si>
  <si>
    <t>Enviar la matriz para su respectiva publicación</t>
  </si>
  <si>
    <t>Evaluar las actividades adelantadas frente al análisis de contexto y de identificación del riesgo, en el marco de sus roles y en desarrollo de su plan anual de auditorias</t>
  </si>
  <si>
    <t>Verificar información de funcionarios que nuevos en la Entidad</t>
  </si>
  <si>
    <t>Identificar elementos del Conocimiento Tácito 2021 (Conceptos/Entrevistas)</t>
  </si>
  <si>
    <t>Documento con el conocimiento Tácito de la Entidad</t>
  </si>
  <si>
    <t>Grupo de Planeación y Gestión del Riesgo -  Subgerencia de Desarrollo de Proyectos/Estructuración de Proyectos</t>
  </si>
  <si>
    <t>Grupo de Planeación y Gestión del Riesgo - Subgerencia de Desarrollo de Proyectos/Estructuración de Proyecto</t>
  </si>
  <si>
    <t>Contactar con entidades que tienen laboratorios de innovación cuál es su oferta y revisar si existe compatibilidad con el propósito de ENTerritorio</t>
  </si>
  <si>
    <t>Analítica Institucional</t>
  </si>
  <si>
    <t>"Competencia sobre la analítica institucional"</t>
  </si>
  <si>
    <t>Mantener actualizados los informes de analítica institucional</t>
  </si>
  <si>
    <t>Informes de analítica actualizados</t>
  </si>
  <si>
    <t>Realizar una jornada de capacitación en analítica institucional y/o herramientas de apoyo para la analítica institucional</t>
  </si>
  <si>
    <t>Grupo de Planeación y Gestión del Riesgo -  Subgerencia de Desarrollo de Proyectos/Estructuración de Proyecto</t>
  </si>
  <si>
    <t>Tablero de Acciones del Conocimiento Tácito</t>
  </si>
  <si>
    <t>Elaborar y remitir el cronograma de transferencias</t>
  </si>
  <si>
    <t>Reporte ITA - 2021 expedido por la Procuraduría General de la República</t>
  </si>
  <si>
    <t xml:space="preserve">Realizar las acciones necesarias para mantener el Esquema de publicación actualizado </t>
  </si>
  <si>
    <t>Implementar la etapa 1: Revisiones previas al proceso de anonimización, de la Guía para la anonimización de bases de datos en el Sistema Estadístico Nacional del DANE.</t>
  </si>
  <si>
    <t>Consultar a los grupos de valor sobre las necesidades de información estadística y evaluar con ellos los resultados estadísticos generados.</t>
  </si>
  <si>
    <t xml:space="preserve">Realizar autoevaluación de la gestión por parte de los líderes de proceso  </t>
  </si>
  <si>
    <t>Cumplimiento del Plan de Desarrollo Integral</t>
  </si>
  <si>
    <t>(No. de actividades ejecutadas en el marco del Plan de Desarrollo Integral / No. de actividades programadas en el Plan de Desarrollo Integral) x 100%</t>
  </si>
  <si>
    <t xml:space="preserve">Medir el nivel de cumplimiento de la dimensión de Direccionamiento Estratégico y Planeación </t>
  </si>
  <si>
    <t>(Número de actividades formuladas/Número de actividades ejecutadas )*100</t>
  </si>
  <si>
    <t>SUBGERENCIA ADMINISTRATIVA - SERVICIOS ADMINISTRATIVOS - T.I. Y GRUPO DE PLANEACIÓN Y GESTIÓN DE RIESGOS</t>
  </si>
  <si>
    <t>Medir el nivel de cumplimiento de la dimensión de Gestión con Valores para resultados</t>
  </si>
  <si>
    <t>Medir el nivel de cumplimiento de la dimensión de Información y Comunicación</t>
  </si>
  <si>
    <t>Medir el nivel de cumplimiento de la Dimensión de Control Interno</t>
  </si>
  <si>
    <t xml:space="preserve">NOMBRE DEL PLAN: PLAN INSTITUCIONAL DE GESTIÓN Y DESEMPEÑO - DIMENSIÓN TALENTO HUMANO </t>
  </si>
  <si>
    <t>NOMBRE DEL PLAN: PLAN INSTITUCIONAL DE GESTIÓN Y DESEMPEÑO - DIMENSIÓN DIRECCIONAMIENTO ESTRATEGICO Y PLANEACIÓN</t>
  </si>
  <si>
    <t>NOMBRE DE LA INICIATIVA PRIORIZADA: PLAN INSTITUCIONAL DE GESTIÓN Y DESEMPEÑO - POLÍTICA MIPG PLANEACIÓN INSTITUCIONAL Y GESTIÓN PRESUPUESTAL Y EFICIENCIA DEL GASTO PÚBLICO</t>
  </si>
  <si>
    <t xml:space="preserve">NOMBRE DE LA INICIATIVA PRIORIZADA: PLAN INSTITUCIONAL DE GESTIÓN Y DESEMPEÑO - POLÍTICA MIPG SIMPLIFICACIÓN DE PROCESOS, GOBIERNO DIGITAL, SEGURIDAD DIGITAL, DEFENSA JURIDICA, PARTICIPACIÓN EN LA GESTIÓN PÚBLICA, SERVICIO AL CIUDADANO </t>
  </si>
  <si>
    <t>NOMBRE DEL PLAN: PLAN INSTITUCIONAL DE GESTIÓN Y DESEMPEÑO - DIMENSIÓN GESTIÓN CON VALORES PARA RESULTADOS</t>
  </si>
  <si>
    <t>NOMBRE DE LA INICIATIVA PRIORIZADA: PLAN INSTITUCIONAL DE GESTIÓN Y DESEMPEÑO - POLÍTICA MIPG SEGUIMIENTO Y EVALUACIÓN DEL DESEMPEÑO INSTITUCIONAL</t>
  </si>
  <si>
    <t>NOMBRE DEL PLAN: PLAN INSTITUCIONAL DE GESTIÓN Y DESEMPEÑO - DIMENSIÓN EVALUCIÓN DE RESULTADOS</t>
  </si>
  <si>
    <t xml:space="preserve">NOMBRE DE LA INICIATIVA PRIORIZADA: PLAN INSTITUCIONAL DE GESTIÓN Y DESEMPEÑO - POLÍTICA MIPG GESTIÓN DOCUMENTAL, TRANSPARENCIA Y ACCESO A LA INFORMACIÓN PÚBLICA Y LUCHA CONTRA LA CORRUPCIÓN Y GESTION DE LA INFORMACIÓN ESTADÍSTICA </t>
  </si>
  <si>
    <t xml:space="preserve">NOMBRE DEL PLAN: PLAN INSTITUCIONAL DE GESTIÓN Y DESEMPEÑO - DIMENSIÓN GESTIÓN DEL CONOCIMIENTO Y LA INNOVACIÓN </t>
  </si>
  <si>
    <t xml:space="preserve">NOMBRE DE LA INICIATIVA PRIORIZADA: PLAN INSTITUCIONAL DE GESTIÓN Y DESEMPEÑO - POLÍTICA GESTIÓN DEL CONOCIMIENTO Y LA INNOVACIÓN </t>
  </si>
  <si>
    <t>NOMBRE DEL PLAN: PLAN INSTITUCIONAL DE GESTIÓN Y DESEMPEÑO - DIMENSIÓN CONTROL INTERNO (RIESGOS)</t>
  </si>
  <si>
    <t>Realizar el seguimiento cuatrimestral al cumplimiento de las actividades del PIGA</t>
  </si>
  <si>
    <t>Matriz de seguimiento cuatrimestral</t>
  </si>
  <si>
    <t>Desarrollo de las actividades (Enero - Abril)</t>
  </si>
  <si>
    <t>Gestor Grupo Servicios Administrativos
Carolina López Hernández</t>
  </si>
  <si>
    <t>Desarrollo de las actividades (Mayo - Agosto)</t>
  </si>
  <si>
    <t>Desarrollo de las actividades (Sept - Dic)</t>
  </si>
  <si>
    <t>22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</si>
</sst>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XDR&quot;* #,##0_-;\-&quot;XDR&quot;* #,##0_-;_-&quot;XDR&quot;* &quot;-&quot;_-;_-@_-"/>
    <numFmt numFmtId="164" formatCode="[$-240A]d&quot; de &quot;mmmm&quot; de &quot;yyyy;@"/>
    <numFmt numFmtId="165" formatCode="0.0%"/>
    <numFmt numFmtId="166" formatCode="_-* #,##0.00\ _€_-;\-* #,##0.00\ _€_-;_-* &quot;-&quot;??\ _€_-;_-@_-"/>
    <numFmt numFmtId="167" formatCode="_-* #,##0\ _€_-;\-* #,##0\ _€_-;_-* &quot;-&quot;??\ _€_-;_-@_-"/>
    <numFmt numFmtId="168" formatCode="[$-C0A]d\-mmm\-yy;@"/>
    <numFmt numFmtId="169" formatCode="0.0"/>
    <numFmt numFmtId="170" formatCode="00"/>
    <numFmt numFmtId="171" formatCode="&quot;XDR&quot;#,##0.00"/>
  </numFmts>
  <fonts count="35" x14ac:knownFonts="1">
    <font>
      <sz val="11"/>
      <color theme="1"/>
      <name val="Calibri"/>
      <family val="2"/>
      <scheme val="minor"/>
    </font>
    <font>
      <sz val="11"/>
      <color theme="1"/>
      <name val="Calibri Light"/>
      <family val="2"/>
      <scheme val="major"/>
    </font>
    <font>
      <b/>
      <sz val="11"/>
      <color theme="0"/>
      <name val="Calibri Light"/>
      <family val="2"/>
      <scheme val="major"/>
    </font>
    <font>
      <sz val="11"/>
      <name val="Calibri Light"/>
      <family val="2"/>
      <scheme val="major"/>
    </font>
    <font>
      <i/>
      <sz val="11"/>
      <color theme="1"/>
      <name val="Calibri Light"/>
      <family val="2"/>
      <scheme val="major"/>
    </font>
    <font>
      <b/>
      <sz val="11"/>
      <color theme="1"/>
      <name val="Calibri Light"/>
      <family val="2"/>
      <scheme val="major"/>
    </font>
    <font>
      <b/>
      <sz val="14"/>
      <color theme="0"/>
      <name val="Calibri Light"/>
      <family val="2"/>
      <scheme val="major"/>
    </font>
    <font>
      <i/>
      <u/>
      <sz val="11"/>
      <name val="Calibri Light"/>
      <family val="2"/>
      <scheme val="major"/>
    </font>
    <font>
      <i/>
      <u/>
      <sz val="11"/>
      <color theme="1"/>
      <name val="Calibri Light"/>
      <family val="2"/>
      <scheme val="major"/>
    </font>
    <font>
      <sz val="11"/>
      <color rgb="FF000000"/>
      <name val="Calibri Light"/>
      <family val="2"/>
    </font>
    <font>
      <sz val="11"/>
      <color rgb="FF000000"/>
      <name val="Calibri"/>
      <family val="2"/>
    </font>
    <font>
      <sz val="11"/>
      <color rgb="FF000000"/>
      <name val="Calibri Light"/>
      <family val="2"/>
    </font>
    <font>
      <sz val="11"/>
      <color theme="1"/>
      <name val="Calibri"/>
      <family val="2"/>
      <scheme val="minor"/>
    </font>
    <font>
      <b/>
      <sz val="11"/>
      <color theme="1"/>
      <name val="Calibri"/>
      <family val="2"/>
      <scheme val="minor"/>
    </font>
    <font>
      <b/>
      <sz val="11"/>
      <name val="Calibri"/>
      <family val="2"/>
      <scheme val="minor"/>
    </font>
    <font>
      <sz val="10"/>
      <name val="Arial"/>
      <family val="2"/>
    </font>
    <font>
      <sz val="11"/>
      <name val="Calibri"/>
      <family val="2"/>
      <scheme val="minor"/>
    </font>
    <font>
      <sz val="11"/>
      <color indexed="8"/>
      <name val="Calibri"/>
      <family val="2"/>
    </font>
    <font>
      <sz val="11"/>
      <name val="Calibri Light"/>
      <family val="2"/>
    </font>
    <font>
      <b/>
      <sz val="11"/>
      <color theme="0"/>
      <name val="Calibri"/>
      <family val="2"/>
      <scheme val="minor"/>
    </font>
    <font>
      <sz val="11"/>
      <color theme="0"/>
      <name val="Calibri"/>
      <family val="2"/>
      <scheme val="minor"/>
    </font>
    <font>
      <b/>
      <sz val="12"/>
      <color theme="0"/>
      <name val="Calibri"/>
      <family val="2"/>
    </font>
    <font>
      <sz val="11"/>
      <name val="Calibri"/>
      <family val="2"/>
    </font>
    <font>
      <b/>
      <sz val="16"/>
      <name val="Arial"/>
      <family val="2"/>
    </font>
    <font>
      <b/>
      <sz val="16"/>
      <color indexed="63"/>
      <name val="Arial"/>
      <family val="2"/>
    </font>
    <font>
      <sz val="16"/>
      <name val="Arial"/>
      <family val="2"/>
    </font>
    <font>
      <sz val="16"/>
      <color theme="1"/>
      <name val="Arial"/>
      <family val="2"/>
    </font>
    <font>
      <b/>
      <sz val="16"/>
      <color theme="1"/>
      <name val="Arial"/>
      <family val="2"/>
    </font>
    <font>
      <b/>
      <sz val="20"/>
      <color indexed="81"/>
      <name val="Tahoma"/>
      <family val="2"/>
    </font>
    <font>
      <sz val="22"/>
      <color indexed="81"/>
      <name val="Tahoma"/>
      <family val="2"/>
    </font>
    <font>
      <sz val="9"/>
      <color indexed="81"/>
      <name val="Tahoma"/>
      <family val="2"/>
    </font>
    <font>
      <b/>
      <sz val="9"/>
      <color indexed="81"/>
      <name val="Tahoma"/>
      <family val="2"/>
    </font>
    <font>
      <sz val="24"/>
      <color indexed="81"/>
      <name val="Tahoma"/>
      <family val="2"/>
    </font>
    <font>
      <sz val="10"/>
      <color theme="1"/>
      <name val="Times New Roman"/>
      <family val="1"/>
    </font>
    <font>
      <sz val="16"/>
      <color rgb="FF000000"/>
      <name val="Arial"/>
      <family val="2"/>
    </font>
  </fonts>
  <fills count="17">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2" tint="-9.9978637043366805E-2"/>
        <bgColor indexed="64"/>
      </patternFill>
    </fill>
    <fill>
      <patternFill patternType="solid">
        <fgColor theme="3"/>
        <bgColor indexed="64"/>
      </patternFill>
    </fill>
    <fill>
      <patternFill patternType="solid">
        <fgColor indexed="9"/>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007635"/>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9" fontId="12" fillId="0" borderId="0" applyFont="0" applyFill="0" applyBorder="0" applyAlignment="0" applyProtection="0"/>
    <xf numFmtId="0" fontId="15" fillId="0" borderId="0"/>
    <xf numFmtId="166" fontId="17" fillId="0" borderId="0" applyFont="0" applyFill="0" applyBorder="0" applyAlignment="0" applyProtection="0"/>
    <xf numFmtId="42" fontId="12" fillId="0" borderId="0" applyFont="0" applyFill="0" applyBorder="0" applyAlignment="0" applyProtection="0"/>
  </cellStyleXfs>
  <cellXfs count="435">
    <xf numFmtId="0" fontId="0" fillId="0" borderId="0" xfId="0"/>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wrapText="1"/>
    </xf>
    <xf numFmtId="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4" borderId="1" xfId="0" applyFont="1" applyFill="1" applyBorder="1" applyAlignment="1">
      <alignment wrapText="1"/>
    </xf>
    <xf numFmtId="0" fontId="2" fillId="2" borderId="2" xfId="0" applyFont="1" applyFill="1" applyBorder="1" applyAlignment="1">
      <alignment horizontal="center" vertical="center" wrapText="1"/>
    </xf>
    <xf numFmtId="0" fontId="9" fillId="0" borderId="10" xfId="0" applyFont="1" applyBorder="1" applyAlignment="1">
      <alignment horizontal="center" vertical="center" wrapText="1" readingOrder="1"/>
    </xf>
    <xf numFmtId="0" fontId="3" fillId="0" borderId="5" xfId="0" applyFont="1" applyBorder="1" applyAlignment="1">
      <alignment horizontal="center" vertical="center" wrapText="1"/>
    </xf>
    <xf numFmtId="0" fontId="1" fillId="0" borderId="5" xfId="0" applyFont="1" applyBorder="1" applyAlignment="1">
      <alignment wrapText="1"/>
    </xf>
    <xf numFmtId="9" fontId="10" fillId="0" borderId="1" xfId="0" applyNumberFormat="1" applyFont="1" applyBorder="1" applyAlignment="1">
      <alignment horizontal="center" vertical="center" wrapText="1" readingOrder="1"/>
    </xf>
    <xf numFmtId="0" fontId="1" fillId="3" borderId="4" xfId="0"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0" fontId="1" fillId="3" borderId="1" xfId="0" applyFont="1" applyFill="1" applyBorder="1" applyAlignment="1">
      <alignment wrapText="1"/>
    </xf>
    <xf numFmtId="0" fontId="1" fillId="3" borderId="2" xfId="0" applyFont="1" applyFill="1" applyBorder="1" applyAlignment="1">
      <alignment horizontal="center" vertical="center" wrapText="1"/>
    </xf>
    <xf numFmtId="0" fontId="1" fillId="3" borderId="10" xfId="0" applyFont="1" applyFill="1" applyBorder="1" applyAlignment="1">
      <alignment wrapText="1"/>
    </xf>
    <xf numFmtId="0" fontId="0" fillId="0" borderId="1" xfId="0" applyBorder="1" applyAlignment="1">
      <alignment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wrapText="1"/>
    </xf>
    <xf numFmtId="14" fontId="18" fillId="0" borderId="1" xfId="0" applyNumberFormat="1" applyFont="1" applyBorder="1" applyAlignment="1">
      <alignment horizontal="center" vertical="center" readingOrder="1"/>
    </xf>
    <xf numFmtId="14" fontId="3" fillId="0" borderId="1" xfId="0" applyNumberFormat="1" applyFont="1" applyBorder="1" applyAlignment="1">
      <alignment horizontal="center" vertical="center" wrapText="1"/>
    </xf>
    <xf numFmtId="14" fontId="18" fillId="3" borderId="1" xfId="0" applyNumberFormat="1" applyFont="1" applyFill="1" applyBorder="1" applyAlignment="1">
      <alignment horizontal="center" vertical="center" readingOrder="1"/>
    </xf>
    <xf numFmtId="14" fontId="3" fillId="3" borderId="1"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readingOrder="1"/>
    </xf>
    <xf numFmtId="14" fontId="3" fillId="3" borderId="1" xfId="0" applyNumberFormat="1" applyFont="1" applyFill="1" applyBorder="1" applyAlignment="1">
      <alignment horizontal="center" vertical="center"/>
    </xf>
    <xf numFmtId="0" fontId="0" fillId="0" borderId="1" xfId="0" applyBorder="1" applyAlignment="1">
      <alignment wrapText="1"/>
    </xf>
    <xf numFmtId="14" fontId="1" fillId="0" borderId="0" xfId="0" applyNumberFormat="1" applyFont="1" applyAlignment="1">
      <alignment wrapText="1"/>
    </xf>
    <xf numFmtId="0" fontId="0" fillId="0" borderId="0" xfId="0" applyAlignment="1">
      <alignment vertical="center"/>
    </xf>
    <xf numFmtId="9" fontId="0" fillId="0" borderId="1" xfId="1" applyFon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9" fontId="13" fillId="0" borderId="1" xfId="1" applyFont="1" applyBorder="1" applyAlignment="1">
      <alignment horizontal="center" vertical="center"/>
    </xf>
    <xf numFmtId="0" fontId="13" fillId="0" borderId="1" xfId="0" applyFont="1" applyBorder="1"/>
    <xf numFmtId="0" fontId="13" fillId="3" borderId="1" xfId="0" applyFont="1" applyFill="1" applyBorder="1" applyAlignment="1">
      <alignment horizontal="center" vertical="center"/>
    </xf>
    <xf numFmtId="0" fontId="13" fillId="3" borderId="1" xfId="0" applyFont="1" applyFill="1" applyBorder="1" applyAlignment="1">
      <alignment vertical="center" wrapText="1"/>
    </xf>
    <xf numFmtId="165" fontId="13" fillId="3" borderId="1" xfId="1" applyNumberFormat="1" applyFont="1" applyFill="1" applyBorder="1" applyAlignment="1">
      <alignment horizontal="center" vertical="center" wrapText="1"/>
    </xf>
    <xf numFmtId="1" fontId="13" fillId="3" borderId="1" xfId="1" applyNumberFormat="1" applyFont="1" applyFill="1" applyBorder="1" applyAlignment="1">
      <alignment horizontal="center" vertical="center" wrapText="1"/>
    </xf>
    <xf numFmtId="9" fontId="20" fillId="9" borderId="1" xfId="1" applyFont="1" applyFill="1" applyBorder="1" applyAlignment="1">
      <alignment horizontal="center" vertical="center"/>
    </xf>
    <xf numFmtId="165" fontId="14" fillId="3" borderId="1" xfId="1" applyNumberFormat="1" applyFont="1" applyFill="1" applyBorder="1" applyAlignment="1">
      <alignment horizontal="center" vertical="center" wrapText="1"/>
    </xf>
    <xf numFmtId="1" fontId="0" fillId="0" borderId="0" xfId="0" applyNumberFormat="1"/>
    <xf numFmtId="0" fontId="0" fillId="0" borderId="1" xfId="0" applyBorder="1"/>
    <xf numFmtId="168" fontId="19" fillId="11" borderId="1" xfId="0" applyNumberFormat="1" applyFont="1" applyFill="1" applyBorder="1" applyAlignment="1">
      <alignment horizontal="center" vertical="center" wrapText="1"/>
    </xf>
    <xf numFmtId="165" fontId="0" fillId="0" borderId="1" xfId="0" applyNumberFormat="1" applyBorder="1" applyAlignment="1">
      <alignment horizontal="center"/>
    </xf>
    <xf numFmtId="9" fontId="0" fillId="0" borderId="1" xfId="0" applyNumberFormat="1" applyBorder="1" applyAlignment="1">
      <alignment horizontal="center"/>
    </xf>
    <xf numFmtId="0" fontId="0" fillId="0" borderId="0" xfId="0" applyAlignment="1">
      <alignment horizontal="center"/>
    </xf>
    <xf numFmtId="0" fontId="14" fillId="0" borderId="0" xfId="0" applyFont="1"/>
    <xf numFmtId="169" fontId="13" fillId="3" borderId="1" xfId="1" applyNumberFormat="1" applyFont="1" applyFill="1" applyBorder="1" applyAlignment="1">
      <alignment horizontal="center" vertical="center" wrapText="1"/>
    </xf>
    <xf numFmtId="0" fontId="13" fillId="0" borderId="0" xfId="0" applyFont="1"/>
    <xf numFmtId="0" fontId="0" fillId="0" borderId="1" xfId="0" applyBorder="1" applyAlignment="1">
      <alignment horizontal="left" wrapText="1"/>
    </xf>
    <xf numFmtId="0" fontId="19" fillId="12" borderId="1" xfId="0" applyFont="1" applyFill="1" applyBorder="1" applyAlignment="1">
      <alignment horizontal="center" vertical="center"/>
    </xf>
    <xf numFmtId="0" fontId="19" fillId="12" borderId="1" xfId="0" applyFont="1" applyFill="1" applyBorder="1" applyAlignment="1">
      <alignment horizontal="center" vertical="center" wrapText="1"/>
    </xf>
    <xf numFmtId="165" fontId="19" fillId="12" borderId="1" xfId="1" applyNumberFormat="1" applyFont="1" applyFill="1" applyBorder="1" applyAlignment="1">
      <alignment horizontal="center" vertical="center" wrapText="1"/>
    </xf>
    <xf numFmtId="1" fontId="19" fillId="12" borderId="1" xfId="1" applyNumberFormat="1" applyFont="1" applyFill="1" applyBorder="1" applyAlignment="1">
      <alignment horizontal="center" vertical="center" wrapText="1"/>
    </xf>
    <xf numFmtId="165" fontId="19" fillId="12" borderId="1" xfId="1" applyNumberFormat="1" applyFont="1" applyFill="1" applyBorder="1" applyAlignment="1">
      <alignment horizontal="center"/>
    </xf>
    <xf numFmtId="0" fontId="19" fillId="12" borderId="3" xfId="0" applyFont="1" applyFill="1" applyBorder="1" applyAlignment="1">
      <alignment horizontal="center" vertical="center" wrapText="1"/>
    </xf>
    <xf numFmtId="0" fontId="19" fillId="12" borderId="2" xfId="0" applyFont="1" applyFill="1" applyBorder="1" applyAlignment="1">
      <alignment horizontal="center" vertical="center" wrapText="1"/>
    </xf>
    <xf numFmtId="0" fontId="21" fillId="12" borderId="1" xfId="0" applyFont="1" applyFill="1" applyBorder="1" applyAlignment="1">
      <alignment horizontal="center" vertical="center" wrapText="1" readingOrder="1"/>
    </xf>
    <xf numFmtId="0" fontId="13" fillId="13" borderId="1" xfId="0" applyFont="1" applyFill="1" applyBorder="1"/>
    <xf numFmtId="9" fontId="13" fillId="13" borderId="1" xfId="1" applyFont="1" applyFill="1" applyBorder="1" applyAlignment="1">
      <alignment horizontal="center" vertical="center"/>
    </xf>
    <xf numFmtId="9" fontId="1" fillId="0" borderId="0" xfId="0" applyNumberFormat="1" applyFont="1" applyAlignment="1">
      <alignment wrapText="1"/>
    </xf>
    <xf numFmtId="14" fontId="16" fillId="0" borderId="1" xfId="0" applyNumberFormat="1" applyFont="1" applyBorder="1" applyAlignment="1">
      <alignment horizontal="center" vertical="center"/>
    </xf>
    <xf numFmtId="0" fontId="1"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9" fillId="3" borderId="1" xfId="0" applyFont="1" applyFill="1" applyBorder="1" applyAlignment="1">
      <alignment horizontal="center" vertical="center" wrapText="1" readingOrder="1"/>
    </xf>
    <xf numFmtId="0" fontId="1" fillId="0" borderId="1" xfId="0" applyFont="1" applyBorder="1" applyAlignment="1">
      <alignment horizontal="left" vertical="center" wrapText="1"/>
    </xf>
    <xf numFmtId="0" fontId="0" fillId="3" borderId="0" xfId="0" applyFill="1"/>
    <xf numFmtId="0" fontId="1" fillId="0" borderId="1" xfId="0" applyFont="1" applyBorder="1" applyAlignment="1">
      <alignment horizontal="left" vertical="top"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9" fillId="3" borderId="10" xfId="0" applyFont="1" applyFill="1" applyBorder="1" applyAlignment="1">
      <alignment vertical="center" wrapText="1" readingOrder="1"/>
    </xf>
    <xf numFmtId="0" fontId="18" fillId="3" borderId="10" xfId="0" applyFont="1" applyFill="1" applyBorder="1" applyAlignment="1">
      <alignment vertical="center" wrapText="1" readingOrder="1"/>
    </xf>
    <xf numFmtId="0" fontId="18" fillId="3" borderId="7" xfId="0" applyFont="1" applyFill="1" applyBorder="1" applyAlignment="1">
      <alignment vertical="center" wrapText="1" readingOrder="1"/>
    </xf>
    <xf numFmtId="9" fontId="11" fillId="0" borderId="2" xfId="0" applyNumberFormat="1" applyFont="1" applyBorder="1" applyAlignment="1">
      <alignment horizontal="center" vertical="center" wrapText="1" readingOrder="1"/>
    </xf>
    <xf numFmtId="0" fontId="1" fillId="3" borderId="7" xfId="0" applyFont="1" applyFill="1" applyBorder="1" applyAlignment="1">
      <alignment wrapText="1"/>
    </xf>
    <xf numFmtId="0" fontId="9" fillId="3" borderId="2" xfId="0" applyFont="1" applyFill="1" applyBorder="1" applyAlignment="1">
      <alignment horizontal="center" vertical="center" wrapText="1" readingOrder="1"/>
    </xf>
    <xf numFmtId="14" fontId="3" fillId="3" borderId="2" xfId="0" applyNumberFormat="1" applyFont="1" applyFill="1" applyBorder="1" applyAlignment="1">
      <alignment horizontal="center" vertical="center"/>
    </xf>
    <xf numFmtId="14" fontId="18" fillId="3" borderId="2" xfId="0" applyNumberFormat="1" applyFont="1" applyFill="1" applyBorder="1" applyAlignment="1">
      <alignment horizontal="center" vertical="center" readingOrder="1"/>
    </xf>
    <xf numFmtId="0" fontId="1" fillId="0" borderId="13" xfId="0" applyFont="1" applyBorder="1" applyAlignment="1">
      <alignment wrapText="1"/>
    </xf>
    <xf numFmtId="0" fontId="1" fillId="0" borderId="6" xfId="0" applyFont="1" applyBorder="1" applyAlignment="1">
      <alignment wrapText="1"/>
    </xf>
    <xf numFmtId="0" fontId="1" fillId="3" borderId="10" xfId="0" applyFont="1" applyFill="1" applyBorder="1" applyAlignment="1">
      <alignment vertical="center" wrapText="1"/>
    </xf>
    <xf numFmtId="0" fontId="1" fillId="3" borderId="7" xfId="0" applyFont="1" applyFill="1" applyBorder="1" applyAlignment="1">
      <alignment vertical="center" wrapText="1"/>
    </xf>
    <xf numFmtId="3" fontId="13" fillId="0" borderId="1" xfId="0" applyNumberFormat="1" applyFont="1" applyBorder="1" applyAlignment="1">
      <alignment horizontal="center" vertical="center"/>
    </xf>
    <xf numFmtId="9" fontId="14" fillId="3" borderId="1" xfId="1" applyFont="1" applyFill="1" applyBorder="1" applyAlignment="1">
      <alignment horizontal="center" vertical="center" wrapText="1"/>
    </xf>
    <xf numFmtId="9" fontId="20" fillId="8" borderId="1" xfId="1" applyFont="1" applyFill="1" applyBorder="1" applyAlignment="1">
      <alignment horizontal="center" vertical="center"/>
    </xf>
    <xf numFmtId="9" fontId="13" fillId="3" borderId="1" xfId="1" applyFont="1" applyFill="1" applyBorder="1" applyAlignment="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vertical="center" wrapText="1"/>
    </xf>
    <xf numFmtId="165" fontId="13" fillId="3" borderId="0" xfId="1" applyNumberFormat="1" applyFont="1" applyFill="1" applyAlignment="1">
      <alignment horizontal="center" vertical="center" wrapText="1"/>
    </xf>
    <xf numFmtId="169" fontId="13" fillId="3" borderId="0" xfId="1" applyNumberFormat="1" applyFont="1" applyFill="1" applyAlignment="1">
      <alignment horizontal="center" vertical="center" wrapText="1"/>
    </xf>
    <xf numFmtId="9" fontId="13" fillId="3" borderId="0" xfId="1" applyFont="1" applyFill="1" applyAlignment="1">
      <alignment horizontal="center" vertical="center"/>
    </xf>
    <xf numFmtId="0" fontId="20" fillId="0" borderId="0" xfId="0" applyFont="1"/>
    <xf numFmtId="0" fontId="0" fillId="0" borderId="1" xfId="0" applyBorder="1" applyAlignment="1">
      <alignment horizontal="left" vertical="center" wrapText="1"/>
    </xf>
    <xf numFmtId="9" fontId="0" fillId="3" borderId="1" xfId="1" applyFont="1" applyFill="1" applyBorder="1" applyAlignment="1">
      <alignment horizontal="center" vertical="center"/>
    </xf>
    <xf numFmtId="3" fontId="0" fillId="3" borderId="1" xfId="0" applyNumberFormat="1" applyFill="1" applyBorder="1" applyAlignment="1">
      <alignment horizontal="center" vertical="center"/>
    </xf>
    <xf numFmtId="0" fontId="22" fillId="3" borderId="1" xfId="0" applyFont="1" applyFill="1" applyBorder="1" applyAlignment="1">
      <alignment horizontal="center" vertical="center" wrapText="1" readingOrder="1"/>
    </xf>
    <xf numFmtId="0" fontId="22" fillId="3" borderId="1" xfId="0" applyFont="1" applyFill="1" applyBorder="1" applyAlignment="1">
      <alignment horizontal="left" vertical="center" wrapText="1" readingOrder="1"/>
    </xf>
    <xf numFmtId="0" fontId="22" fillId="3" borderId="1" xfId="0" applyFont="1" applyFill="1" applyBorder="1" applyAlignment="1">
      <alignment horizontal="left" vertical="top" wrapText="1" readingOrder="1"/>
    </xf>
    <xf numFmtId="165" fontId="0" fillId="3" borderId="1" xfId="0" applyNumberFormat="1" applyFill="1" applyBorder="1" applyAlignment="1">
      <alignment horizontal="center" vertical="center"/>
    </xf>
    <xf numFmtId="165" fontId="0" fillId="3" borderId="1" xfId="1" applyNumberFormat="1" applyFont="1" applyFill="1" applyBorder="1" applyAlignment="1">
      <alignment horizontal="center" vertical="center"/>
    </xf>
    <xf numFmtId="9" fontId="0" fillId="13" borderId="1" xfId="0" applyNumberFormat="1" applyFill="1" applyBorder="1" applyAlignment="1">
      <alignment horizontal="center" vertical="center"/>
    </xf>
    <xf numFmtId="9" fontId="0" fillId="13" borderId="1" xfId="1" applyFont="1" applyFill="1" applyBorder="1" applyAlignment="1">
      <alignment horizontal="center" vertical="center"/>
    </xf>
    <xf numFmtId="3" fontId="0" fillId="13" borderId="1" xfId="0" applyNumberFormat="1" applyFill="1" applyBorder="1" applyAlignment="1">
      <alignment horizontal="center" vertical="center"/>
    </xf>
    <xf numFmtId="165" fontId="0" fillId="13" borderId="1" xfId="0" applyNumberFormat="1" applyFill="1" applyBorder="1" applyAlignment="1">
      <alignment horizontal="center" vertical="center"/>
    </xf>
    <xf numFmtId="165" fontId="0" fillId="13" borderId="1" xfId="1" applyNumberFormat="1" applyFont="1" applyFill="1" applyBorder="1" applyAlignment="1">
      <alignment horizontal="center" vertical="center"/>
    </xf>
    <xf numFmtId="0" fontId="13" fillId="3" borderId="0" xfId="0" applyFont="1" applyFill="1"/>
    <xf numFmtId="9" fontId="13" fillId="3" borderId="0" xfId="0" applyNumberFormat="1" applyFont="1" applyFill="1" applyAlignment="1">
      <alignment horizontal="center" vertical="center"/>
    </xf>
    <xf numFmtId="3" fontId="13" fillId="3" borderId="0" xfId="0" applyNumberFormat="1" applyFont="1" applyFill="1" applyAlignment="1">
      <alignment horizontal="center" vertical="center"/>
    </xf>
    <xf numFmtId="165" fontId="0" fillId="0" borderId="1" xfId="1" applyNumberFormat="1" applyFont="1" applyBorder="1" applyAlignment="1">
      <alignment horizontal="center" vertical="center"/>
    </xf>
    <xf numFmtId="9" fontId="20" fillId="7" borderId="1" xfId="1" applyFont="1" applyFill="1" applyBorder="1" applyAlignment="1">
      <alignment horizontal="center" vertical="center"/>
    </xf>
    <xf numFmtId="9" fontId="20" fillId="14" borderId="1" xfId="1" applyFont="1" applyFill="1" applyBorder="1" applyAlignment="1">
      <alignment horizontal="center" vertical="center"/>
    </xf>
    <xf numFmtId="9" fontId="16" fillId="3" borderId="1" xfId="1" applyFont="1" applyFill="1" applyBorder="1" applyAlignment="1">
      <alignment horizontal="center" vertical="center"/>
    </xf>
    <xf numFmtId="9" fontId="19" fillId="12" borderId="1" xfId="1" applyFont="1" applyFill="1" applyBorder="1" applyAlignment="1">
      <alignment horizontal="center" vertical="center" wrapText="1"/>
    </xf>
    <xf numFmtId="0" fontId="13" fillId="10" borderId="1" xfId="0" applyFont="1" applyFill="1" applyBorder="1" applyAlignment="1">
      <alignment horizontal="center" vertical="center"/>
    </xf>
    <xf numFmtId="0" fontId="13" fillId="10" borderId="1" xfId="0" applyFont="1" applyFill="1" applyBorder="1" applyAlignment="1">
      <alignment vertical="center" wrapText="1"/>
    </xf>
    <xf numFmtId="165" fontId="13" fillId="10" borderId="1" xfId="1" applyNumberFormat="1" applyFont="1" applyFill="1" applyBorder="1" applyAlignment="1">
      <alignment horizontal="center" vertical="center" wrapText="1"/>
    </xf>
    <xf numFmtId="3" fontId="13" fillId="10" borderId="1" xfId="0" applyNumberFormat="1" applyFont="1" applyFill="1" applyBorder="1" applyAlignment="1">
      <alignment horizontal="center" vertical="center"/>
    </xf>
    <xf numFmtId="1" fontId="13" fillId="10" borderId="1" xfId="1" applyNumberFormat="1" applyFont="1" applyFill="1" applyBorder="1" applyAlignment="1">
      <alignment horizontal="center" vertical="center" wrapText="1"/>
    </xf>
    <xf numFmtId="9" fontId="16" fillId="10" borderId="1" xfId="1" applyFont="1" applyFill="1" applyBorder="1" applyAlignment="1">
      <alignment horizontal="center" vertical="center"/>
    </xf>
    <xf numFmtId="9" fontId="14" fillId="10" borderId="1" xfId="1" applyFont="1" applyFill="1" applyBorder="1" applyAlignment="1">
      <alignment horizontal="center" vertical="center" wrapText="1"/>
    </xf>
    <xf numFmtId="0" fontId="0" fillId="10" borderId="0" xfId="0" applyFill="1"/>
    <xf numFmtId="165" fontId="14" fillId="10" borderId="1" xfId="1" applyNumberFormat="1" applyFont="1" applyFill="1" applyBorder="1" applyAlignment="1">
      <alignment horizontal="center" vertical="center" wrapText="1"/>
    </xf>
    <xf numFmtId="0" fontId="0" fillId="15" borderId="0" xfId="0" applyFill="1"/>
    <xf numFmtId="0" fontId="13" fillId="15" borderId="1" xfId="0" applyFont="1" applyFill="1" applyBorder="1" applyAlignment="1">
      <alignment horizontal="center" vertical="center" wrapText="1"/>
    </xf>
    <xf numFmtId="9" fontId="0" fillId="15" borderId="1" xfId="1" applyFont="1" applyFill="1" applyBorder="1" applyAlignment="1">
      <alignment horizontal="center" vertical="center"/>
    </xf>
    <xf numFmtId="165" fontId="13" fillId="15" borderId="1" xfId="1" applyNumberFormat="1" applyFont="1" applyFill="1" applyBorder="1" applyAlignment="1">
      <alignment horizontal="center"/>
    </xf>
    <xf numFmtId="0" fontId="0" fillId="15" borderId="0" xfId="0" applyFill="1" applyAlignment="1">
      <alignment horizontal="center"/>
    </xf>
    <xf numFmtId="9" fontId="13" fillId="15" borderId="0" xfId="1" applyFont="1" applyFill="1" applyAlignment="1">
      <alignment horizontal="center" vertical="center"/>
    </xf>
    <xf numFmtId="0" fontId="13" fillId="3" borderId="1" xfId="0" applyFont="1" applyFill="1" applyBorder="1" applyAlignment="1">
      <alignment horizontal="center" vertical="center" wrapText="1"/>
    </xf>
    <xf numFmtId="0" fontId="0" fillId="3" borderId="0" xfId="0" applyFill="1" applyAlignment="1">
      <alignment horizontal="center"/>
    </xf>
    <xf numFmtId="9" fontId="19" fillId="12" borderId="1" xfId="1" applyFont="1" applyFill="1" applyBorder="1" applyAlignment="1">
      <alignment horizontal="center"/>
    </xf>
    <xf numFmtId="3" fontId="13" fillId="3" borderId="1" xfId="0" applyNumberFormat="1" applyFont="1" applyFill="1" applyBorder="1" applyAlignment="1">
      <alignment horizontal="center" vertical="center"/>
    </xf>
    <xf numFmtId="0" fontId="23" fillId="16" borderId="1" xfId="0" applyFont="1" applyFill="1" applyBorder="1" applyAlignment="1">
      <alignment horizontal="center" vertical="center" wrapText="1"/>
    </xf>
    <xf numFmtId="0" fontId="25" fillId="0" borderId="1" xfId="2" applyFont="1" applyBorder="1" applyAlignment="1">
      <alignment horizontal="center" vertical="center"/>
    </xf>
    <xf numFmtId="0" fontId="26" fillId="3" borderId="0" xfId="0" applyFont="1" applyFill="1"/>
    <xf numFmtId="17" fontId="27" fillId="16" borderId="1" xfId="0" applyNumberFormat="1" applyFont="1" applyFill="1" applyBorder="1" applyAlignment="1">
      <alignment horizontal="center" vertical="center" wrapText="1"/>
    </xf>
    <xf numFmtId="9" fontId="26" fillId="3" borderId="0" xfId="1" applyFont="1" applyFill="1"/>
    <xf numFmtId="0" fontId="23" fillId="16" borderId="1" xfId="0" applyFont="1" applyFill="1" applyBorder="1" applyAlignment="1">
      <alignment horizontal="center" vertical="center" wrapText="1"/>
    </xf>
    <xf numFmtId="14" fontId="25" fillId="3" borderId="1" xfId="0" applyNumberFormat="1" applyFont="1" applyFill="1" applyBorder="1" applyAlignment="1">
      <alignment horizontal="center" vertical="center" wrapText="1"/>
    </xf>
    <xf numFmtId="0" fontId="26" fillId="3" borderId="1" xfId="0" applyFont="1" applyFill="1" applyBorder="1" applyAlignment="1">
      <alignment horizontal="center" vertical="center"/>
    </xf>
    <xf numFmtId="9" fontId="26" fillId="3" borderId="1" xfId="0" applyNumberFormat="1" applyFont="1" applyFill="1" applyBorder="1" applyAlignment="1">
      <alignment horizontal="center" vertical="center"/>
    </xf>
    <xf numFmtId="14" fontId="26" fillId="3" borderId="1" xfId="0" applyNumberFormat="1" applyFont="1" applyFill="1" applyBorder="1" applyAlignment="1">
      <alignment horizontal="center" vertical="center" wrapText="1"/>
    </xf>
    <xf numFmtId="0" fontId="23" fillId="16" borderId="1" xfId="0" applyFont="1" applyFill="1" applyBorder="1" applyAlignment="1">
      <alignment horizontal="center" vertical="center" wrapText="1"/>
    </xf>
    <xf numFmtId="0" fontId="26" fillId="3" borderId="1" xfId="0" applyFont="1" applyFill="1" applyBorder="1"/>
    <xf numFmtId="0" fontId="23"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horizontal="justify" vertical="center" wrapText="1"/>
    </xf>
    <xf numFmtId="0" fontId="23" fillId="3" borderId="1"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14" fontId="25" fillId="3" borderId="1" xfId="0" applyNumberFormat="1" applyFont="1" applyFill="1" applyBorder="1" applyAlignment="1">
      <alignment horizontal="justify" vertical="center" wrapText="1"/>
    </xf>
    <xf numFmtId="0" fontId="23" fillId="3" borderId="4" xfId="0" applyFont="1" applyFill="1" applyBorder="1" applyAlignment="1">
      <alignment horizontal="center" vertical="center" wrapText="1"/>
    </xf>
    <xf numFmtId="0" fontId="25" fillId="3" borderId="1" xfId="0" applyFont="1" applyFill="1" applyBorder="1" applyAlignment="1">
      <alignment horizontal="justify" vertical="center" wrapText="1"/>
    </xf>
    <xf numFmtId="0" fontId="25" fillId="3" borderId="4"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14" fontId="25" fillId="3" borderId="1" xfId="0" applyNumberFormat="1" applyFont="1" applyFill="1" applyBorder="1" applyAlignment="1">
      <alignment horizontal="justify"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horizontal="justify" vertical="center" wrapText="1"/>
    </xf>
    <xf numFmtId="0" fontId="25" fillId="3" borderId="4"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14" fontId="25" fillId="3" borderId="1" xfId="0" applyNumberFormat="1" applyFont="1" applyFill="1" applyBorder="1" applyAlignment="1">
      <alignment horizontal="justify" vertical="center" wrapText="1"/>
    </xf>
    <xf numFmtId="0" fontId="26" fillId="3" borderId="1" xfId="0" applyFont="1" applyFill="1" applyBorder="1" applyAlignment="1">
      <alignment horizontal="justify" vertical="center"/>
    </xf>
    <xf numFmtId="0" fontId="33" fillId="0" borderId="1" xfId="0" applyFont="1" applyBorder="1" applyAlignment="1">
      <alignment vertical="center" wrapText="1"/>
    </xf>
    <xf numFmtId="14" fontId="25" fillId="3"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14" fontId="25" fillId="0" borderId="1" xfId="0" applyNumberFormat="1" applyFont="1" applyBorder="1" applyAlignment="1">
      <alignment horizontal="center" vertical="center" wrapText="1"/>
    </xf>
    <xf numFmtId="0" fontId="25" fillId="0" borderId="1" xfId="0" applyFont="1" applyBorder="1" applyAlignment="1">
      <alignment horizontal="justify" vertical="center" wrapText="1"/>
    </xf>
    <xf numFmtId="0" fontId="23" fillId="3" borderId="2" xfId="0" applyFont="1" applyFill="1" applyBorder="1" applyAlignment="1">
      <alignment horizontal="center" vertical="center" wrapText="1"/>
    </xf>
    <xf numFmtId="0" fontId="26" fillId="3" borderId="2" xfId="0" applyFont="1" applyFill="1" applyBorder="1" applyAlignment="1">
      <alignment horizontal="justify" vertical="center" wrapText="1"/>
    </xf>
    <xf numFmtId="0" fontId="26" fillId="3" borderId="2" xfId="0" applyFont="1" applyFill="1" applyBorder="1" applyAlignment="1">
      <alignment horizontal="center" vertical="center" wrapText="1"/>
    </xf>
    <xf numFmtId="0" fontId="25" fillId="3" borderId="1" xfId="0" applyFont="1" applyFill="1" applyBorder="1" applyAlignment="1">
      <alignment horizontal="justify" vertical="center" wrapText="1"/>
    </xf>
    <xf numFmtId="0" fontId="23" fillId="16"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5" fillId="3" borderId="2" xfId="0" applyFont="1" applyFill="1" applyBorder="1" applyAlignment="1">
      <alignment horizontal="justify" vertical="center" wrapText="1"/>
    </xf>
    <xf numFmtId="0" fontId="25" fillId="3" borderId="4" xfId="0" applyFont="1" applyFill="1" applyBorder="1" applyAlignment="1">
      <alignment horizontal="justify" vertical="center" wrapText="1"/>
    </xf>
    <xf numFmtId="0" fontId="25" fillId="3"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5" fillId="0" borderId="1" xfId="0" applyFont="1" applyBorder="1" applyAlignment="1">
      <alignment horizontal="justify" vertical="center" wrapText="1"/>
    </xf>
    <xf numFmtId="0" fontId="25" fillId="3" borderId="1" xfId="0" applyFont="1" applyFill="1" applyBorder="1" applyAlignment="1">
      <alignment horizontal="center" vertical="center" wrapText="1"/>
    </xf>
    <xf numFmtId="0" fontId="25" fillId="0" borderId="1" xfId="0" applyFont="1" applyBorder="1" applyAlignment="1">
      <alignment horizontal="center" vertical="center" wrapText="1"/>
    </xf>
    <xf numFmtId="14" fontId="25" fillId="3" borderId="2" xfId="0" applyNumberFormat="1" applyFont="1" applyFill="1" applyBorder="1" applyAlignment="1">
      <alignment horizontal="center" vertical="center" wrapText="1"/>
    </xf>
    <xf numFmtId="14" fontId="25" fillId="3" borderId="1" xfId="0" applyNumberFormat="1" applyFont="1" applyFill="1" applyBorder="1" applyAlignment="1">
      <alignment horizontal="justify" vertical="center" wrapText="1"/>
    </xf>
    <xf numFmtId="14" fontId="25" fillId="3" borderId="1" xfId="0" applyNumberFormat="1" applyFont="1" applyFill="1" applyBorder="1" applyAlignment="1">
      <alignment horizontal="center" vertical="center" wrapText="1"/>
    </xf>
    <xf numFmtId="171" fontId="26" fillId="3" borderId="1" xfId="0" applyNumberFormat="1" applyFont="1" applyFill="1" applyBorder="1" applyAlignment="1">
      <alignment horizontal="center" vertical="center"/>
    </xf>
    <xf numFmtId="0" fontId="26" fillId="3" borderId="2"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26" fillId="3" borderId="2" xfId="0" applyFont="1" applyFill="1" applyBorder="1" applyAlignment="1">
      <alignment horizontal="justify" vertical="center" wrapText="1"/>
    </xf>
    <xf numFmtId="0" fontId="25" fillId="3" borderId="1" xfId="0" applyFont="1" applyFill="1" applyBorder="1" applyAlignment="1">
      <alignment horizontal="justify" vertical="center" wrapText="1"/>
    </xf>
    <xf numFmtId="0" fontId="26" fillId="3" borderId="1" xfId="0" applyFont="1" applyFill="1" applyBorder="1" applyAlignment="1">
      <alignment horizontal="center" vertical="center" wrapText="1"/>
    </xf>
    <xf numFmtId="0" fontId="25" fillId="3" borderId="2" xfId="0" applyFont="1" applyFill="1" applyBorder="1" applyAlignment="1">
      <alignment horizontal="justify" vertical="center" wrapText="1"/>
    </xf>
    <xf numFmtId="0" fontId="25" fillId="3" borderId="4" xfId="0" applyFont="1" applyFill="1" applyBorder="1" applyAlignment="1">
      <alignment horizontal="justify" vertical="center" wrapText="1"/>
    </xf>
    <xf numFmtId="0" fontId="25" fillId="3" borderId="2"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14" fontId="25" fillId="3" borderId="1" xfId="0" applyNumberFormat="1" applyFont="1" applyFill="1" applyBorder="1" applyAlignment="1">
      <alignment horizontal="justify" vertical="center" wrapText="1"/>
    </xf>
    <xf numFmtId="14" fontId="25" fillId="3" borderId="2" xfId="0" applyNumberFormat="1" applyFont="1" applyFill="1" applyBorder="1" applyAlignment="1">
      <alignment horizontal="center" vertical="center" wrapText="1"/>
    </xf>
    <xf numFmtId="0" fontId="25" fillId="0" borderId="1" xfId="0" applyFont="1" applyBorder="1" applyAlignment="1">
      <alignment horizontal="justify" vertical="center" wrapText="1"/>
    </xf>
    <xf numFmtId="0" fontId="25" fillId="0" borderId="1" xfId="0" applyFont="1" applyBorder="1" applyAlignment="1">
      <alignment horizontal="center" vertical="center" wrapText="1"/>
    </xf>
    <xf numFmtId="0" fontId="25" fillId="3" borderId="1" xfId="0" applyFont="1" applyFill="1" applyBorder="1" applyAlignment="1">
      <alignment horizontal="center" vertical="center" wrapText="1"/>
    </xf>
    <xf numFmtId="0" fontId="26" fillId="3" borderId="1" xfId="0" applyFont="1" applyFill="1" applyBorder="1" applyAlignment="1">
      <alignment horizontal="justify" vertical="center"/>
    </xf>
    <xf numFmtId="0" fontId="27" fillId="3" borderId="2" xfId="0" applyFont="1" applyFill="1" applyBorder="1" applyAlignment="1">
      <alignment horizontal="center" vertical="center" wrapText="1"/>
    </xf>
    <xf numFmtId="0" fontId="34" fillId="0" borderId="1" xfId="0" applyFont="1" applyBorder="1" applyAlignment="1">
      <alignment horizontal="center" vertical="center" wrapText="1"/>
    </xf>
    <xf numFmtId="14" fontId="34" fillId="0" borderId="1" xfId="0" applyNumberFormat="1" applyFont="1" applyBorder="1" applyAlignment="1">
      <alignment horizontal="center" vertical="center"/>
    </xf>
    <xf numFmtId="0" fontId="25" fillId="0" borderId="1" xfId="0" applyFont="1" applyBorder="1" applyAlignment="1">
      <alignment vertical="center" wrapText="1"/>
    </xf>
    <xf numFmtId="14" fontId="34" fillId="0" borderId="2" xfId="0" applyNumberFormat="1" applyFont="1" applyBorder="1" applyAlignment="1">
      <alignment horizontal="center" vertical="center"/>
    </xf>
    <xf numFmtId="0" fontId="34" fillId="0" borderId="2" xfId="0" applyFont="1" applyBorder="1" applyAlignment="1">
      <alignment horizontal="center" vertical="center" wrapText="1"/>
    </xf>
    <xf numFmtId="0" fontId="26" fillId="3" borderId="2" xfId="0" applyFont="1" applyFill="1" applyBorder="1" applyAlignment="1">
      <alignment horizontal="center" vertical="center"/>
    </xf>
    <xf numFmtId="0" fontId="34" fillId="0" borderId="1" xfId="0" applyFont="1" applyBorder="1" applyAlignment="1">
      <alignment horizontal="justify" vertical="center" wrapText="1"/>
    </xf>
    <xf numFmtId="0" fontId="34" fillId="0" borderId="2" xfId="0" applyFont="1" applyBorder="1" applyAlignment="1">
      <alignment horizontal="justify" vertical="center" wrapText="1"/>
    </xf>
    <xf numFmtId="0" fontId="34"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33" fillId="3" borderId="1" xfId="0" applyFont="1" applyFill="1" applyBorder="1" applyAlignment="1">
      <alignment vertical="center" wrapText="1"/>
    </xf>
    <xf numFmtId="0" fontId="26" fillId="0" borderId="1" xfId="0" applyFont="1" applyBorder="1" applyAlignment="1">
      <alignment horizontal="justify" vertical="center" wrapText="1"/>
    </xf>
    <xf numFmtId="0" fontId="26" fillId="3" borderId="1" xfId="0" applyFont="1" applyFill="1" applyBorder="1" applyAlignment="1">
      <alignment horizontal="justify" vertical="center" wrapText="1"/>
    </xf>
    <xf numFmtId="0" fontId="26" fillId="3" borderId="1" xfId="0" applyFont="1" applyFill="1" applyBorder="1" applyAlignment="1">
      <alignment horizontal="center" vertical="center"/>
    </xf>
    <xf numFmtId="9" fontId="26" fillId="3" borderId="1" xfId="0" applyNumberFormat="1" applyFont="1" applyFill="1" applyBorder="1" applyAlignment="1">
      <alignment horizontal="center" vertical="center"/>
    </xf>
    <xf numFmtId="9" fontId="25" fillId="0" borderId="1" xfId="0" applyNumberFormat="1" applyFont="1" applyBorder="1" applyAlignment="1">
      <alignment horizontal="center" vertical="center" wrapText="1"/>
    </xf>
    <xf numFmtId="9" fontId="25" fillId="0" borderId="4" xfId="0" applyNumberFormat="1" applyFont="1" applyBorder="1" applyAlignment="1">
      <alignment horizontal="center" vertical="center" wrapText="1"/>
    </xf>
    <xf numFmtId="9" fontId="23" fillId="3" borderId="2" xfId="0" applyNumberFormat="1" applyFont="1" applyFill="1" applyBorder="1" applyAlignment="1">
      <alignment horizontal="center" vertical="center" wrapText="1"/>
    </xf>
    <xf numFmtId="9" fontId="25" fillId="3" borderId="1" xfId="0" applyNumberFormat="1" applyFont="1" applyFill="1" applyBorder="1" applyAlignment="1">
      <alignment horizontal="center" vertical="center" wrapText="1"/>
    </xf>
    <xf numFmtId="9" fontId="25" fillId="3" borderId="2" xfId="0" applyNumberFormat="1" applyFont="1" applyFill="1" applyBorder="1" applyAlignment="1">
      <alignment horizontal="center" vertical="center" wrapText="1"/>
    </xf>
    <xf numFmtId="0" fontId="26" fillId="3" borderId="2" xfId="0" applyFont="1" applyFill="1" applyBorder="1"/>
    <xf numFmtId="9" fontId="26" fillId="3" borderId="2" xfId="0" applyNumberFormat="1" applyFont="1" applyFill="1" applyBorder="1" applyAlignment="1">
      <alignment horizontal="center" vertical="center"/>
    </xf>
    <xf numFmtId="0" fontId="26" fillId="3" borderId="2" xfId="0" applyFont="1" applyFill="1" applyBorder="1" applyAlignment="1">
      <alignment horizontal="justify" vertical="center"/>
    </xf>
    <xf numFmtId="9" fontId="23" fillId="3" borderId="1" xfId="0" applyNumberFormat="1" applyFont="1" applyFill="1" applyBorder="1" applyAlignment="1">
      <alignment horizontal="center" vertical="center" wrapText="1"/>
    </xf>
    <xf numFmtId="9" fontId="25" fillId="3" borderId="1" xfId="0" applyNumberFormat="1" applyFont="1" applyFill="1" applyBorder="1" applyAlignment="1">
      <alignment horizontal="center" vertical="center" wrapText="1"/>
    </xf>
    <xf numFmtId="9" fontId="23" fillId="3"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justify" vertical="center" wrapText="1"/>
    </xf>
    <xf numFmtId="9" fontId="25" fillId="3" borderId="1" xfId="0" applyNumberFormat="1" applyFont="1" applyFill="1" applyBorder="1" applyAlignment="1">
      <alignment horizontal="center" vertical="center" wrapText="1"/>
    </xf>
    <xf numFmtId="14" fontId="25" fillId="3" borderId="1" xfId="0" applyNumberFormat="1" applyFont="1" applyFill="1" applyBorder="1" applyAlignment="1">
      <alignment horizontal="center" vertical="center" wrapText="1"/>
    </xf>
    <xf numFmtId="0" fontId="26" fillId="3" borderId="1" xfId="0" applyFont="1" applyFill="1" applyBorder="1" applyAlignment="1">
      <alignment horizontal="left" vertical="center" wrapText="1"/>
    </xf>
    <xf numFmtId="14" fontId="25" fillId="3" borderId="2" xfId="0" applyNumberFormat="1" applyFont="1" applyFill="1" applyBorder="1" applyAlignment="1">
      <alignment horizontal="center" vertical="center"/>
    </xf>
    <xf numFmtId="14" fontId="26" fillId="0" borderId="1" xfId="0" applyNumberFormat="1" applyFont="1" applyBorder="1" applyAlignment="1">
      <alignment horizontal="center" vertical="center"/>
    </xf>
    <xf numFmtId="14" fontId="26" fillId="3" borderId="1" xfId="0" applyNumberFormat="1" applyFont="1" applyFill="1" applyBorder="1" applyAlignment="1">
      <alignment horizontal="center" vertical="center"/>
    </xf>
    <xf numFmtId="165" fontId="25" fillId="3" borderId="1" xfId="0" applyNumberFormat="1" applyFont="1" applyFill="1" applyBorder="1" applyAlignment="1">
      <alignment horizontal="center" vertical="center" wrapText="1"/>
    </xf>
    <xf numFmtId="165" fontId="25" fillId="0" borderId="1" xfId="0" applyNumberFormat="1" applyFont="1" applyBorder="1" applyAlignment="1">
      <alignment horizontal="center" vertical="center" wrapText="1"/>
    </xf>
    <xf numFmtId="42" fontId="25" fillId="3" borderId="2" xfId="4" applyFont="1" applyFill="1" applyBorder="1" applyAlignment="1">
      <alignment horizontal="center" vertical="center" wrapText="1"/>
    </xf>
    <xf numFmtId="42" fontId="25" fillId="3" borderId="1" xfId="4" applyFont="1" applyFill="1" applyBorder="1" applyAlignment="1">
      <alignment horizontal="center" vertical="center" wrapText="1"/>
    </xf>
    <xf numFmtId="0" fontId="26" fillId="3" borderId="0" xfId="0" applyFont="1" applyFill="1" applyAlignment="1">
      <alignment horizontal="justify"/>
    </xf>
    <xf numFmtId="9" fontId="26" fillId="0" borderId="2" xfId="0" applyNumberFormat="1" applyFont="1" applyBorder="1" applyAlignment="1">
      <alignment horizontal="center" vertical="center" wrapText="1"/>
    </xf>
    <xf numFmtId="9" fontId="26" fillId="3" borderId="1"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9" fontId="1" fillId="3" borderId="2" xfId="0" applyNumberFormat="1" applyFont="1" applyFill="1" applyBorder="1" applyAlignment="1">
      <alignment horizontal="center" vertical="center" wrapText="1"/>
    </xf>
    <xf numFmtId="9" fontId="1" fillId="3" borderId="3" xfId="0" applyNumberFormat="1"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165" fontId="1" fillId="3" borderId="2" xfId="0" applyNumberFormat="1" applyFont="1" applyFill="1" applyBorder="1" applyAlignment="1">
      <alignment horizontal="center" vertical="center" wrapText="1"/>
    </xf>
    <xf numFmtId="165" fontId="1" fillId="3" borderId="3" xfId="0" applyNumberFormat="1" applyFont="1" applyFill="1" applyBorder="1" applyAlignment="1">
      <alignment horizontal="center" vertical="center" wrapText="1"/>
    </xf>
    <xf numFmtId="165" fontId="1" fillId="3" borderId="4"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9" fontId="3" fillId="0" borderId="7"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9" fontId="1" fillId="3" borderId="2" xfId="0" applyNumberFormat="1" applyFont="1" applyFill="1" applyBorder="1" applyAlignment="1">
      <alignment horizontal="center" vertical="center"/>
    </xf>
    <xf numFmtId="9" fontId="1" fillId="3" borderId="4" xfId="0" applyNumberFormat="1" applyFont="1" applyFill="1" applyBorder="1" applyAlignment="1">
      <alignment horizontal="center" vertical="center"/>
    </xf>
    <xf numFmtId="0" fontId="6" fillId="5" borderId="6" xfId="0" applyFont="1" applyFill="1" applyBorder="1" applyAlignment="1">
      <alignment horizontal="center" vertical="center" wrapText="1"/>
    </xf>
    <xf numFmtId="0" fontId="4" fillId="4" borderId="0" xfId="0" applyFont="1" applyFill="1" applyAlignment="1">
      <alignment horizontal="left" vertical="center" wrapText="1"/>
    </xf>
    <xf numFmtId="0" fontId="5" fillId="4" borderId="1"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13" fillId="0" borderId="6" xfId="0" applyFont="1" applyBorder="1" applyAlignment="1">
      <alignment horizontal="center"/>
    </xf>
    <xf numFmtId="0" fontId="0" fillId="0" borderId="6" xfId="0" applyBorder="1" applyAlignment="1">
      <alignment horizontal="center"/>
    </xf>
    <xf numFmtId="0" fontId="13" fillId="0" borderId="0" xfId="0" applyFont="1" applyAlignment="1">
      <alignment horizontal="center"/>
    </xf>
    <xf numFmtId="0" fontId="23" fillId="16" borderId="1" xfId="0" applyFont="1" applyFill="1" applyBorder="1" applyAlignment="1">
      <alignment horizontal="center" vertical="center" wrapText="1"/>
    </xf>
    <xf numFmtId="0" fontId="26" fillId="3" borderId="1" xfId="0" applyFont="1" applyFill="1" applyBorder="1" applyAlignment="1">
      <alignment horizontal="center"/>
    </xf>
    <xf numFmtId="0" fontId="24" fillId="6" borderId="7" xfId="0" applyFont="1" applyFill="1" applyBorder="1" applyAlignment="1">
      <alignment horizontal="center" vertical="center" wrapText="1"/>
    </xf>
    <xf numFmtId="0" fontId="24" fillId="6" borderId="13"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6"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26" fillId="3" borderId="7" xfId="0" applyFont="1" applyFill="1" applyBorder="1" applyAlignment="1">
      <alignment horizontal="center"/>
    </xf>
    <xf numFmtId="0" fontId="26" fillId="3" borderId="13" xfId="0" applyFont="1" applyFill="1" applyBorder="1" applyAlignment="1">
      <alignment horizontal="center"/>
    </xf>
    <xf numFmtId="0" fontId="26" fillId="3" borderId="11" xfId="0" applyFont="1" applyFill="1" applyBorder="1" applyAlignment="1">
      <alignment horizontal="center"/>
    </xf>
    <xf numFmtId="0" fontId="26" fillId="3" borderId="8" xfId="0" applyFont="1" applyFill="1" applyBorder="1" applyAlignment="1">
      <alignment horizontal="center"/>
    </xf>
    <xf numFmtId="0" fontId="26" fillId="3" borderId="0" xfId="0" applyFont="1" applyFill="1" applyBorder="1" applyAlignment="1">
      <alignment horizontal="center"/>
    </xf>
    <xf numFmtId="0" fontId="26" fillId="3" borderId="12" xfId="0" applyFont="1" applyFill="1" applyBorder="1" applyAlignment="1">
      <alignment horizontal="center"/>
    </xf>
    <xf numFmtId="0" fontId="26" fillId="3" borderId="9" xfId="0" applyFont="1" applyFill="1" applyBorder="1" applyAlignment="1">
      <alignment horizontal="center"/>
    </xf>
    <xf numFmtId="0" fontId="26" fillId="3" borderId="6" xfId="0" applyFont="1" applyFill="1" applyBorder="1" applyAlignment="1">
      <alignment horizontal="center"/>
    </xf>
    <xf numFmtId="0" fontId="26" fillId="3" borderId="14" xfId="0" applyFont="1" applyFill="1" applyBorder="1" applyAlignment="1">
      <alignment horizontal="center"/>
    </xf>
    <xf numFmtId="0" fontId="23" fillId="0" borderId="1" xfId="2" applyFont="1" applyBorder="1" applyAlignment="1">
      <alignment horizontal="center" vertical="center" wrapText="1"/>
    </xf>
    <xf numFmtId="0" fontId="23" fillId="0" borderId="1" xfId="2" applyFont="1" applyBorder="1" applyAlignment="1">
      <alignment horizontal="center" vertical="center"/>
    </xf>
    <xf numFmtId="170" fontId="23" fillId="0" borderId="1" xfId="2" applyNumberFormat="1" applyFont="1" applyBorder="1" applyAlignment="1">
      <alignment horizontal="center" vertical="center"/>
    </xf>
    <xf numFmtId="14" fontId="27" fillId="3" borderId="1" xfId="0" applyNumberFormat="1" applyFont="1" applyFill="1" applyBorder="1" applyAlignment="1">
      <alignment horizontal="center" vertical="center"/>
    </xf>
    <xf numFmtId="0" fontId="27" fillId="3" borderId="1" xfId="0" applyFont="1" applyFill="1" applyBorder="1" applyAlignment="1">
      <alignment horizontal="center" vertical="center"/>
    </xf>
    <xf numFmtId="0" fontId="23" fillId="16" borderId="10" xfId="0" applyFont="1" applyFill="1" applyBorder="1" applyAlignment="1">
      <alignment horizontal="center" vertical="center" wrapText="1"/>
    </xf>
    <xf numFmtId="0" fontId="23" fillId="16" borderId="15" xfId="0" applyFont="1" applyFill="1" applyBorder="1" applyAlignment="1">
      <alignment horizontal="center" vertical="center" wrapText="1"/>
    </xf>
    <xf numFmtId="0" fontId="23" fillId="16" borderId="5" xfId="0" applyFont="1" applyFill="1" applyBorder="1" applyAlignment="1">
      <alignment horizontal="center" vertical="center" wrapText="1"/>
    </xf>
    <xf numFmtId="164" fontId="27" fillId="0" borderId="10" xfId="0" applyNumberFormat="1" applyFont="1" applyBorder="1" applyAlignment="1">
      <alignment horizontal="center" vertical="center"/>
    </xf>
    <xf numFmtId="164" fontId="27" fillId="0" borderId="15" xfId="0" applyNumberFormat="1" applyFont="1" applyBorder="1" applyAlignment="1">
      <alignment horizontal="center" vertical="center"/>
    </xf>
    <xf numFmtId="164" fontId="27" fillId="0" borderId="5" xfId="0" applyNumberFormat="1" applyFont="1" applyBorder="1" applyAlignment="1">
      <alignment horizontal="center" vertical="center"/>
    </xf>
    <xf numFmtId="164" fontId="27" fillId="3" borderId="0" xfId="0" applyNumberFormat="1" applyFont="1" applyFill="1" applyBorder="1" applyAlignment="1">
      <alignment horizontal="center" vertical="center"/>
    </xf>
    <xf numFmtId="164" fontId="27" fillId="0" borderId="1" xfId="0" applyNumberFormat="1" applyFont="1" applyBorder="1" applyAlignment="1">
      <alignment horizontal="center" vertical="center"/>
    </xf>
    <xf numFmtId="0" fontId="23" fillId="16" borderId="4"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 xfId="0" applyFont="1" applyBorder="1" applyAlignment="1">
      <alignment horizontal="center" vertical="center" wrapText="1"/>
    </xf>
    <xf numFmtId="0" fontId="26" fillId="3" borderId="1" xfId="0" applyFont="1" applyFill="1" applyBorder="1" applyAlignment="1">
      <alignment horizontal="center" vertical="center" wrapText="1"/>
    </xf>
    <xf numFmtId="0" fontId="23" fillId="6" borderId="1" xfId="0" applyFont="1" applyFill="1" applyBorder="1" applyAlignment="1">
      <alignment horizontal="center" vertical="center"/>
    </xf>
    <xf numFmtId="167" fontId="25" fillId="3" borderId="10" xfId="3" applyNumberFormat="1" applyFont="1" applyFill="1" applyBorder="1" applyAlignment="1">
      <alignment horizontal="center" vertical="center" wrapText="1"/>
    </xf>
    <xf numFmtId="167" fontId="25" fillId="3" borderId="5" xfId="3"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26" fillId="3" borderId="1" xfId="0" applyFont="1" applyFill="1" applyBorder="1" applyAlignment="1">
      <alignment horizontal="justify"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 xfId="0" applyFont="1" applyFill="1" applyBorder="1" applyAlignment="1">
      <alignment horizontal="justify" vertical="center" wrapText="1"/>
    </xf>
    <xf numFmtId="0" fontId="25" fillId="3" borderId="2" xfId="0" applyFont="1" applyFill="1" applyBorder="1" applyAlignment="1">
      <alignment horizontal="justify" vertical="center" wrapText="1"/>
    </xf>
    <xf numFmtId="0" fontId="25" fillId="3" borderId="7" xfId="0" applyFont="1" applyFill="1" applyBorder="1" applyAlignment="1">
      <alignment horizontal="justify" vertical="center" wrapText="1"/>
    </xf>
    <xf numFmtId="0" fontId="25" fillId="3" borderId="11" xfId="0" applyFont="1" applyFill="1" applyBorder="1" applyAlignment="1">
      <alignment horizontal="justify" vertical="center" wrapText="1"/>
    </xf>
    <xf numFmtId="0" fontId="25" fillId="3" borderId="8" xfId="0" applyFont="1" applyFill="1" applyBorder="1" applyAlignment="1">
      <alignment horizontal="justify" vertical="center" wrapText="1"/>
    </xf>
    <xf numFmtId="0" fontId="25" fillId="3" borderId="12" xfId="0" applyFont="1" applyFill="1" applyBorder="1" applyAlignment="1">
      <alignment horizontal="justify"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2" xfId="0" applyFont="1" applyFill="1" applyBorder="1" applyAlignment="1">
      <alignment horizontal="justify" vertical="center" wrapText="1"/>
    </xf>
    <xf numFmtId="0" fontId="26" fillId="3" borderId="3" xfId="0" applyFont="1" applyFill="1" applyBorder="1" applyAlignment="1">
      <alignment horizontal="justify" vertical="center" wrapText="1"/>
    </xf>
    <xf numFmtId="9" fontId="23" fillId="3" borderId="2" xfId="0" applyNumberFormat="1" applyFont="1" applyFill="1" applyBorder="1" applyAlignment="1">
      <alignment horizontal="center" vertical="center" wrapText="1"/>
    </xf>
    <xf numFmtId="9" fontId="26" fillId="3" borderId="1" xfId="0" applyNumberFormat="1" applyFont="1" applyFill="1" applyBorder="1" applyAlignment="1">
      <alignment horizontal="center" vertical="center"/>
    </xf>
    <xf numFmtId="0" fontId="26" fillId="3" borderId="1" xfId="0" applyFont="1" applyFill="1" applyBorder="1" applyAlignment="1">
      <alignment horizontal="center" vertical="center"/>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6" fillId="3" borderId="4" xfId="0" applyFont="1" applyFill="1" applyBorder="1" applyAlignment="1">
      <alignment horizontal="justify" vertical="center" wrapText="1"/>
    </xf>
    <xf numFmtId="0" fontId="26" fillId="3" borderId="4"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4" xfId="0" applyFont="1" applyFill="1" applyBorder="1" applyAlignment="1">
      <alignment horizontal="center" vertical="center" wrapText="1"/>
    </xf>
    <xf numFmtId="9" fontId="26" fillId="3" borderId="2" xfId="0" applyNumberFormat="1" applyFont="1" applyFill="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25" fillId="3" borderId="9" xfId="0" applyFont="1" applyFill="1" applyBorder="1" applyAlignment="1">
      <alignment horizontal="justify" vertical="center" wrapText="1"/>
    </xf>
    <xf numFmtId="0" fontId="25" fillId="3" borderId="14" xfId="0" applyFont="1" applyFill="1" applyBorder="1" applyAlignment="1">
      <alignment horizontal="justify" vertical="center" wrapText="1"/>
    </xf>
    <xf numFmtId="0" fontId="27" fillId="3" borderId="1" xfId="0" applyFont="1" applyFill="1" applyBorder="1" applyAlignment="1">
      <alignment horizontal="center" vertical="center" wrapText="1"/>
    </xf>
    <xf numFmtId="14" fontId="25" fillId="3" borderId="1" xfId="0" applyNumberFormat="1" applyFont="1" applyFill="1" applyBorder="1" applyAlignment="1">
      <alignment horizontal="center" vertical="center" wrapText="1"/>
    </xf>
    <xf numFmtId="14" fontId="25" fillId="3" borderId="1" xfId="0" applyNumberFormat="1" applyFont="1" applyFill="1" applyBorder="1" applyAlignment="1">
      <alignment horizontal="center" vertical="center"/>
    </xf>
    <xf numFmtId="0" fontId="25" fillId="3" borderId="1" xfId="0" applyFont="1" applyFill="1" applyBorder="1" applyAlignment="1">
      <alignment horizontal="center" vertical="center" wrapText="1"/>
    </xf>
    <xf numFmtId="0" fontId="24" fillId="6" borderId="0" xfId="0" applyFont="1" applyFill="1" applyAlignment="1">
      <alignment horizontal="center" vertical="center" wrapText="1"/>
    </xf>
    <xf numFmtId="0" fontId="26" fillId="3" borderId="0" xfId="0" applyFont="1" applyFill="1" applyAlignment="1">
      <alignment horizontal="center"/>
    </xf>
    <xf numFmtId="164" fontId="27" fillId="3" borderId="0" xfId="0" applyNumberFormat="1" applyFont="1" applyFill="1" applyAlignment="1">
      <alignment horizontal="center" vertical="center"/>
    </xf>
    <xf numFmtId="0" fontId="27" fillId="0" borderId="1" xfId="0" applyFont="1" applyBorder="1" applyAlignment="1">
      <alignment horizontal="center" vertical="center" wrapText="1"/>
    </xf>
    <xf numFmtId="0" fontId="25" fillId="0" borderId="1" xfId="0" applyFont="1" applyBorder="1" applyAlignment="1">
      <alignment horizontal="justify"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9" fontId="25" fillId="0" borderId="2" xfId="0" applyNumberFormat="1" applyFont="1" applyBorder="1" applyAlignment="1">
      <alignment horizontal="center" vertical="center" wrapText="1"/>
    </xf>
    <xf numFmtId="9" fontId="26" fillId="0" borderId="2" xfId="1" applyFont="1" applyBorder="1" applyAlignment="1">
      <alignment horizontal="center" vertical="center"/>
    </xf>
    <xf numFmtId="9" fontId="26" fillId="0" borderId="3" xfId="1" applyFont="1" applyBorder="1" applyAlignment="1">
      <alignment horizontal="center" vertical="center"/>
    </xf>
    <xf numFmtId="9" fontId="26" fillId="0" borderId="4" xfId="1" applyFont="1" applyBorder="1" applyAlignment="1">
      <alignment horizontal="center" vertical="center"/>
    </xf>
    <xf numFmtId="0" fontId="26" fillId="0" borderId="1" xfId="0" applyFont="1" applyBorder="1" applyAlignment="1">
      <alignment horizontal="justify" vertical="center" wrapText="1"/>
    </xf>
    <xf numFmtId="9" fontId="25" fillId="3" borderId="1" xfId="0" applyNumberFormat="1" applyFont="1" applyFill="1" applyBorder="1" applyAlignment="1">
      <alignment horizontal="center" vertical="center" wrapText="1"/>
    </xf>
    <xf numFmtId="14" fontId="25" fillId="3" borderId="1" xfId="0" applyNumberFormat="1" applyFont="1" applyFill="1" applyBorder="1" applyAlignment="1">
      <alignment horizontal="justify" vertical="center" wrapText="1"/>
    </xf>
    <xf numFmtId="0" fontId="23" fillId="3" borderId="4" xfId="0" applyFont="1" applyFill="1" applyBorder="1" applyAlignment="1">
      <alignment horizontal="center" vertical="center" wrapText="1"/>
    </xf>
    <xf numFmtId="14" fontId="25" fillId="3" borderId="7" xfId="0" applyNumberFormat="1" applyFont="1" applyFill="1" applyBorder="1" applyAlignment="1">
      <alignment horizontal="justify" vertical="center" wrapText="1"/>
    </xf>
    <xf numFmtId="14" fontId="25" fillId="3" borderId="11" xfId="0" applyNumberFormat="1" applyFont="1" applyFill="1" applyBorder="1" applyAlignment="1">
      <alignment horizontal="justify" vertical="center" wrapText="1"/>
    </xf>
    <xf numFmtId="14" fontId="25" fillId="3" borderId="8" xfId="0" applyNumberFormat="1" applyFont="1" applyFill="1" applyBorder="1" applyAlignment="1">
      <alignment horizontal="justify" vertical="center" wrapText="1"/>
    </xf>
    <xf numFmtId="14" fontId="25" fillId="3" borderId="12" xfId="0" applyNumberFormat="1" applyFont="1" applyFill="1" applyBorder="1" applyAlignment="1">
      <alignment horizontal="justify" vertical="center" wrapText="1"/>
    </xf>
    <xf numFmtId="14" fontId="25" fillId="3" borderId="9" xfId="0" applyNumberFormat="1" applyFont="1" applyFill="1" applyBorder="1" applyAlignment="1">
      <alignment horizontal="justify" vertical="center" wrapText="1"/>
    </xf>
    <xf numFmtId="14" fontId="25" fillId="3" borderId="14" xfId="0" applyNumberFormat="1" applyFont="1" applyFill="1" applyBorder="1" applyAlignment="1">
      <alignment horizontal="justify" vertical="center" wrapText="1"/>
    </xf>
    <xf numFmtId="14" fontId="25" fillId="3" borderId="2" xfId="0" applyNumberFormat="1" applyFont="1" applyFill="1" applyBorder="1" applyAlignment="1">
      <alignment horizontal="center" vertical="center" wrapText="1"/>
    </xf>
    <xf numFmtId="14" fontId="25" fillId="3" borderId="3" xfId="0" applyNumberFormat="1" applyFont="1" applyFill="1" applyBorder="1" applyAlignment="1">
      <alignment horizontal="center" vertical="center" wrapText="1"/>
    </xf>
    <xf numFmtId="14" fontId="25" fillId="3" borderId="4" xfId="0" applyNumberFormat="1" applyFont="1" applyFill="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3" borderId="4" xfId="0" applyFont="1" applyFill="1" applyBorder="1" applyAlignment="1">
      <alignment horizontal="justify" vertical="center" wrapText="1"/>
    </xf>
    <xf numFmtId="9" fontId="25" fillId="3" borderId="2" xfId="0" applyNumberFormat="1" applyFont="1" applyFill="1" applyBorder="1" applyAlignment="1">
      <alignment horizontal="center" vertical="center" wrapText="1"/>
    </xf>
    <xf numFmtId="0" fontId="25" fillId="3" borderId="3" xfId="0" applyFont="1" applyFill="1" applyBorder="1" applyAlignment="1">
      <alignment horizontal="justify" vertical="center" wrapText="1"/>
    </xf>
    <xf numFmtId="9" fontId="23" fillId="0" borderId="2" xfId="0" applyNumberFormat="1"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5" fillId="0" borderId="2" xfId="0" applyFont="1" applyBorder="1" applyAlignment="1">
      <alignment horizontal="justify" vertical="center" wrapText="1"/>
    </xf>
    <xf numFmtId="0" fontId="25" fillId="0" borderId="3" xfId="0" applyFont="1" applyBorder="1" applyAlignment="1">
      <alignment horizontal="justify" vertical="center" wrapText="1"/>
    </xf>
    <xf numFmtId="0" fontId="25" fillId="0" borderId="4" xfId="0" applyFont="1" applyBorder="1" applyAlignment="1">
      <alignment horizontal="justify" vertical="center" wrapText="1"/>
    </xf>
    <xf numFmtId="9" fontId="23" fillId="3" borderId="1" xfId="0" applyNumberFormat="1" applyFont="1" applyFill="1" applyBorder="1" applyAlignment="1">
      <alignment horizontal="center" vertical="center" wrapText="1"/>
    </xf>
    <xf numFmtId="0" fontId="26" fillId="3" borderId="1" xfId="0" applyFont="1" applyFill="1" applyBorder="1" applyAlignment="1">
      <alignment horizontal="justify" vertical="center"/>
    </xf>
    <xf numFmtId="0" fontId="25" fillId="0" borderId="1" xfId="0" applyFont="1" applyFill="1" applyBorder="1" applyAlignment="1">
      <alignment horizontal="justify" vertical="center" wrapText="1"/>
    </xf>
    <xf numFmtId="42" fontId="25" fillId="3" borderId="1" xfId="4" applyFont="1" applyFill="1" applyBorder="1" applyAlignment="1">
      <alignment horizontal="center" vertical="center" wrapText="1"/>
    </xf>
    <xf numFmtId="42" fontId="25" fillId="3" borderId="2" xfId="4" applyFont="1" applyFill="1" applyBorder="1" applyAlignment="1">
      <alignment horizontal="center" vertical="center" wrapText="1"/>
    </xf>
    <xf numFmtId="42" fontId="25" fillId="3" borderId="3" xfId="4" applyFont="1" applyFill="1" applyBorder="1" applyAlignment="1">
      <alignment horizontal="center" vertical="center" wrapText="1"/>
    </xf>
    <xf numFmtId="42" fontId="25" fillId="3" borderId="4" xfId="4" applyFont="1" applyFill="1" applyBorder="1" applyAlignment="1">
      <alignment horizontal="center" vertical="center" wrapText="1"/>
    </xf>
    <xf numFmtId="9" fontId="23" fillId="3" borderId="3" xfId="0" applyNumberFormat="1" applyFont="1" applyFill="1" applyBorder="1" applyAlignment="1">
      <alignment horizontal="center" vertical="center" wrapText="1"/>
    </xf>
    <xf numFmtId="9" fontId="23" fillId="3" borderId="4" xfId="0" applyNumberFormat="1"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26" fillId="0" borderId="7" xfId="0" applyFont="1" applyBorder="1" applyAlignment="1">
      <alignment horizontal="justify" vertical="center" wrapText="1"/>
    </xf>
    <xf numFmtId="0" fontId="26" fillId="0" borderId="11" xfId="0" applyFont="1" applyBorder="1" applyAlignment="1">
      <alignment horizontal="justify" vertical="center" wrapText="1"/>
    </xf>
    <xf numFmtId="0" fontId="26" fillId="3" borderId="2" xfId="0" applyFont="1" applyFill="1" applyBorder="1" applyAlignment="1">
      <alignment horizontal="center" vertical="center"/>
    </xf>
    <xf numFmtId="0" fontId="26" fillId="0" borderId="8" xfId="0" applyFont="1" applyBorder="1" applyAlignment="1">
      <alignment horizontal="justify" vertical="center" wrapText="1"/>
    </xf>
    <xf numFmtId="0" fontId="26" fillId="0" borderId="12" xfId="0" applyFont="1" applyBorder="1" applyAlignment="1">
      <alignment horizontal="justify" vertical="center" wrapText="1"/>
    </xf>
    <xf numFmtId="0" fontId="26" fillId="0" borderId="9" xfId="0" applyFont="1" applyBorder="1" applyAlignment="1">
      <alignment horizontal="justify" vertical="center" wrapText="1"/>
    </xf>
    <xf numFmtId="0" fontId="26" fillId="0" borderId="14" xfId="0" applyFont="1" applyBorder="1" applyAlignment="1">
      <alignment horizontal="justify" vertical="center" wrapText="1"/>
    </xf>
    <xf numFmtId="0" fontId="34" fillId="0" borderId="2" xfId="0" applyFont="1" applyBorder="1" applyAlignment="1">
      <alignment horizontal="justify" vertical="center" wrapText="1"/>
    </xf>
    <xf numFmtId="0" fontId="34" fillId="0" borderId="4" xfId="0" applyFont="1" applyBorder="1" applyAlignment="1">
      <alignment horizontal="justify" vertical="center" wrapText="1"/>
    </xf>
    <xf numFmtId="9" fontId="25" fillId="0" borderId="2" xfId="0" applyNumberFormat="1" applyFont="1" applyBorder="1" applyAlignment="1" applyProtection="1">
      <alignment horizontal="center" vertical="center" wrapText="1"/>
      <protection hidden="1"/>
    </xf>
    <xf numFmtId="0" fontId="25" fillId="0" borderId="3" xfId="0"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0" fontId="34" fillId="0" borderId="3" xfId="0" applyFont="1" applyBorder="1" applyAlignment="1">
      <alignment horizontal="justify" vertical="center" wrapText="1"/>
    </xf>
    <xf numFmtId="0" fontId="34" fillId="0" borderId="1" xfId="0" applyFont="1" applyBorder="1" applyAlignment="1">
      <alignment horizontal="justify"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cellXfs>
  <cellStyles count="5">
    <cellStyle name="Millares 2" xfId="3" xr:uid="{00000000-0005-0000-0000-000000000000}"/>
    <cellStyle name="Moneda [0]" xfId="4" builtinId="7"/>
    <cellStyle name="Normal" xfId="0" builtinId="0"/>
    <cellStyle name="Normal 2" xfId="2" xr:uid="{00000000-0005-0000-0000-000002000000}"/>
    <cellStyle name="Porcentaje" xfId="1" builtinId="5"/>
  </cellStyles>
  <dxfs count="4">
    <dxf>
      <font>
        <b/>
        <i val="0"/>
        <color theme="0"/>
      </font>
      <fill>
        <patternFill>
          <bgColor rgb="FF00B050"/>
        </patternFill>
      </fill>
    </dxf>
    <dxf>
      <font>
        <b/>
        <i val="0"/>
        <color theme="0"/>
      </font>
      <fill>
        <patternFill>
          <bgColor rgb="FFFF0000"/>
        </patternFill>
      </fill>
    </dxf>
    <dxf>
      <font>
        <b/>
        <i val="0"/>
        <color theme="1"/>
      </font>
      <fill>
        <patternFill>
          <bgColor rgb="FFFFC000"/>
        </patternFill>
      </fill>
    </dxf>
    <dxf>
      <font>
        <b/>
        <i val="0"/>
        <color theme="1"/>
      </font>
      <fill>
        <patternFill>
          <bgColor theme="0"/>
        </patternFill>
      </fill>
    </dxf>
  </dxfs>
  <tableStyles count="0" defaultTableStyle="TableStyleMedium2" defaultPivotStyle="PivotStyleLight16"/>
  <colors>
    <mruColors>
      <color rgb="FFFF9933"/>
      <color rgb="FFFF3300"/>
      <color rgb="FFFF66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worksheet" Target="worksheets/sheet1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worksheet" Target="worksheets/sheet16.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4.xml"/><Relationship Id="rId23" Type="http://schemas.microsoft.com/office/2017/10/relationships/person" Target="persons/person.xml"/><Relationship Id="rId10" Type="http://schemas.openxmlformats.org/officeDocument/2006/relationships/chartsheet" Target="chartsheets/sheet1.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Marzo 31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MARZO'!$F$33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MARZO'!$F$34:$F$36</c:f>
              <c:numCache>
                <c:formatCode>0%</c:formatCode>
                <c:ptCount val="3"/>
                <c:pt idx="0">
                  <c:v>0</c:v>
                </c:pt>
                <c:pt idx="1">
                  <c:v>0</c:v>
                </c:pt>
                <c:pt idx="2">
                  <c:v>0</c:v>
                </c:pt>
              </c:numCache>
            </c:numRef>
          </c:val>
          <c:extLst>
            <c:ext xmlns:c16="http://schemas.microsoft.com/office/drawing/2014/chart" uri="{C3380CC4-5D6E-409C-BE32-E72D297353CC}">
              <c16:uniqueId val="{0000000C-BE22-402A-B712-050B775AFD15}"/>
            </c:ext>
          </c:extLst>
        </c:ser>
        <c:ser>
          <c:idx val="5"/>
          <c:order val="1"/>
          <c:tx>
            <c:strRef>
              <c:f>'Graficos- MARZO'!$G$33</c:f>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MARZO'!$G$34:$G$36</c:f>
              <c:numCache>
                <c:formatCode>0%</c:formatCode>
                <c:ptCount val="3"/>
                <c:pt idx="0">
                  <c:v>0</c:v>
                </c:pt>
                <c:pt idx="1">
                  <c:v>0</c:v>
                </c:pt>
                <c:pt idx="2">
                  <c:v>0</c:v>
                </c:pt>
              </c:numCache>
            </c:numRef>
          </c:val>
          <c:extLst>
            <c:ext xmlns:c16="http://schemas.microsoft.com/office/drawing/2014/chart" uri="{C3380CC4-5D6E-409C-BE32-E72D297353CC}">
              <c16:uniqueId val="{0000000D-BE22-402A-B712-050B775AFD15}"/>
            </c:ext>
          </c:extLst>
        </c:ser>
        <c:ser>
          <c:idx val="6"/>
          <c:order val="2"/>
          <c:tx>
            <c:strRef>
              <c:f>'Graficos- MARZO'!$H$33</c:f>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MARZO'!$H$34:$H$36</c:f>
              <c:numCache>
                <c:formatCode>0%</c:formatCode>
                <c:ptCount val="3"/>
                <c:pt idx="0">
                  <c:v>0</c:v>
                </c:pt>
                <c:pt idx="1">
                  <c:v>0</c:v>
                </c:pt>
                <c:pt idx="2">
                  <c:v>0</c:v>
                </c:pt>
              </c:numCache>
            </c:numRef>
          </c:val>
          <c:extLst>
            <c:ext xmlns:c16="http://schemas.microsoft.com/office/drawing/2014/chart" uri="{C3380CC4-5D6E-409C-BE32-E72D297353CC}">
              <c16:uniqueId val="{0000000E-BE22-402A-B712-050B775AFD15}"/>
            </c:ext>
          </c:extLst>
        </c:ser>
        <c:ser>
          <c:idx val="7"/>
          <c:order val="3"/>
          <c:tx>
            <c:strRef>
              <c:f>'Graficos- MARZO'!$I$33</c:f>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10-BE22-402A-B712-050B775AFD1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MARZO'!$I$34:$I$36</c:f>
              <c:numCache>
                <c:formatCode>0%</c:formatCode>
                <c:ptCount val="3"/>
                <c:pt idx="0">
                  <c:v>0</c:v>
                </c:pt>
                <c:pt idx="1">
                  <c:v>0</c:v>
                </c:pt>
                <c:pt idx="2">
                  <c:v>0</c:v>
                </c:pt>
              </c:numCache>
            </c:numRef>
          </c:val>
          <c:extLst>
            <c:ext xmlns:c16="http://schemas.microsoft.com/office/drawing/2014/chart" uri="{C3380CC4-5D6E-409C-BE32-E72D297353CC}">
              <c16:uniqueId val="{0000000F-BE22-402A-B712-050B775AFD15}"/>
            </c:ext>
          </c:extLst>
        </c:ser>
        <c:ser>
          <c:idx val="4"/>
          <c:order val="4"/>
          <c:tx>
            <c:strRef>
              <c:f>'Graficos- MARZO'!$F$33</c:f>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MARZO'!$F$34:$F$36</c:f>
              <c:numCache>
                <c:formatCode>0%</c:formatCode>
                <c:ptCount val="3"/>
                <c:pt idx="0">
                  <c:v>0</c:v>
                </c:pt>
                <c:pt idx="1">
                  <c:v>0</c:v>
                </c:pt>
                <c:pt idx="2">
                  <c:v>0</c:v>
                </c:pt>
              </c:numCache>
            </c:numRef>
          </c:val>
          <c:extLst>
            <c:ext xmlns:c16="http://schemas.microsoft.com/office/drawing/2014/chart" uri="{C3380CC4-5D6E-409C-BE32-E72D297353CC}">
              <c16:uniqueId val="{00000003-BE22-402A-B712-050B775AFD15}"/>
            </c:ext>
          </c:extLst>
        </c:ser>
        <c:ser>
          <c:idx val="0"/>
          <c:order val="5"/>
          <c:tx>
            <c:strRef>
              <c:f>'Graficos- MARZO'!$G$33</c:f>
              <c:strCache>
                <c:ptCount val="1"/>
                <c:pt idx="0">
                  <c:v>%  Avance Actual</c:v>
                </c:pt>
              </c:strCache>
              <c:extLst xmlns:c15="http://schemas.microsoft.com/office/drawing/2012/chart"/>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extLst xmlns:c15="http://schemas.microsoft.com/office/drawing/2012/chart"/>
            </c:strRef>
          </c:cat>
          <c:val>
            <c:numRef>
              <c:f>'Graficos- MARZO'!$G$34:$G$36</c:f>
              <c:numCache>
                <c:formatCode>0%</c:formatCode>
                <c:ptCount val="3"/>
                <c:pt idx="0">
                  <c:v>0</c:v>
                </c:pt>
                <c:pt idx="1">
                  <c:v>0</c:v>
                </c:pt>
                <c:pt idx="2">
                  <c:v>0</c:v>
                </c:pt>
              </c:numCache>
              <c:extLst xmlns:c15="http://schemas.microsoft.com/office/drawing/2012/chart"/>
            </c:numRef>
          </c:val>
          <c:extLst xmlns:c15="http://schemas.microsoft.com/office/drawing/2012/chart">
            <c:ext xmlns:c16="http://schemas.microsoft.com/office/drawing/2014/chart" uri="{C3380CC4-5D6E-409C-BE32-E72D297353CC}">
              <c16:uniqueId val="{00000009-BE22-402A-B712-050B775AFD15}"/>
            </c:ext>
          </c:extLst>
        </c:ser>
        <c:ser>
          <c:idx val="1"/>
          <c:order val="6"/>
          <c:tx>
            <c:strRef>
              <c:f>'Graficos- MARZO'!$H$33</c:f>
              <c:strCache>
                <c:ptCount val="1"/>
                <c:pt idx="0">
                  <c:v>% Avance Esperado Temporal</c:v>
                </c:pt>
              </c:strCache>
              <c:extLst xmlns:c15="http://schemas.microsoft.com/office/drawing/2012/chart"/>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extLst xmlns:c15="http://schemas.microsoft.com/office/drawing/2012/chart"/>
            </c:strRef>
          </c:cat>
          <c:val>
            <c:numRef>
              <c:f>'Graficos- MARZO'!$H$34:$H$36</c:f>
              <c:numCache>
                <c:formatCode>0%</c:formatCode>
                <c:ptCount val="3"/>
                <c:pt idx="0">
                  <c:v>0</c:v>
                </c:pt>
                <c:pt idx="1">
                  <c:v>0</c:v>
                </c:pt>
                <c:pt idx="2">
                  <c:v>0</c:v>
                </c:pt>
              </c:numCache>
              <c:extLst xmlns:c15="http://schemas.microsoft.com/office/drawing/2012/chart"/>
            </c:numRef>
          </c:val>
          <c:extLst xmlns:c15="http://schemas.microsoft.com/office/drawing/2012/chart">
            <c:ext xmlns:c16="http://schemas.microsoft.com/office/drawing/2014/chart" uri="{C3380CC4-5D6E-409C-BE32-E72D297353CC}">
              <c16:uniqueId val="{0000000B-BE22-402A-B712-050B775AFD15}"/>
            </c:ext>
          </c:extLst>
        </c:ser>
        <c:ser>
          <c:idx val="2"/>
          <c:order val="7"/>
          <c:tx>
            <c:strRef>
              <c:f>'Graficos- MARZO'!$I$33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6-BE22-402A-B712-050B775AFD1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MARZO'!$I$34:$I$36</c:f>
              <c:numCache>
                <c:formatCode>0%</c:formatCode>
                <c:ptCount val="3"/>
                <c:pt idx="0">
                  <c:v>0</c:v>
                </c:pt>
                <c:pt idx="1">
                  <c:v>0</c:v>
                </c:pt>
                <c:pt idx="2">
                  <c:v>0</c:v>
                </c:pt>
              </c:numCache>
            </c:numRef>
          </c:val>
          <c:extLst>
            <c:ext xmlns:c16="http://schemas.microsoft.com/office/drawing/2014/chart" uri="{C3380CC4-5D6E-409C-BE32-E72D297353CC}">
              <c16:uniqueId val="{00000007-BE22-402A-B712-050B775AFD15}"/>
            </c:ext>
          </c:extLst>
        </c:ser>
        <c:dLbls>
          <c:showLegendKey val="0"/>
          <c:showVal val="1"/>
          <c:showCatName val="0"/>
          <c:showSerName val="0"/>
          <c:showPercent val="0"/>
          <c:showBubbleSize val="0"/>
        </c:dLbls>
        <c:gapWidth val="65"/>
        <c:shape val="box"/>
        <c:axId val="184437256"/>
        <c:axId val="186124960"/>
        <c:axId val="0"/>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419"/>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Abril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ABRIL '!$I$47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'!$B$48:$B$49</c:f>
              <c:strCache>
                <c:ptCount val="2"/>
                <c:pt idx="0">
                  <c:v>OPTIMIZACIÓN  GESTION DE ACTIVOS</c:v>
                </c:pt>
                <c:pt idx="1">
                  <c:v>EVALUACIÓN DE LA ESTRUCTURA ACTUAL DE FONADE VS LA NECESIDAD DE LAS ÁREAS</c:v>
                </c:pt>
              </c:strCache>
            </c:strRef>
          </c:cat>
          <c:val>
            <c:numRef>
              <c:f>'Graficos- ABRIL '!$I$48:$I$49</c:f>
              <c:numCache>
                <c:formatCode>0%</c:formatCode>
                <c:ptCount val="2"/>
                <c:pt idx="0">
                  <c:v>0</c:v>
                </c:pt>
                <c:pt idx="1">
                  <c:v>0</c:v>
                </c:pt>
              </c:numCache>
            </c:numRef>
          </c:val>
          <c:extLst>
            <c:ext xmlns:c16="http://schemas.microsoft.com/office/drawing/2014/chart" uri="{C3380CC4-5D6E-409C-BE32-E72D297353CC}">
              <c16:uniqueId val="{00000000-3ADD-494B-9085-18A8BBE7F3D0}"/>
            </c:ext>
          </c:extLst>
        </c:ser>
        <c:ser>
          <c:idx val="0"/>
          <c:order val="1"/>
          <c:tx>
            <c:strRef>
              <c:f>'Graficos- ABRIL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ABRIL '!$F$48:$F$49</c:f>
              <c:numCache>
                <c:formatCode>0%</c:formatCode>
                <c:ptCount val="2"/>
                <c:pt idx="0">
                  <c:v>0</c:v>
                </c:pt>
                <c:pt idx="1">
                  <c:v>0</c:v>
                </c:pt>
              </c:numCache>
            </c:numRef>
          </c:val>
          <c:extLst>
            <c:ext xmlns:c16="http://schemas.microsoft.com/office/drawing/2014/chart" uri="{C3380CC4-5D6E-409C-BE32-E72D297353CC}">
              <c16:uniqueId val="{00000001-3ADD-494B-9085-18A8BBE7F3D0}"/>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Abril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ABRIL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'!$B$60</c:f>
              <c:strCache>
                <c:ptCount val="1"/>
                <c:pt idx="0">
                  <c:v>IMPLEMENTACIÓN ERP</c:v>
                </c:pt>
              </c:strCache>
            </c:strRef>
          </c:cat>
          <c:val>
            <c:numRef>
              <c:f>'Graficos- ABRIL '!$F$60</c:f>
              <c:numCache>
                <c:formatCode>0%</c:formatCode>
                <c:ptCount val="1"/>
                <c:pt idx="0">
                  <c:v>0</c:v>
                </c:pt>
              </c:numCache>
            </c:numRef>
          </c:val>
          <c:extLst>
            <c:ext xmlns:c16="http://schemas.microsoft.com/office/drawing/2014/chart" uri="{C3380CC4-5D6E-409C-BE32-E72D297353CC}">
              <c16:uniqueId val="{00000000-7A0B-4EC7-98C4-A00524EEC8D6}"/>
            </c:ext>
          </c:extLst>
        </c:ser>
        <c:ser>
          <c:idx val="6"/>
          <c:order val="1"/>
          <c:tx>
            <c:strRef>
              <c:f>'Graficos- ABRIL '!$I$59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'!$B$60</c:f>
              <c:strCache>
                <c:ptCount val="1"/>
                <c:pt idx="0">
                  <c:v>IMPLEMENTACIÓN ERP</c:v>
                </c:pt>
              </c:strCache>
            </c:strRef>
          </c:cat>
          <c:val>
            <c:numRef>
              <c:f>'Graficos- ABRIL '!$I$60</c:f>
              <c:numCache>
                <c:formatCode>0%</c:formatCode>
                <c:ptCount val="1"/>
                <c:pt idx="0">
                  <c:v>0</c:v>
                </c:pt>
              </c:numCache>
            </c:numRef>
          </c:val>
          <c:extLst>
            <c:ext xmlns:c16="http://schemas.microsoft.com/office/drawing/2014/chart" uri="{C3380CC4-5D6E-409C-BE32-E72D297353CC}">
              <c16:uniqueId val="{00000001-7A0B-4EC7-98C4-A00524EEC8D6}"/>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Abril 30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ABRIL '!$F$70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'!$B$71</c:f>
              <c:strCache>
                <c:ptCount val="1"/>
                <c:pt idx="0">
                  <c:v>PLAN INSTITUCIONAL DE GESTIÓN Y DESEMPEÑO</c:v>
                </c:pt>
              </c:strCache>
            </c:strRef>
          </c:cat>
          <c:val>
            <c:numRef>
              <c:f>'Graficos- ABRIL '!$F$71</c:f>
              <c:numCache>
                <c:formatCode>0%</c:formatCode>
                <c:ptCount val="1"/>
                <c:pt idx="0">
                  <c:v>0</c:v>
                </c:pt>
              </c:numCache>
            </c:numRef>
          </c:val>
          <c:extLst>
            <c:ext xmlns:c16="http://schemas.microsoft.com/office/drawing/2014/chart" uri="{C3380CC4-5D6E-409C-BE32-E72D297353CC}">
              <c16:uniqueId val="{00000000-A23D-4C1E-BB14-1102A9113D84}"/>
            </c:ext>
          </c:extLst>
        </c:ser>
        <c:ser>
          <c:idx val="6"/>
          <c:order val="6"/>
          <c:tx>
            <c:strRef>
              <c:f>'Graficos- ABRIL '!$I$70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'!$B$71</c:f>
              <c:strCache>
                <c:ptCount val="1"/>
                <c:pt idx="0">
                  <c:v>PLAN INSTITUCIONAL DE GESTIÓN Y DESEMPEÑO</c:v>
                </c:pt>
              </c:strCache>
            </c:strRef>
          </c:cat>
          <c:val>
            <c:numRef>
              <c:f>'Graficos- ABRIL '!$I$71</c:f>
              <c:numCache>
                <c:formatCode>0%</c:formatCode>
                <c:ptCount val="1"/>
                <c:pt idx="0">
                  <c:v>0</c:v>
                </c:pt>
              </c:numCache>
            </c:numRef>
          </c:val>
          <c:extLst>
            <c:ext xmlns:c16="http://schemas.microsoft.com/office/drawing/2014/chart" uri="{C3380CC4-5D6E-409C-BE32-E72D297353CC}">
              <c16:uniqueId val="{00000001-A23D-4C1E-BB14-1102A9113D84}"/>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ABRIL '!$C$70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ABRIL '!$B$71</c15:sqref>
                        </c15:formulaRef>
                      </c:ext>
                    </c:extLst>
                    <c:strCache>
                      <c:ptCount val="1"/>
                      <c:pt idx="0">
                        <c:v>PLAN INSTITUCIONAL DE GESTIÓN Y DESEMPEÑO</c:v>
                      </c:pt>
                    </c:strCache>
                  </c:strRef>
                </c:cat>
                <c:val>
                  <c:numRef>
                    <c:extLst>
                      <c:ext uri="{02D57815-91ED-43cb-92C2-25804820EDAC}">
                        <c15:formulaRef>
                          <c15:sqref>'Graficos- ABRIL '!$C$71</c15:sqref>
                        </c15:formulaRef>
                      </c:ext>
                    </c:extLst>
                    <c:numCache>
                      <c:formatCode>0.0%</c:formatCode>
                      <c:ptCount val="1"/>
                      <c:pt idx="0">
                        <c:v>0.12</c:v>
                      </c:pt>
                    </c:numCache>
                  </c:numRef>
                </c:val>
                <c:extLst>
                  <c:ext xmlns:c16="http://schemas.microsoft.com/office/drawing/2014/chart" uri="{C3380CC4-5D6E-409C-BE32-E72D297353CC}">
                    <c16:uniqueId val="{00000002-A23D-4C1E-BB14-1102A9113D8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ABRIL '!$D$70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A23D-4C1E-BB14-1102A9113D8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ABRIL '!$E$70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A23D-4C1E-BB14-1102A9113D8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ABRIL '!$G$70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A23D-4C1E-BB14-1102A9113D8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ABRIL '!$H$70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A23D-4C1E-BB14-1102A9113D84}"/>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Mayo 31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Mayo'!$F$33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Mayo'!$F$34:$F$36</c:f>
              <c:numCache>
                <c:formatCode>0%</c:formatCode>
                <c:ptCount val="3"/>
                <c:pt idx="0">
                  <c:v>0</c:v>
                </c:pt>
                <c:pt idx="1">
                  <c:v>0</c:v>
                </c:pt>
                <c:pt idx="2">
                  <c:v>0</c:v>
                </c:pt>
              </c:numCache>
            </c:numRef>
          </c:val>
          <c:extLst>
            <c:ext xmlns:c16="http://schemas.microsoft.com/office/drawing/2014/chart" uri="{C3380CC4-5D6E-409C-BE32-E72D297353CC}">
              <c16:uniqueId val="{00000000-1A55-4EEE-BA79-844C74A925EF}"/>
            </c:ext>
          </c:extLst>
        </c:ser>
        <c:ser>
          <c:idx val="2"/>
          <c:order val="7"/>
          <c:tx>
            <c:strRef>
              <c:f>'Graficos- Mayo'!$I$33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A-1A55-4EEE-BA79-844C74A925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Mayo'!$I$34:$I$36</c:f>
              <c:numCache>
                <c:formatCode>0%</c:formatCode>
                <c:ptCount val="3"/>
                <c:pt idx="0">
                  <c:v>0</c:v>
                </c:pt>
                <c:pt idx="1">
                  <c:v>0</c:v>
                </c:pt>
                <c:pt idx="2">
                  <c:v>0</c:v>
                </c:pt>
              </c:numCache>
            </c:numRef>
          </c:val>
          <c:extLst>
            <c:ext xmlns:c16="http://schemas.microsoft.com/office/drawing/2014/chart" uri="{C3380CC4-5D6E-409C-BE32-E72D297353CC}">
              <c16:uniqueId val="{0000000B-1A55-4EEE-BA79-844C74A925EF}"/>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Mayo'!$G$33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Mayo'!$G$34:$G$36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1-1A55-4EEE-BA79-844C74A925EF}"/>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Mayo'!$H$33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2-1A55-4EEE-BA79-844C74A925EF}"/>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Mayo'!$I$33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4-1A55-4EEE-BA79-844C74A925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1A55-4EEE-BA79-844C74A925E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Mayo'!$F$33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6-1A55-4EEE-BA79-844C74A925EF}"/>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Mayo'!$G$33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7-1A55-4EEE-BA79-844C74A925EF}"/>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Mayo'!$H$33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1A55-4EEE-BA79-844C74A925EF}"/>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419"/>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rPr>
              <a:t>CUMPLIMIENTO</a:t>
            </a:r>
            <a:r>
              <a:rPr lang="es-CO" baseline="0">
                <a:solidFill>
                  <a:sysClr val="windowText" lastClr="000000"/>
                </a:solidFill>
              </a:rPr>
              <a:t> A MAYO 31 DE 2018</a:t>
            </a:r>
            <a:endParaRPr lang="es-CO">
              <a:solidFill>
                <a:sysClr val="windowText" lastClr="000000"/>
              </a:solidFill>
            </a:endParaRPr>
          </a:p>
          <a:p>
            <a:pPr>
              <a:defRPr/>
            </a:pPr>
            <a:endParaRPr lang="es-CO"/>
          </a:p>
        </c:rich>
      </c:tx>
      <c:layout>
        <c:manualLayout>
          <c:xMode val="edge"/>
          <c:yMode val="edge"/>
          <c:x val="9.468749716442694E-2"/>
          <c:y val="2.2622949943605915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Mayo'!$C$15</c:f>
              <c:strCache>
                <c:ptCount val="1"/>
                <c:pt idx="0">
                  <c:v>30-may.-18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0-68CB-45A7-B832-D3F2E8558377}"/>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1-68CB-45A7-B832-D3F2E8558377}"/>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Mayo'!$B$16:$B$17</c:f>
              <c:strCache>
                <c:ptCount val="2"/>
                <c:pt idx="0">
                  <c:v>Cumplimiento de Hitos</c:v>
                </c:pt>
                <c:pt idx="1">
                  <c:v>Cumplimiento Temporal</c:v>
                </c:pt>
              </c:strCache>
            </c:strRef>
          </c:cat>
          <c:val>
            <c:numRef>
              <c:f>'Graficos- Mayo'!$C$16:$C$17</c:f>
              <c:numCache>
                <c:formatCode>0.0%</c:formatCode>
                <c:ptCount val="2"/>
                <c:pt idx="0" formatCode="0%">
                  <c:v>0</c:v>
                </c:pt>
                <c:pt idx="1">
                  <c:v>0</c:v>
                </c:pt>
              </c:numCache>
            </c:numRef>
          </c:val>
          <c:extLst>
            <c:ext xmlns:c16="http://schemas.microsoft.com/office/drawing/2014/chart" uri="{C3380CC4-5D6E-409C-BE32-E72D297353CC}">
              <c16:uniqueId val="{00000002-68CB-45A7-B832-D3F2E8558377}"/>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s-419"/>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419"/>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50000"/>
      </a:schemeClr>
    </a:solidFill>
    <a:ln>
      <a:noFill/>
    </a:ln>
    <a:effectLst/>
  </c:spPr>
  <c:txPr>
    <a:bodyPr/>
    <a:lstStyle/>
    <a:p>
      <a:pPr>
        <a:defRPr/>
      </a:pPr>
      <a:endParaRPr lang="es-419"/>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Mayo 31 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Mayo'!$F$26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Mayo'!$B$27:$B$28</c:f>
              <c:strCache>
                <c:ptCount val="2"/>
                <c:pt idx="0">
                  <c:v>ACTUALIZACIÓN DE LA  METODOLOGÍA PARA NUEVOS NEGOCIOS </c:v>
                </c:pt>
                <c:pt idx="1">
                  <c:v>OPTIMIZACIÓN DEL  SEGUIMIENTO A LA SUPERVISIÓN DE PROYECTOS</c:v>
                </c:pt>
              </c:strCache>
            </c:strRef>
          </c:cat>
          <c:val>
            <c:numRef>
              <c:f>'Graficos- Mayo'!$F$27:$F$28</c:f>
              <c:numCache>
                <c:formatCode>0%</c:formatCode>
                <c:ptCount val="2"/>
                <c:pt idx="0" formatCode="0.0%">
                  <c:v>0</c:v>
                </c:pt>
                <c:pt idx="1">
                  <c:v>0</c:v>
                </c:pt>
              </c:numCache>
            </c:numRef>
          </c:val>
          <c:extLst>
            <c:ext xmlns:c16="http://schemas.microsoft.com/office/drawing/2014/chart" uri="{C3380CC4-5D6E-409C-BE32-E72D297353CC}">
              <c16:uniqueId val="{00000000-43E6-439D-BE9E-2421CE712CDC}"/>
            </c:ext>
          </c:extLst>
        </c:ser>
        <c:ser>
          <c:idx val="6"/>
          <c:order val="1"/>
          <c:tx>
            <c:strRef>
              <c:f>'Graficos- Mayo'!$I$26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Mayo'!$B$27:$B$28</c:f>
              <c:strCache>
                <c:ptCount val="2"/>
                <c:pt idx="0">
                  <c:v>ACTUALIZACIÓN DE LA  METODOLOGÍA PARA NUEVOS NEGOCIOS </c:v>
                </c:pt>
                <c:pt idx="1">
                  <c:v>OPTIMIZACIÓN DEL  SEGUIMIENTO A LA SUPERVISIÓN DE PROYECTOS</c:v>
                </c:pt>
              </c:strCache>
            </c:strRef>
          </c:cat>
          <c:val>
            <c:numRef>
              <c:f>'Graficos- Mayo'!$I$27:$I$28</c:f>
              <c:numCache>
                <c:formatCode>0%</c:formatCode>
                <c:ptCount val="2"/>
                <c:pt idx="0">
                  <c:v>0</c:v>
                </c:pt>
                <c:pt idx="1">
                  <c:v>0</c:v>
                </c:pt>
              </c:numCache>
            </c:numRef>
          </c:val>
          <c:extLst>
            <c:ext xmlns:c16="http://schemas.microsoft.com/office/drawing/2014/chart" uri="{C3380CC4-5D6E-409C-BE32-E72D297353CC}">
              <c16:uniqueId val="{00000001-43E6-439D-BE9E-2421CE712CDC}"/>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419"/>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Mayo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Mayo'!$I$47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Mayo'!$B$48:$B$49</c:f>
              <c:strCache>
                <c:ptCount val="2"/>
                <c:pt idx="0">
                  <c:v>OPTIMIZACIÓN  GESTION DE ACTIVOS</c:v>
                </c:pt>
                <c:pt idx="1">
                  <c:v>EVALUACIÓN DE LA ESTRUCTURA ACTUAL DE FONADE VS LA NECESIDAD DE LAS ÁREAS</c:v>
                </c:pt>
              </c:strCache>
            </c:strRef>
          </c:cat>
          <c:val>
            <c:numRef>
              <c:f>'Graficos- Mayo'!$I$48:$I$49</c:f>
              <c:numCache>
                <c:formatCode>0%</c:formatCode>
                <c:ptCount val="2"/>
                <c:pt idx="0">
                  <c:v>0</c:v>
                </c:pt>
                <c:pt idx="1">
                  <c:v>0</c:v>
                </c:pt>
              </c:numCache>
            </c:numRef>
          </c:val>
          <c:extLst>
            <c:ext xmlns:c16="http://schemas.microsoft.com/office/drawing/2014/chart" uri="{C3380CC4-5D6E-409C-BE32-E72D297353CC}">
              <c16:uniqueId val="{00000000-575D-4A36-861E-AB481AC30180}"/>
            </c:ext>
          </c:extLst>
        </c:ser>
        <c:ser>
          <c:idx val="0"/>
          <c:order val="1"/>
          <c:tx>
            <c:strRef>
              <c:f>'Graficos- Mayo'!$F$47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Mayo'!$F$48:$F$49</c:f>
              <c:numCache>
                <c:formatCode>0%</c:formatCode>
                <c:ptCount val="2"/>
                <c:pt idx="0">
                  <c:v>0</c:v>
                </c:pt>
                <c:pt idx="1">
                  <c:v>0</c:v>
                </c:pt>
              </c:numCache>
            </c:numRef>
          </c:val>
          <c:extLst>
            <c:ext xmlns:c16="http://schemas.microsoft.com/office/drawing/2014/chart" uri="{C3380CC4-5D6E-409C-BE32-E72D297353CC}">
              <c16:uniqueId val="{00000001-575D-4A36-861E-AB481AC30180}"/>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Mayo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Mayo'!$F$59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Mayo'!$B$60</c:f>
              <c:strCache>
                <c:ptCount val="1"/>
                <c:pt idx="0">
                  <c:v>IMPLEMENTACIÓN ERP</c:v>
                </c:pt>
              </c:strCache>
            </c:strRef>
          </c:cat>
          <c:val>
            <c:numRef>
              <c:f>'Graficos- Mayo'!$F$60</c:f>
              <c:numCache>
                <c:formatCode>0%</c:formatCode>
                <c:ptCount val="1"/>
                <c:pt idx="0">
                  <c:v>0</c:v>
                </c:pt>
              </c:numCache>
            </c:numRef>
          </c:val>
          <c:extLst>
            <c:ext xmlns:c16="http://schemas.microsoft.com/office/drawing/2014/chart" uri="{C3380CC4-5D6E-409C-BE32-E72D297353CC}">
              <c16:uniqueId val="{00000000-8395-48A6-9E03-E56DF5C346C0}"/>
            </c:ext>
          </c:extLst>
        </c:ser>
        <c:ser>
          <c:idx val="6"/>
          <c:order val="1"/>
          <c:tx>
            <c:strRef>
              <c:f>'Graficos- Mayo'!$I$59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Mayo'!$B$60</c:f>
              <c:strCache>
                <c:ptCount val="1"/>
                <c:pt idx="0">
                  <c:v>IMPLEMENTACIÓN ERP</c:v>
                </c:pt>
              </c:strCache>
            </c:strRef>
          </c:cat>
          <c:val>
            <c:numRef>
              <c:f>'Graficos- Mayo'!$I$60</c:f>
              <c:numCache>
                <c:formatCode>0%</c:formatCode>
                <c:ptCount val="1"/>
                <c:pt idx="0">
                  <c:v>0</c:v>
                </c:pt>
              </c:numCache>
            </c:numRef>
          </c:val>
          <c:extLst>
            <c:ext xmlns:c16="http://schemas.microsoft.com/office/drawing/2014/chart" uri="{C3380CC4-5D6E-409C-BE32-E72D297353CC}">
              <c16:uniqueId val="{00000001-8395-48A6-9E03-E56DF5C346C0}"/>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Mayo 31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Mayo'!$F$70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Mayo'!$B$71</c:f>
              <c:strCache>
                <c:ptCount val="1"/>
                <c:pt idx="0">
                  <c:v>PLAN INSTITUCIONAL DE GESTIÓN Y DESEMPEÑO</c:v>
                </c:pt>
              </c:strCache>
            </c:strRef>
          </c:cat>
          <c:val>
            <c:numRef>
              <c:f>'Graficos- Mayo'!$F$71</c:f>
              <c:numCache>
                <c:formatCode>0%</c:formatCode>
                <c:ptCount val="1"/>
                <c:pt idx="0">
                  <c:v>0</c:v>
                </c:pt>
              </c:numCache>
            </c:numRef>
          </c:val>
          <c:extLst>
            <c:ext xmlns:c16="http://schemas.microsoft.com/office/drawing/2014/chart" uri="{C3380CC4-5D6E-409C-BE32-E72D297353CC}">
              <c16:uniqueId val="{00000000-5E05-4013-8EFD-F3840BE88C82}"/>
            </c:ext>
          </c:extLst>
        </c:ser>
        <c:ser>
          <c:idx val="6"/>
          <c:order val="6"/>
          <c:tx>
            <c:strRef>
              <c:f>'Graficos- Mayo'!$I$70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Mayo'!$B$71</c:f>
              <c:strCache>
                <c:ptCount val="1"/>
                <c:pt idx="0">
                  <c:v>PLAN INSTITUCIONAL DE GESTIÓN Y DESEMPEÑO</c:v>
                </c:pt>
              </c:strCache>
            </c:strRef>
          </c:cat>
          <c:val>
            <c:numRef>
              <c:f>'Graficos- Mayo'!$I$71</c:f>
              <c:numCache>
                <c:formatCode>0%</c:formatCode>
                <c:ptCount val="1"/>
                <c:pt idx="0">
                  <c:v>0</c:v>
                </c:pt>
              </c:numCache>
            </c:numRef>
          </c:val>
          <c:extLst>
            <c:ext xmlns:c16="http://schemas.microsoft.com/office/drawing/2014/chart" uri="{C3380CC4-5D6E-409C-BE32-E72D297353CC}">
              <c16:uniqueId val="{00000001-5E05-4013-8EFD-F3840BE88C82}"/>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Mayo'!$C$70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Mayo'!$B$71</c15:sqref>
                        </c15:formulaRef>
                      </c:ext>
                    </c:extLst>
                    <c:strCache>
                      <c:ptCount val="1"/>
                      <c:pt idx="0">
                        <c:v>PLAN INSTITUCIONAL DE GESTIÓN Y DESEMPEÑO</c:v>
                      </c:pt>
                    </c:strCache>
                  </c:strRef>
                </c:cat>
                <c:val>
                  <c:numRef>
                    <c:extLst>
                      <c:ext uri="{02D57815-91ED-43cb-92C2-25804820EDAC}">
                        <c15:formulaRef>
                          <c15:sqref>'Graficos- Mayo'!$C$71</c15:sqref>
                        </c15:formulaRef>
                      </c:ext>
                    </c:extLst>
                    <c:numCache>
                      <c:formatCode>0.0%</c:formatCode>
                      <c:ptCount val="1"/>
                      <c:pt idx="0">
                        <c:v>0.12</c:v>
                      </c:pt>
                    </c:numCache>
                  </c:numRef>
                </c:val>
                <c:extLst>
                  <c:ext xmlns:c16="http://schemas.microsoft.com/office/drawing/2014/chart" uri="{C3380CC4-5D6E-409C-BE32-E72D297353CC}">
                    <c16:uniqueId val="{00000002-5E05-4013-8EFD-F3840BE88C8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Mayo'!$D$70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5E05-4013-8EFD-F3840BE88C8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Mayo'!$E$70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5E05-4013-8EFD-F3840BE88C8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Mayo'!$G$70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5E05-4013-8EFD-F3840BE88C8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Mayo'!$H$70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5E05-4013-8EFD-F3840BE88C82}"/>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Junio  30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Junio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Junio '!$F$34:$F$36</c:f>
              <c:numCache>
                <c:formatCode>0%</c:formatCode>
                <c:ptCount val="3"/>
                <c:pt idx="0">
                  <c:v>0</c:v>
                </c:pt>
                <c:pt idx="1">
                  <c:v>0</c:v>
                </c:pt>
                <c:pt idx="2">
                  <c:v>0</c:v>
                </c:pt>
              </c:numCache>
            </c:numRef>
          </c:val>
          <c:extLst>
            <c:ext xmlns:c16="http://schemas.microsoft.com/office/drawing/2014/chart" uri="{C3380CC4-5D6E-409C-BE32-E72D297353CC}">
              <c16:uniqueId val="{00000000-6038-40C3-8076-D8BC35EF3D33}"/>
            </c:ext>
          </c:extLst>
        </c:ser>
        <c:ser>
          <c:idx val="2"/>
          <c:order val="7"/>
          <c:tx>
            <c:strRef>
              <c:f>'Graficos- Junio '!$I$33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2-6038-40C3-8076-D8BC35EF3D3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Junio '!$I$34:$I$36</c:f>
              <c:numCache>
                <c:formatCode>0%</c:formatCode>
                <c:ptCount val="3"/>
                <c:pt idx="0">
                  <c:v>0</c:v>
                </c:pt>
                <c:pt idx="1">
                  <c:v>0</c:v>
                </c:pt>
                <c:pt idx="2">
                  <c:v>0</c:v>
                </c:pt>
              </c:numCache>
            </c:numRef>
          </c:val>
          <c:extLst>
            <c:ext xmlns:c16="http://schemas.microsoft.com/office/drawing/2014/chart" uri="{C3380CC4-5D6E-409C-BE32-E72D297353CC}">
              <c16:uniqueId val="{00000003-6038-40C3-8076-D8BC35EF3D33}"/>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Junio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Junio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6038-40C3-8076-D8BC35EF3D33}"/>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Junio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6038-40C3-8076-D8BC35EF3D33}"/>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Junio '!$I$33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7-6038-40C3-8076-D8BC35EF3D3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6038-40C3-8076-D8BC35EF3D3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Junio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6038-40C3-8076-D8BC35EF3D33}"/>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Junio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6038-40C3-8076-D8BC35EF3D33}"/>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Junio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6038-40C3-8076-D8BC35EF3D33}"/>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419"/>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31-Marzo</a:t>
            </a:r>
            <a:r>
              <a:rPr lang="es-CO" baseline="0"/>
              <a:t> </a:t>
            </a:r>
            <a:r>
              <a:rPr lang="es-CO"/>
              <a:t>-18</a:t>
            </a:r>
          </a:p>
          <a:p>
            <a:pPr>
              <a:defRPr/>
            </a:pP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'Graficos- MARZO'!$C$15</c:f>
              <c:strCache>
                <c:ptCount val="1"/>
                <c:pt idx="0">
                  <c:v>31-mar.-18</c:v>
                </c:pt>
              </c:strCache>
            </c:strRef>
          </c:tx>
          <c:spPr>
            <a:solidFill>
              <a:srgbClr val="002060"/>
            </a:solidFill>
            <a:ln>
              <a:noFill/>
            </a:ln>
            <a:effectLst>
              <a:outerShdw blurRad="57150" dist="19050" dir="5400000" algn="ctr" rotWithShape="0">
                <a:srgbClr val="000000">
                  <a:alpha val="63000"/>
                </a:srgbClr>
              </a:outerShdw>
            </a:effectLst>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0-CA19-43EA-945B-0AB009031A35}"/>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1-CA19-43EA-945B-0AB009031A3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MARZO'!$B$16:$B$17</c:f>
              <c:strCache>
                <c:ptCount val="2"/>
                <c:pt idx="0">
                  <c:v>Cumplimiento de Hitos</c:v>
                </c:pt>
                <c:pt idx="1">
                  <c:v>Cumplimiento Temporal</c:v>
                </c:pt>
              </c:strCache>
            </c:strRef>
          </c:cat>
          <c:val>
            <c:numRef>
              <c:f>'Graficos- MARZO'!$C$16:$C$17</c:f>
              <c:numCache>
                <c:formatCode>0.0%</c:formatCode>
                <c:ptCount val="2"/>
                <c:pt idx="0" formatCode="0%">
                  <c:v>0</c:v>
                </c:pt>
                <c:pt idx="1">
                  <c:v>0</c:v>
                </c:pt>
              </c:numCache>
            </c:numRef>
          </c:val>
          <c:extLst>
            <c:ext xmlns:c16="http://schemas.microsoft.com/office/drawing/2014/chart" uri="{C3380CC4-5D6E-409C-BE32-E72D297353CC}">
              <c16:uniqueId val="{00000000-BFC9-47D0-9087-E38284A2A01E}"/>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lt1">
                    <a:lumMod val="85000"/>
                  </a:schemeClr>
                </a:solidFill>
                <a:latin typeface="Arial Narrow" panose="020B0606020202030204" pitchFamily="34" charset="0"/>
                <a:ea typeface="+mn-ea"/>
                <a:cs typeface="+mn-cs"/>
              </a:defRPr>
            </a:pPr>
            <a:endParaRPr lang="es-419"/>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crossAx val="18612692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419"/>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JUNIO 30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044938161822752"/>
          <c:y val="2.0737704114972087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Junio '!$C$15</c:f>
              <c:strCache>
                <c:ptCount val="1"/>
                <c:pt idx="0">
                  <c:v>30-jun.-18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0-969F-405F-A56D-105EAD4EB79D}"/>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1-969F-405F-A56D-105EAD4EB79D}"/>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Junio '!$B$16:$B$17</c:f>
              <c:strCache>
                <c:ptCount val="2"/>
                <c:pt idx="0">
                  <c:v>Cumplimiento de Hitos</c:v>
                </c:pt>
                <c:pt idx="1">
                  <c:v>Cumplimiento Temporal</c:v>
                </c:pt>
              </c:strCache>
            </c:strRef>
          </c:cat>
          <c:val>
            <c:numRef>
              <c:f>'Graficos- Junio '!$C$16:$C$17</c:f>
              <c:numCache>
                <c:formatCode>0.0%</c:formatCode>
                <c:ptCount val="2"/>
                <c:pt idx="0" formatCode="0%">
                  <c:v>0</c:v>
                </c:pt>
                <c:pt idx="1">
                  <c:v>0</c:v>
                </c:pt>
              </c:numCache>
            </c:numRef>
          </c:val>
          <c:extLst>
            <c:ext xmlns:c16="http://schemas.microsoft.com/office/drawing/2014/chart" uri="{C3380CC4-5D6E-409C-BE32-E72D297353CC}">
              <c16:uniqueId val="{00000002-969F-405F-A56D-105EAD4EB79D}"/>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s-419"/>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419"/>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c:spPr>
  <c:txPr>
    <a:bodyPr/>
    <a:lstStyle/>
    <a:p>
      <a:pPr>
        <a:defRPr/>
      </a:pPr>
      <a:endParaRPr lang="es-419"/>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Junio 30 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Junio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'!$B$27:$B$28</c:f>
              <c:strCache>
                <c:ptCount val="2"/>
                <c:pt idx="0">
                  <c:v>ACTUALIZACIÓN DE LA  METODOLOGÍA PARA NUEVOS NEGOCIOS </c:v>
                </c:pt>
                <c:pt idx="1">
                  <c:v>OPTIMIZACIÓN DEL  SEGUIMIENTO A LA SUPERVISIÓN DE PROYECTOS</c:v>
                </c:pt>
              </c:strCache>
            </c:strRef>
          </c:cat>
          <c:val>
            <c:numRef>
              <c:f>'Graficos- Junio '!$F$27:$F$28</c:f>
              <c:numCache>
                <c:formatCode>0%</c:formatCode>
                <c:ptCount val="2"/>
                <c:pt idx="0" formatCode="0.0%">
                  <c:v>0</c:v>
                </c:pt>
                <c:pt idx="1">
                  <c:v>0</c:v>
                </c:pt>
              </c:numCache>
            </c:numRef>
          </c:val>
          <c:extLst>
            <c:ext xmlns:c16="http://schemas.microsoft.com/office/drawing/2014/chart" uri="{C3380CC4-5D6E-409C-BE32-E72D297353CC}">
              <c16:uniqueId val="{00000000-6E29-482F-8884-1019902AF67E}"/>
            </c:ext>
          </c:extLst>
        </c:ser>
        <c:ser>
          <c:idx val="6"/>
          <c:order val="1"/>
          <c:tx>
            <c:strRef>
              <c:f>'Graficos- Junio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'!$B$27:$B$28</c:f>
              <c:strCache>
                <c:ptCount val="2"/>
                <c:pt idx="0">
                  <c:v>ACTUALIZACIÓN DE LA  METODOLOGÍA PARA NUEVOS NEGOCIOS </c:v>
                </c:pt>
                <c:pt idx="1">
                  <c:v>OPTIMIZACIÓN DEL  SEGUIMIENTO A LA SUPERVISIÓN DE PROYECTOS</c:v>
                </c:pt>
              </c:strCache>
            </c:strRef>
          </c:cat>
          <c:val>
            <c:numRef>
              <c:f>'Graficos- Junio '!$I$27:$I$28</c:f>
              <c:numCache>
                <c:formatCode>0%</c:formatCode>
                <c:ptCount val="2"/>
                <c:pt idx="0">
                  <c:v>0</c:v>
                </c:pt>
                <c:pt idx="1">
                  <c:v>0</c:v>
                </c:pt>
              </c:numCache>
            </c:numRef>
          </c:val>
          <c:extLst>
            <c:ext xmlns:c16="http://schemas.microsoft.com/office/drawing/2014/chart" uri="{C3380CC4-5D6E-409C-BE32-E72D297353CC}">
              <c16:uniqueId val="{00000001-6E29-482F-8884-1019902AF67E}"/>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419"/>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Junio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Junio '!$I$47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'!$B$48:$B$49</c:f>
              <c:strCache>
                <c:ptCount val="2"/>
                <c:pt idx="0">
                  <c:v>OPTIMIZACIÓN  GESTION DE ACTIVOS</c:v>
                </c:pt>
                <c:pt idx="1">
                  <c:v>EVALUACIÓN DE LA ESTRUCTURA ACTUAL DE FONADE VS LA NECESIDAD DE LAS ÁREAS</c:v>
                </c:pt>
              </c:strCache>
            </c:strRef>
          </c:cat>
          <c:val>
            <c:numRef>
              <c:f>'Graficos- Junio '!$I$48:$I$49</c:f>
              <c:numCache>
                <c:formatCode>0%</c:formatCode>
                <c:ptCount val="2"/>
                <c:pt idx="0">
                  <c:v>0</c:v>
                </c:pt>
                <c:pt idx="1">
                  <c:v>0</c:v>
                </c:pt>
              </c:numCache>
            </c:numRef>
          </c:val>
          <c:extLst>
            <c:ext xmlns:c16="http://schemas.microsoft.com/office/drawing/2014/chart" uri="{C3380CC4-5D6E-409C-BE32-E72D297353CC}">
              <c16:uniqueId val="{00000000-F960-412F-B2EC-7BE6B558E26C}"/>
            </c:ext>
          </c:extLst>
        </c:ser>
        <c:ser>
          <c:idx val="0"/>
          <c:order val="1"/>
          <c:tx>
            <c:strRef>
              <c:f>'Graficos- Junio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Junio '!$F$48:$F$49</c:f>
              <c:numCache>
                <c:formatCode>0%</c:formatCode>
                <c:ptCount val="2"/>
                <c:pt idx="0">
                  <c:v>0</c:v>
                </c:pt>
                <c:pt idx="1">
                  <c:v>0</c:v>
                </c:pt>
              </c:numCache>
            </c:numRef>
          </c:val>
          <c:extLst>
            <c:ext xmlns:c16="http://schemas.microsoft.com/office/drawing/2014/chart" uri="{C3380CC4-5D6E-409C-BE32-E72D297353CC}">
              <c16:uniqueId val="{00000001-F960-412F-B2EC-7BE6B558E26C}"/>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Junio 30de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Junio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'!$B$60</c:f>
              <c:strCache>
                <c:ptCount val="1"/>
                <c:pt idx="0">
                  <c:v>IMPLEMENTACIÓN ERP</c:v>
                </c:pt>
              </c:strCache>
            </c:strRef>
          </c:cat>
          <c:val>
            <c:numRef>
              <c:f>'Graficos- Junio '!$F$60</c:f>
              <c:numCache>
                <c:formatCode>0%</c:formatCode>
                <c:ptCount val="1"/>
                <c:pt idx="0">
                  <c:v>0</c:v>
                </c:pt>
              </c:numCache>
            </c:numRef>
          </c:val>
          <c:extLst>
            <c:ext xmlns:c16="http://schemas.microsoft.com/office/drawing/2014/chart" uri="{C3380CC4-5D6E-409C-BE32-E72D297353CC}">
              <c16:uniqueId val="{00000000-FDC1-4C47-BF74-24A3F3B62923}"/>
            </c:ext>
          </c:extLst>
        </c:ser>
        <c:ser>
          <c:idx val="6"/>
          <c:order val="1"/>
          <c:tx>
            <c:strRef>
              <c:f>'Graficos- Junio '!$I$59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'!$B$60</c:f>
              <c:strCache>
                <c:ptCount val="1"/>
                <c:pt idx="0">
                  <c:v>IMPLEMENTACIÓN ERP</c:v>
                </c:pt>
              </c:strCache>
            </c:strRef>
          </c:cat>
          <c:val>
            <c:numRef>
              <c:f>'Graficos- Junio '!$I$60</c:f>
              <c:numCache>
                <c:formatCode>0%</c:formatCode>
                <c:ptCount val="1"/>
                <c:pt idx="0">
                  <c:v>0</c:v>
                </c:pt>
              </c:numCache>
            </c:numRef>
          </c:val>
          <c:extLst>
            <c:ext xmlns:c16="http://schemas.microsoft.com/office/drawing/2014/chart" uri="{C3380CC4-5D6E-409C-BE32-E72D297353CC}">
              <c16:uniqueId val="{00000001-FDC1-4C47-BF74-24A3F3B62923}"/>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Junio30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Junio '!$F$70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'!$B$71</c:f>
              <c:strCache>
                <c:ptCount val="1"/>
                <c:pt idx="0">
                  <c:v>PLAN INSTITUCIONAL DE GESTIÓN Y DESEMPEÑO</c:v>
                </c:pt>
              </c:strCache>
            </c:strRef>
          </c:cat>
          <c:val>
            <c:numRef>
              <c:f>'Graficos- Junio '!$F$71</c:f>
              <c:numCache>
                <c:formatCode>0%</c:formatCode>
                <c:ptCount val="1"/>
                <c:pt idx="0">
                  <c:v>0</c:v>
                </c:pt>
              </c:numCache>
            </c:numRef>
          </c:val>
          <c:extLst>
            <c:ext xmlns:c16="http://schemas.microsoft.com/office/drawing/2014/chart" uri="{C3380CC4-5D6E-409C-BE32-E72D297353CC}">
              <c16:uniqueId val="{00000000-F101-47D7-B958-79611681B206}"/>
            </c:ext>
          </c:extLst>
        </c:ser>
        <c:ser>
          <c:idx val="6"/>
          <c:order val="6"/>
          <c:tx>
            <c:strRef>
              <c:f>'Graficos- Junio '!$I$70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'!$B$71</c:f>
              <c:strCache>
                <c:ptCount val="1"/>
                <c:pt idx="0">
                  <c:v>PLAN INSTITUCIONAL DE GESTIÓN Y DESEMPEÑO</c:v>
                </c:pt>
              </c:strCache>
            </c:strRef>
          </c:cat>
          <c:val>
            <c:numRef>
              <c:f>'Graficos- Junio '!$I$71</c:f>
              <c:numCache>
                <c:formatCode>0%</c:formatCode>
                <c:ptCount val="1"/>
                <c:pt idx="0">
                  <c:v>0</c:v>
                </c:pt>
              </c:numCache>
            </c:numRef>
          </c:val>
          <c:extLst>
            <c:ext xmlns:c16="http://schemas.microsoft.com/office/drawing/2014/chart" uri="{C3380CC4-5D6E-409C-BE32-E72D297353CC}">
              <c16:uniqueId val="{00000001-F101-47D7-B958-79611681B206}"/>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Junio '!$C$70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Junio '!$B$71</c15:sqref>
                        </c15:formulaRef>
                      </c:ext>
                    </c:extLst>
                    <c:strCache>
                      <c:ptCount val="1"/>
                      <c:pt idx="0">
                        <c:v>PLAN INSTITUCIONAL DE GESTIÓN Y DESEMPEÑO</c:v>
                      </c:pt>
                    </c:strCache>
                  </c:strRef>
                </c:cat>
                <c:val>
                  <c:numRef>
                    <c:extLst>
                      <c:ext uri="{02D57815-91ED-43cb-92C2-25804820EDAC}">
                        <c15:formulaRef>
                          <c15:sqref>'Graficos- Junio '!$C$71</c15:sqref>
                        </c15:formulaRef>
                      </c:ext>
                    </c:extLst>
                    <c:numCache>
                      <c:formatCode>0.0%</c:formatCode>
                      <c:ptCount val="1"/>
                      <c:pt idx="0">
                        <c:v>0.12</c:v>
                      </c:pt>
                    </c:numCache>
                  </c:numRef>
                </c:val>
                <c:extLst>
                  <c:ext xmlns:c16="http://schemas.microsoft.com/office/drawing/2014/chart" uri="{C3380CC4-5D6E-409C-BE32-E72D297353CC}">
                    <c16:uniqueId val="{00000002-F101-47D7-B958-79611681B20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Junio '!$D$70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F101-47D7-B958-79611681B20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Junio '!$E$70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F101-47D7-B958-79611681B20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Junio '!$G$70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F101-47D7-B958-79611681B20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Junio '!$H$70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F101-47D7-B958-79611681B206}"/>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Julio  31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Julio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Julio '!$F$34:$F$36</c:f>
              <c:numCache>
                <c:formatCode>0%</c:formatCode>
                <c:ptCount val="3"/>
                <c:pt idx="0">
                  <c:v>0</c:v>
                </c:pt>
                <c:pt idx="1">
                  <c:v>0</c:v>
                </c:pt>
                <c:pt idx="2">
                  <c:v>0</c:v>
                </c:pt>
              </c:numCache>
            </c:numRef>
          </c:val>
          <c:extLst>
            <c:ext xmlns:c16="http://schemas.microsoft.com/office/drawing/2014/chart" uri="{C3380CC4-5D6E-409C-BE32-E72D297353CC}">
              <c16:uniqueId val="{00000000-D645-41B8-AA74-7E7BFAA26092}"/>
            </c:ext>
          </c:extLst>
        </c:ser>
        <c:ser>
          <c:idx val="2"/>
          <c:order val="7"/>
          <c:tx>
            <c:strRef>
              <c:f>'Graficos- Julio '!$I$33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2-D645-41B8-AA74-7E7BFAA2609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Julio '!$I$34:$I$36</c:f>
              <c:numCache>
                <c:formatCode>0%</c:formatCode>
                <c:ptCount val="3"/>
                <c:pt idx="0">
                  <c:v>0</c:v>
                </c:pt>
                <c:pt idx="1">
                  <c:v>0</c:v>
                </c:pt>
                <c:pt idx="2">
                  <c:v>0</c:v>
                </c:pt>
              </c:numCache>
            </c:numRef>
          </c:val>
          <c:extLst>
            <c:ext xmlns:c16="http://schemas.microsoft.com/office/drawing/2014/chart" uri="{C3380CC4-5D6E-409C-BE32-E72D297353CC}">
              <c16:uniqueId val="{00000003-D645-41B8-AA74-7E7BFAA26092}"/>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Julio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Julio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D645-41B8-AA74-7E7BFAA26092}"/>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Julio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D645-41B8-AA74-7E7BFAA26092}"/>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Julio '!$I$33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7-D645-41B8-AA74-7E7BFAA2609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D645-41B8-AA74-7E7BFAA2609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Julio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D645-41B8-AA74-7E7BFAA26092}"/>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Julio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D645-41B8-AA74-7E7BFAA26092}"/>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Julio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D645-41B8-AA74-7E7BFAA26092}"/>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419"/>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JULIO 31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621126607202808"/>
          <c:y val="1.1311474971802958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Julio '!$C$15</c:f>
              <c:strCache>
                <c:ptCount val="1"/>
                <c:pt idx="0">
                  <c:v>31-jul.-18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0-B1DE-4705-8733-FCCCD6265C73}"/>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1-B1DE-4705-8733-FCCCD6265C73}"/>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Julio '!$B$16:$B$17</c:f>
              <c:strCache>
                <c:ptCount val="2"/>
                <c:pt idx="0">
                  <c:v>Cumplimiento de Hitos</c:v>
                </c:pt>
                <c:pt idx="1">
                  <c:v>Cumplimiento Temporal</c:v>
                </c:pt>
              </c:strCache>
            </c:strRef>
          </c:cat>
          <c:val>
            <c:numRef>
              <c:f>'Graficos- Julio '!$C$16:$C$17</c:f>
              <c:numCache>
                <c:formatCode>0.0%</c:formatCode>
                <c:ptCount val="2"/>
                <c:pt idx="0" formatCode="0%">
                  <c:v>0</c:v>
                </c:pt>
                <c:pt idx="1">
                  <c:v>0</c:v>
                </c:pt>
              </c:numCache>
            </c:numRef>
          </c:val>
          <c:extLst>
            <c:ext xmlns:c16="http://schemas.microsoft.com/office/drawing/2014/chart" uri="{C3380CC4-5D6E-409C-BE32-E72D297353CC}">
              <c16:uniqueId val="{00000002-B1DE-4705-8733-FCCCD6265C73}"/>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s-419"/>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s-419"/>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c:spPr>
  <c:txPr>
    <a:bodyPr/>
    <a:lstStyle/>
    <a:p>
      <a:pPr>
        <a:defRPr/>
      </a:pPr>
      <a:endParaRPr lang="es-419"/>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Julio 31</a:t>
            </a:r>
            <a:r>
              <a:rPr lang="en-US" baseline="0"/>
              <a:t> </a:t>
            </a:r>
            <a:r>
              <a:rPr lang="en-US"/>
              <a:t>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Julio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'!$B$27:$B$28</c:f>
              <c:strCache>
                <c:ptCount val="2"/>
                <c:pt idx="0">
                  <c:v>ACTUALIZACIÓN DE LA  METODOLOGÍA PARA NUEVOS NEGOCIOS </c:v>
                </c:pt>
                <c:pt idx="1">
                  <c:v>OPTIMIZACIÓN DEL  SEGUIMIENTO A LA SUPERVISIÓN DE PROYECTOS</c:v>
                </c:pt>
              </c:strCache>
            </c:strRef>
          </c:cat>
          <c:val>
            <c:numRef>
              <c:f>'Graficos- Julio '!$F$27:$F$28</c:f>
              <c:numCache>
                <c:formatCode>0%</c:formatCode>
                <c:ptCount val="2"/>
                <c:pt idx="0" formatCode="0.0%">
                  <c:v>0</c:v>
                </c:pt>
                <c:pt idx="1">
                  <c:v>0</c:v>
                </c:pt>
              </c:numCache>
            </c:numRef>
          </c:val>
          <c:extLst>
            <c:ext xmlns:c16="http://schemas.microsoft.com/office/drawing/2014/chart" uri="{C3380CC4-5D6E-409C-BE32-E72D297353CC}">
              <c16:uniqueId val="{00000000-18DF-4099-95D8-701EE83DDF63}"/>
            </c:ext>
          </c:extLst>
        </c:ser>
        <c:ser>
          <c:idx val="6"/>
          <c:order val="1"/>
          <c:tx>
            <c:strRef>
              <c:f>'Graficos- Julio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'!$B$27:$B$28</c:f>
              <c:strCache>
                <c:ptCount val="2"/>
                <c:pt idx="0">
                  <c:v>ACTUALIZACIÓN DE LA  METODOLOGÍA PARA NUEVOS NEGOCIOS </c:v>
                </c:pt>
                <c:pt idx="1">
                  <c:v>OPTIMIZACIÓN DEL  SEGUIMIENTO A LA SUPERVISIÓN DE PROYECTOS</c:v>
                </c:pt>
              </c:strCache>
            </c:strRef>
          </c:cat>
          <c:val>
            <c:numRef>
              <c:f>'Graficos- Julio '!$I$27:$I$28</c:f>
              <c:numCache>
                <c:formatCode>0%</c:formatCode>
                <c:ptCount val="2"/>
                <c:pt idx="0">
                  <c:v>0</c:v>
                </c:pt>
                <c:pt idx="1">
                  <c:v>0</c:v>
                </c:pt>
              </c:numCache>
            </c:numRef>
          </c:val>
          <c:extLst>
            <c:ext xmlns:c16="http://schemas.microsoft.com/office/drawing/2014/chart" uri="{C3380CC4-5D6E-409C-BE32-E72D297353CC}">
              <c16:uniqueId val="{00000001-18DF-4099-95D8-701EE83DDF63}"/>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419"/>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Julio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Julio '!$I$47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'!$B$48:$B$49</c:f>
              <c:strCache>
                <c:ptCount val="2"/>
                <c:pt idx="0">
                  <c:v>OPTIMIZACIÓN  GESTION DE ACTIVOS</c:v>
                </c:pt>
                <c:pt idx="1">
                  <c:v>EVALUACIÓN DE LA ESTRUCTURA ACTUAL DE FONADE VS LA NECESIDAD DE LAS ÁREAS</c:v>
                </c:pt>
              </c:strCache>
            </c:strRef>
          </c:cat>
          <c:val>
            <c:numRef>
              <c:f>'Graficos- Julio '!$I$48:$I$49</c:f>
              <c:numCache>
                <c:formatCode>0%</c:formatCode>
                <c:ptCount val="2"/>
                <c:pt idx="0">
                  <c:v>0</c:v>
                </c:pt>
                <c:pt idx="1">
                  <c:v>0</c:v>
                </c:pt>
              </c:numCache>
            </c:numRef>
          </c:val>
          <c:extLst>
            <c:ext xmlns:c16="http://schemas.microsoft.com/office/drawing/2014/chart" uri="{C3380CC4-5D6E-409C-BE32-E72D297353CC}">
              <c16:uniqueId val="{00000000-C7A3-4821-A958-A166E56EF1DC}"/>
            </c:ext>
          </c:extLst>
        </c:ser>
        <c:ser>
          <c:idx val="0"/>
          <c:order val="1"/>
          <c:tx>
            <c:strRef>
              <c:f>'Graficos- Julio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Julio '!$F$48:$F$49</c:f>
              <c:numCache>
                <c:formatCode>0%</c:formatCode>
                <c:ptCount val="2"/>
                <c:pt idx="0">
                  <c:v>0</c:v>
                </c:pt>
                <c:pt idx="1">
                  <c:v>0</c:v>
                </c:pt>
              </c:numCache>
            </c:numRef>
          </c:val>
          <c:extLst>
            <c:ext xmlns:c16="http://schemas.microsoft.com/office/drawing/2014/chart" uri="{C3380CC4-5D6E-409C-BE32-E72D297353CC}">
              <c16:uniqueId val="{00000001-C7A3-4821-A958-A166E56EF1DC}"/>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Julio 31 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Julio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'!$B$60</c:f>
              <c:strCache>
                <c:ptCount val="1"/>
                <c:pt idx="0">
                  <c:v>IMPLEMENTACIÓN ERP</c:v>
                </c:pt>
              </c:strCache>
            </c:strRef>
          </c:cat>
          <c:val>
            <c:numRef>
              <c:f>'Graficos- Julio '!$F$60</c:f>
              <c:numCache>
                <c:formatCode>0%</c:formatCode>
                <c:ptCount val="1"/>
                <c:pt idx="0">
                  <c:v>0</c:v>
                </c:pt>
              </c:numCache>
            </c:numRef>
          </c:val>
          <c:extLst>
            <c:ext xmlns:c16="http://schemas.microsoft.com/office/drawing/2014/chart" uri="{C3380CC4-5D6E-409C-BE32-E72D297353CC}">
              <c16:uniqueId val="{00000000-795A-4CB0-BA99-DBF3FEA2E405}"/>
            </c:ext>
          </c:extLst>
        </c:ser>
        <c:ser>
          <c:idx val="6"/>
          <c:order val="1"/>
          <c:tx>
            <c:strRef>
              <c:f>'Graficos- Julio '!$I$59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'!$B$60</c:f>
              <c:strCache>
                <c:ptCount val="1"/>
                <c:pt idx="0">
                  <c:v>IMPLEMENTACIÓN ERP</c:v>
                </c:pt>
              </c:strCache>
            </c:strRef>
          </c:cat>
          <c:val>
            <c:numRef>
              <c:f>'Graficos- Julio '!$I$60</c:f>
              <c:numCache>
                <c:formatCode>0%</c:formatCode>
                <c:ptCount val="1"/>
                <c:pt idx="0">
                  <c:v>0</c:v>
                </c:pt>
              </c:numCache>
            </c:numRef>
          </c:val>
          <c:extLst>
            <c:ext xmlns:c16="http://schemas.microsoft.com/office/drawing/2014/chart" uri="{C3380CC4-5D6E-409C-BE32-E72D297353CC}">
              <c16:uniqueId val="{00000001-795A-4CB0-BA99-DBF3FEA2E405}"/>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Marzo 31 de 2018</a:t>
            </a:r>
          </a:p>
        </c:rich>
      </c:tx>
      <c:layout>
        <c:manualLayout>
          <c:xMode val="edge"/>
          <c:yMode val="edge"/>
          <c:x val="0.28794444444444445"/>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MARZO'!$F$26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MARZO'!$B$27:$B$28</c:f>
              <c:strCache>
                <c:ptCount val="2"/>
                <c:pt idx="0">
                  <c:v>ACTUALIZACIÓN DE LA  METODOLOGÍA PARA NUEVOS NEGOCIOS </c:v>
                </c:pt>
                <c:pt idx="1">
                  <c:v>OPTIMIZACIÓN DEL  SEGUIMIENTO A LA SUPERVISIÓN DE PROYECTOS</c:v>
                </c:pt>
              </c:strCache>
            </c:strRef>
          </c:cat>
          <c:val>
            <c:numRef>
              <c:f>'Graficos- MARZO'!$F$27:$F$28</c:f>
              <c:numCache>
                <c:formatCode>0%</c:formatCode>
                <c:ptCount val="2"/>
                <c:pt idx="0" formatCode="0.0%">
                  <c:v>0</c:v>
                </c:pt>
                <c:pt idx="1">
                  <c:v>0</c:v>
                </c:pt>
              </c:numCache>
            </c:numRef>
          </c:val>
          <c:extLst>
            <c:ext xmlns:c16="http://schemas.microsoft.com/office/drawing/2014/chart" uri="{C3380CC4-5D6E-409C-BE32-E72D297353CC}">
              <c16:uniqueId val="{00000003-9D8E-4B7C-A123-7BC7600D5886}"/>
            </c:ext>
          </c:extLst>
        </c:ser>
        <c:ser>
          <c:idx val="6"/>
          <c:order val="1"/>
          <c:tx>
            <c:strRef>
              <c:f>'Graficos- MARZO'!$I$26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MARZO'!$B$27:$B$28</c:f>
              <c:strCache>
                <c:ptCount val="2"/>
                <c:pt idx="0">
                  <c:v>ACTUALIZACIÓN DE LA  METODOLOGÍA PARA NUEVOS NEGOCIOS </c:v>
                </c:pt>
                <c:pt idx="1">
                  <c:v>OPTIMIZACIÓN DEL  SEGUIMIENTO A LA SUPERVISIÓN DE PROYECTOS</c:v>
                </c:pt>
              </c:strCache>
            </c:strRef>
          </c:cat>
          <c:val>
            <c:numRef>
              <c:f>'Graficos- MARZO'!$I$27:$I$28</c:f>
              <c:numCache>
                <c:formatCode>0%</c:formatCode>
                <c:ptCount val="2"/>
                <c:pt idx="0">
                  <c:v>0</c:v>
                </c:pt>
                <c:pt idx="1">
                  <c:v>0</c:v>
                </c:pt>
              </c:numCache>
            </c:numRef>
          </c:val>
          <c:extLst>
            <c:ext xmlns:c16="http://schemas.microsoft.com/office/drawing/2014/chart" uri="{C3380CC4-5D6E-409C-BE32-E72D297353CC}">
              <c16:uniqueId val="{00000006-9D8E-4B7C-A123-7BC7600D5886}"/>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419"/>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Julio 31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Julio '!$F$70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'!$B$71</c:f>
              <c:strCache>
                <c:ptCount val="1"/>
                <c:pt idx="0">
                  <c:v>PLAN INSTITUCIONAL DE GESTIÓN Y DESEMPEÑO</c:v>
                </c:pt>
              </c:strCache>
            </c:strRef>
          </c:cat>
          <c:val>
            <c:numRef>
              <c:f>'Graficos- Julio '!$F$71</c:f>
              <c:numCache>
                <c:formatCode>0%</c:formatCode>
                <c:ptCount val="1"/>
                <c:pt idx="0">
                  <c:v>0</c:v>
                </c:pt>
              </c:numCache>
            </c:numRef>
          </c:val>
          <c:extLst>
            <c:ext xmlns:c16="http://schemas.microsoft.com/office/drawing/2014/chart" uri="{C3380CC4-5D6E-409C-BE32-E72D297353CC}">
              <c16:uniqueId val="{00000000-D9BE-4755-AC38-9A04A88EFA02}"/>
            </c:ext>
          </c:extLst>
        </c:ser>
        <c:ser>
          <c:idx val="6"/>
          <c:order val="6"/>
          <c:tx>
            <c:strRef>
              <c:f>'Graficos- Julio '!$I$70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'!$B$71</c:f>
              <c:strCache>
                <c:ptCount val="1"/>
                <c:pt idx="0">
                  <c:v>PLAN INSTITUCIONAL DE GESTIÓN Y DESEMPEÑO</c:v>
                </c:pt>
              </c:strCache>
            </c:strRef>
          </c:cat>
          <c:val>
            <c:numRef>
              <c:f>'Graficos- Julio '!$I$71</c:f>
              <c:numCache>
                <c:formatCode>0%</c:formatCode>
                <c:ptCount val="1"/>
                <c:pt idx="0">
                  <c:v>0</c:v>
                </c:pt>
              </c:numCache>
            </c:numRef>
          </c:val>
          <c:extLst>
            <c:ext xmlns:c16="http://schemas.microsoft.com/office/drawing/2014/chart" uri="{C3380CC4-5D6E-409C-BE32-E72D297353CC}">
              <c16:uniqueId val="{00000001-D9BE-4755-AC38-9A04A88EFA02}"/>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Julio '!$C$70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Julio '!$B$71</c15:sqref>
                        </c15:formulaRef>
                      </c:ext>
                    </c:extLst>
                    <c:strCache>
                      <c:ptCount val="1"/>
                      <c:pt idx="0">
                        <c:v>PLAN INSTITUCIONAL DE GESTIÓN Y DESEMPEÑO</c:v>
                      </c:pt>
                    </c:strCache>
                  </c:strRef>
                </c:cat>
                <c:val>
                  <c:numRef>
                    <c:extLst>
                      <c:ext uri="{02D57815-91ED-43cb-92C2-25804820EDAC}">
                        <c15:formulaRef>
                          <c15:sqref>'Graficos- Julio '!$C$71</c15:sqref>
                        </c15:formulaRef>
                      </c:ext>
                    </c:extLst>
                    <c:numCache>
                      <c:formatCode>0.0%</c:formatCode>
                      <c:ptCount val="1"/>
                      <c:pt idx="0">
                        <c:v>0.12</c:v>
                      </c:pt>
                    </c:numCache>
                  </c:numRef>
                </c:val>
                <c:extLst>
                  <c:ext xmlns:c16="http://schemas.microsoft.com/office/drawing/2014/chart" uri="{C3380CC4-5D6E-409C-BE32-E72D297353CC}">
                    <c16:uniqueId val="{00000002-D9BE-4755-AC38-9A04A88EFA0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Julio '!$D$70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D9BE-4755-AC38-9A04A88EFA0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Julio '!$E$70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D9BE-4755-AC38-9A04A88EFA0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Julio '!$G$70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D9BE-4755-AC38-9A04A88EFA0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Julio '!$H$70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D9BE-4755-AC38-9A04A88EFA02}"/>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Agosto  31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7236676741846815E-2"/>
          <c:y val="0.19522884584001687"/>
          <c:w val="0.93888888888888888"/>
          <c:h val="0.48500729075532223"/>
        </c:manualLayout>
      </c:layout>
      <c:bar3DChart>
        <c:barDir val="col"/>
        <c:grouping val="clustered"/>
        <c:varyColors val="0"/>
        <c:ser>
          <c:idx val="3"/>
          <c:order val="0"/>
          <c:tx>
            <c:strRef>
              <c:f>'Graficos- Agosto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Agosto '!$F$34:$F$36</c:f>
              <c:numCache>
                <c:formatCode>0%</c:formatCode>
                <c:ptCount val="3"/>
                <c:pt idx="0">
                  <c:v>0</c:v>
                </c:pt>
                <c:pt idx="1">
                  <c:v>0</c:v>
                </c:pt>
                <c:pt idx="2">
                  <c:v>0</c:v>
                </c:pt>
              </c:numCache>
            </c:numRef>
          </c:val>
          <c:extLst>
            <c:ext xmlns:c16="http://schemas.microsoft.com/office/drawing/2014/chart" uri="{C3380CC4-5D6E-409C-BE32-E72D297353CC}">
              <c16:uniqueId val="{00000000-B34D-4DB6-A82B-121BD45B6E06}"/>
            </c:ext>
          </c:extLst>
        </c:ser>
        <c:ser>
          <c:idx val="7"/>
          <c:order val="3"/>
          <c:tx>
            <c:strRef>
              <c:f>'Graficos- Agosto '!$I$33</c:f>
              <c:strCache>
                <c:ptCount val="1"/>
                <c:pt idx="0">
                  <c:v>Cumplimiento Temporal</c:v>
                </c:pt>
              </c:strCache>
            </c:strRef>
          </c:tx>
          <c:spPr>
            <a:solidFill>
              <a:schemeClr val="accent1">
                <a:lumMod val="75000"/>
              </a:schemeClr>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Agosto '!$I$34:$I$36</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B34D-4DB6-A82B-121BD45B6E06}"/>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Agosto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Agosto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B34D-4DB6-A82B-121BD45B6E06}"/>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Agosto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B34D-4DB6-A82B-121BD45B6E0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Agosto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B34D-4DB6-A82B-121BD45B6E06}"/>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Agosto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B34D-4DB6-A82B-121BD45B6E06}"/>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Agosto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B34D-4DB6-A82B-121BD45B6E06}"/>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'Graficos- Agosto '!$I$33</c15:sqref>
                        </c15:formulaRef>
                      </c:ext>
                    </c:extLst>
                    <c:strCache>
                      <c:ptCount val="1"/>
                      <c:pt idx="0">
                        <c:v>Cumplimiento Temporal</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3-B34D-4DB6-A82B-121BD45B6E06}"/>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419"/>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184437256"/>
        <c:crosses val="autoZero"/>
        <c:crossBetween val="between"/>
      </c:valAx>
      <c:spPr>
        <a:noFill/>
        <a:ln>
          <a:noFill/>
        </a:ln>
        <a:effectLst/>
      </c:spPr>
    </c:plotArea>
    <c:legend>
      <c:legendPos val="b"/>
      <c:layout>
        <c:manualLayout>
          <c:xMode val="edge"/>
          <c:yMode val="edge"/>
          <c:x val="0.21100096864063433"/>
          <c:y val="0.94460593299607143"/>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AGOSTO 31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621126607202808"/>
          <c:y val="1.1311474971802958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Agosto '!$C$15</c:f>
              <c:strCache>
                <c:ptCount val="1"/>
                <c:pt idx="0">
                  <c:v>31-ago.-18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0-F1FA-4925-BD81-099D916C6695}"/>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1-F1FA-4925-BD81-099D916C669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Agosto '!$B$16:$B$17</c:f>
              <c:strCache>
                <c:ptCount val="2"/>
                <c:pt idx="0">
                  <c:v>Cumplimiento de Hitos</c:v>
                </c:pt>
                <c:pt idx="1">
                  <c:v>Cumplimiento Temporal</c:v>
                </c:pt>
              </c:strCache>
            </c:strRef>
          </c:cat>
          <c:val>
            <c:numRef>
              <c:f>'Graficos- Agosto '!$C$16:$C$17</c:f>
              <c:numCache>
                <c:formatCode>0.0%</c:formatCode>
                <c:ptCount val="2"/>
                <c:pt idx="0" formatCode="0%">
                  <c:v>0</c:v>
                </c:pt>
                <c:pt idx="1">
                  <c:v>0</c:v>
                </c:pt>
              </c:numCache>
            </c:numRef>
          </c:val>
          <c:extLst>
            <c:ext xmlns:c16="http://schemas.microsoft.com/office/drawing/2014/chart" uri="{C3380CC4-5D6E-409C-BE32-E72D297353CC}">
              <c16:uniqueId val="{00000002-F1FA-4925-BD81-099D916C6695}"/>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s-419"/>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419"/>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a:scene3d>
      <a:camera prst="orthographicFront"/>
      <a:lightRig rig="threePt" dir="t"/>
    </a:scene3d>
  </c:spPr>
  <c:txPr>
    <a:bodyPr/>
    <a:lstStyle/>
    <a:p>
      <a:pPr>
        <a:defRPr/>
      </a:pPr>
      <a:endParaRPr lang="es-419"/>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Agosto 31</a:t>
            </a:r>
            <a:r>
              <a:rPr lang="en-US" baseline="0"/>
              <a:t> </a:t>
            </a:r>
            <a:r>
              <a:rPr lang="en-US"/>
              <a:t>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Agosto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'!$B$27:$B$28</c:f>
              <c:strCache>
                <c:ptCount val="2"/>
                <c:pt idx="0">
                  <c:v>ACTUALIZACIÓN DE LA  METODOLOGÍA PARA NUEVOS NEGOCIOS </c:v>
                </c:pt>
                <c:pt idx="1">
                  <c:v>OPTIMIZACIÓN DEL  SEGUIMIENTO A LA SUPERVISIÓN DE PROYECTOS</c:v>
                </c:pt>
              </c:strCache>
            </c:strRef>
          </c:cat>
          <c:val>
            <c:numRef>
              <c:f>'Graficos- Agosto '!$F$27:$F$28</c:f>
              <c:numCache>
                <c:formatCode>0%</c:formatCode>
                <c:ptCount val="2"/>
                <c:pt idx="0" formatCode="0.0%">
                  <c:v>0</c:v>
                </c:pt>
                <c:pt idx="1">
                  <c:v>0</c:v>
                </c:pt>
              </c:numCache>
            </c:numRef>
          </c:val>
          <c:extLst>
            <c:ext xmlns:c16="http://schemas.microsoft.com/office/drawing/2014/chart" uri="{C3380CC4-5D6E-409C-BE32-E72D297353CC}">
              <c16:uniqueId val="{00000000-E678-477F-8E09-C677E445D3E1}"/>
            </c:ext>
          </c:extLst>
        </c:ser>
        <c:ser>
          <c:idx val="6"/>
          <c:order val="1"/>
          <c:tx>
            <c:strRef>
              <c:f>'Graficos- Agosto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'!$B$27:$B$28</c:f>
              <c:strCache>
                <c:ptCount val="2"/>
                <c:pt idx="0">
                  <c:v>ACTUALIZACIÓN DE LA  METODOLOGÍA PARA NUEVOS NEGOCIOS </c:v>
                </c:pt>
                <c:pt idx="1">
                  <c:v>OPTIMIZACIÓN DEL  SEGUIMIENTO A LA SUPERVISIÓN DE PROYECTOS</c:v>
                </c:pt>
              </c:strCache>
            </c:strRef>
          </c:cat>
          <c:val>
            <c:numRef>
              <c:f>'Graficos- Agosto '!$I$27:$I$28</c:f>
              <c:numCache>
                <c:formatCode>0%</c:formatCode>
                <c:ptCount val="2"/>
                <c:pt idx="0">
                  <c:v>0</c:v>
                </c:pt>
                <c:pt idx="1">
                  <c:v>0</c:v>
                </c:pt>
              </c:numCache>
            </c:numRef>
          </c:val>
          <c:extLst>
            <c:ext xmlns:c16="http://schemas.microsoft.com/office/drawing/2014/chart" uri="{C3380CC4-5D6E-409C-BE32-E72D297353CC}">
              <c16:uniqueId val="{00000001-E678-477F-8E09-C677E445D3E1}"/>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419"/>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Agosto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Agosto '!$I$47</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'!$B$48:$B$49</c:f>
              <c:strCache>
                <c:ptCount val="2"/>
                <c:pt idx="0">
                  <c:v>OPTIMIZACIÓN  GESTION DE ACTIVOS</c:v>
                </c:pt>
                <c:pt idx="1">
                  <c:v>EVALUACIÓN DE LA ESTRUCTURA ACTUAL DE FONADE VS LA NECESIDAD DE LAS ÁREAS</c:v>
                </c:pt>
              </c:strCache>
            </c:strRef>
          </c:cat>
          <c:val>
            <c:numRef>
              <c:f>'Graficos- Agosto '!$I$48:$I$49</c:f>
              <c:numCache>
                <c:formatCode>0%</c:formatCode>
                <c:ptCount val="2"/>
                <c:pt idx="0">
                  <c:v>0</c:v>
                </c:pt>
                <c:pt idx="1">
                  <c:v>0</c:v>
                </c:pt>
              </c:numCache>
            </c:numRef>
          </c:val>
          <c:extLst>
            <c:ext xmlns:c16="http://schemas.microsoft.com/office/drawing/2014/chart" uri="{C3380CC4-5D6E-409C-BE32-E72D297353CC}">
              <c16:uniqueId val="{00000000-8244-4586-A6B9-01FF12BA5FD9}"/>
            </c:ext>
          </c:extLst>
        </c:ser>
        <c:ser>
          <c:idx val="0"/>
          <c:order val="1"/>
          <c:tx>
            <c:strRef>
              <c:f>'Graficos- Agosto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Agosto '!$F$48:$F$49</c:f>
              <c:numCache>
                <c:formatCode>0%</c:formatCode>
                <c:ptCount val="2"/>
                <c:pt idx="0">
                  <c:v>0</c:v>
                </c:pt>
                <c:pt idx="1">
                  <c:v>0</c:v>
                </c:pt>
              </c:numCache>
            </c:numRef>
          </c:val>
          <c:extLst>
            <c:ext xmlns:c16="http://schemas.microsoft.com/office/drawing/2014/chart" uri="{C3380CC4-5D6E-409C-BE32-E72D297353CC}">
              <c16:uniqueId val="{00000001-8244-4586-A6B9-01FF12BA5FD9}"/>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552536008"/>
        <c:crosses val="autoZero"/>
        <c:auto val="1"/>
        <c:lblAlgn val="ctr"/>
        <c:lblOffset val="100"/>
        <c:noMultiLvlLbl val="0"/>
      </c:catAx>
      <c:valAx>
        <c:axId val="552536008"/>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52535352"/>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Agosto 31 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Agosto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'!$B$60</c:f>
              <c:strCache>
                <c:ptCount val="1"/>
                <c:pt idx="0">
                  <c:v>IMPLEMENTACIÓN ERP</c:v>
                </c:pt>
              </c:strCache>
            </c:strRef>
          </c:cat>
          <c:val>
            <c:numRef>
              <c:f>'Graficos- Agosto '!$F$60</c:f>
              <c:numCache>
                <c:formatCode>0%</c:formatCode>
                <c:ptCount val="1"/>
                <c:pt idx="0">
                  <c:v>0</c:v>
                </c:pt>
              </c:numCache>
            </c:numRef>
          </c:val>
          <c:extLst>
            <c:ext xmlns:c16="http://schemas.microsoft.com/office/drawing/2014/chart" uri="{C3380CC4-5D6E-409C-BE32-E72D297353CC}">
              <c16:uniqueId val="{00000000-AA85-44C4-BD8F-351D5DAF9782}"/>
            </c:ext>
          </c:extLst>
        </c:ser>
        <c:ser>
          <c:idx val="6"/>
          <c:order val="1"/>
          <c:tx>
            <c:strRef>
              <c:f>'Graficos- Agosto '!$I$59</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'!$B$60</c:f>
              <c:strCache>
                <c:ptCount val="1"/>
                <c:pt idx="0">
                  <c:v>IMPLEMENTACIÓN ERP</c:v>
                </c:pt>
              </c:strCache>
            </c:strRef>
          </c:cat>
          <c:val>
            <c:numRef>
              <c:f>'Graficos- Agosto '!$I$60</c:f>
              <c:numCache>
                <c:formatCode>0%</c:formatCode>
                <c:ptCount val="1"/>
                <c:pt idx="0">
                  <c:v>0</c:v>
                </c:pt>
              </c:numCache>
            </c:numRef>
          </c:val>
          <c:extLst>
            <c:ext xmlns:c16="http://schemas.microsoft.com/office/drawing/2014/chart" uri="{C3380CC4-5D6E-409C-BE32-E72D297353CC}">
              <c16:uniqueId val="{00000001-AA85-44C4-BD8F-351D5DAF9782}"/>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Septiembre  30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7236676741846815E-2"/>
          <c:y val="0.19522884584001687"/>
          <c:w val="0.93888888888888888"/>
          <c:h val="0.48500729075532223"/>
        </c:manualLayout>
      </c:layout>
      <c:bar3DChart>
        <c:barDir val="col"/>
        <c:grouping val="clustered"/>
        <c:varyColors val="0"/>
        <c:ser>
          <c:idx val="3"/>
          <c:order val="0"/>
          <c:tx>
            <c:strRef>
              <c:f>'Graficos- Septiembre'!$F$32</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Septiembre'!$B$33:$B$35</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Septiembre'!$F$33:$F$35</c:f>
              <c:numCache>
                <c:formatCode>0%</c:formatCode>
                <c:ptCount val="3"/>
                <c:pt idx="0">
                  <c:v>0</c:v>
                </c:pt>
                <c:pt idx="1">
                  <c:v>0</c:v>
                </c:pt>
                <c:pt idx="2">
                  <c:v>0</c:v>
                </c:pt>
              </c:numCache>
            </c:numRef>
          </c:val>
          <c:extLst>
            <c:ext xmlns:c16="http://schemas.microsoft.com/office/drawing/2014/chart" uri="{C3380CC4-5D6E-409C-BE32-E72D297353CC}">
              <c16:uniqueId val="{00000000-CB54-4C6C-BBFE-F6357E58CD4F}"/>
            </c:ext>
          </c:extLst>
        </c:ser>
        <c:ser>
          <c:idx val="7"/>
          <c:order val="3"/>
          <c:tx>
            <c:strRef>
              <c:f>'Graficos- Septiembre'!$I$32</c:f>
              <c:strCache>
                <c:ptCount val="1"/>
                <c:pt idx="0">
                  <c:v>Cumplimiento Temporal</c:v>
                </c:pt>
              </c:strCache>
            </c:strRef>
          </c:tx>
          <c:spPr>
            <a:solidFill>
              <a:schemeClr val="accent1">
                <a:lumMod val="75000"/>
              </a:schemeClr>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Septiembre'!$B$33:$B$35</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Septiembre'!$I$33:$I$35</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1-CB54-4C6C-BBFE-F6357E58CD4F}"/>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Septiembre'!$G$32</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Septiembre'!$G$33:$G$35</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2-CB54-4C6C-BBFE-F6357E58CD4F}"/>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Septiembre'!$H$32</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Septiembre'!$H$33:$H$35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3-CB54-4C6C-BBFE-F6357E58CD4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Septiembre'!$F$32</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Septiembre'!$F$33:$F$35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4-CB54-4C6C-BBFE-F6357E58CD4F}"/>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Septiembre'!$G$32</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Septiembre'!$G$33:$G$35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CB54-4C6C-BBFE-F6357E58CD4F}"/>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Septiembre'!$H$32</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Septiembre'!$H$33:$H$35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6-CB54-4C6C-BBFE-F6357E58CD4F}"/>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'Graficos- Septiembre'!$I$32</c15:sqref>
                        </c15:formulaRef>
                      </c:ext>
                    </c:extLst>
                    <c:strCache>
                      <c:ptCount val="1"/>
                      <c:pt idx="0">
                        <c:v>Cumplimiento Temporal</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Septiembre'!$I$33:$I$35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7-CB54-4C6C-BBFE-F6357E58CD4F}"/>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419"/>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184437256"/>
        <c:crosses val="autoZero"/>
        <c:crossBetween val="between"/>
      </c:valAx>
      <c:spPr>
        <a:noFill/>
        <a:ln>
          <a:noFill/>
        </a:ln>
        <a:effectLst/>
      </c:spPr>
    </c:plotArea>
    <c:legend>
      <c:legendPos val="b"/>
      <c:layout>
        <c:manualLayout>
          <c:xMode val="edge"/>
          <c:yMode val="edge"/>
          <c:x val="0.21100096864063433"/>
          <c:y val="0.94460593299607143"/>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SEPTIEMBRE 30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621126607202808"/>
          <c:y val="1.1311474971802958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Septiembre'!$C$14</c:f>
              <c:strCache>
                <c:ptCount val="1"/>
                <c:pt idx="0">
                  <c:v>30-sep.-18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0-5CD8-4BE5-885F-97E8C0256F85}"/>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1-5CD8-4BE5-885F-97E8C0256F8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Septiembre'!$B$15:$B$16</c:f>
              <c:strCache>
                <c:ptCount val="2"/>
                <c:pt idx="0">
                  <c:v>Cumplimiento de Hitos</c:v>
                </c:pt>
                <c:pt idx="1">
                  <c:v>Cumplimiento Temporal</c:v>
                </c:pt>
              </c:strCache>
            </c:strRef>
          </c:cat>
          <c:val>
            <c:numRef>
              <c:f>'Graficos- Septiembre'!$C$15:$C$16</c:f>
              <c:numCache>
                <c:formatCode>0%</c:formatCode>
                <c:ptCount val="2"/>
                <c:pt idx="0">
                  <c:v>1</c:v>
                </c:pt>
                <c:pt idx="1">
                  <c:v>1</c:v>
                </c:pt>
              </c:numCache>
            </c:numRef>
          </c:val>
          <c:extLst>
            <c:ext xmlns:c16="http://schemas.microsoft.com/office/drawing/2014/chart" uri="{C3380CC4-5D6E-409C-BE32-E72D297353CC}">
              <c16:uniqueId val="{00000002-5CD8-4BE5-885F-97E8C0256F85}"/>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s-419"/>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419"/>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a:scene3d>
      <a:camera prst="orthographicFront"/>
      <a:lightRig rig="threePt" dir="t"/>
    </a:scene3d>
  </c:spPr>
  <c:txPr>
    <a:bodyPr/>
    <a:lstStyle/>
    <a:p>
      <a:pPr>
        <a:defRPr/>
      </a:pPr>
      <a:endParaRPr lang="es-419"/>
    </a:p>
  </c:txPr>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Septiembre 30</a:t>
            </a:r>
            <a:r>
              <a:rPr lang="en-US" baseline="0"/>
              <a:t> </a:t>
            </a:r>
            <a:r>
              <a:rPr lang="en-US"/>
              <a:t>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Septiembre'!$F$25</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Septiembre'!$B$26:$B$27</c:f>
              <c:strCache>
                <c:ptCount val="2"/>
                <c:pt idx="0">
                  <c:v>ACTUALIZACIÓN DE LA  METODOLOGÍA PARA NUEVOS NEGOCIOS </c:v>
                </c:pt>
                <c:pt idx="1">
                  <c:v>OPTIMIZACIÓN DEL  SEGUIMIENTO A LA SUPERVISIÓN DE PROYECTOS</c:v>
                </c:pt>
              </c:strCache>
            </c:strRef>
          </c:cat>
          <c:val>
            <c:numRef>
              <c:f>'Graficos- Septiembre'!$F$26:$F$27</c:f>
              <c:numCache>
                <c:formatCode>0%</c:formatCode>
                <c:ptCount val="2"/>
                <c:pt idx="0" formatCode="0.0%">
                  <c:v>0</c:v>
                </c:pt>
                <c:pt idx="1">
                  <c:v>0</c:v>
                </c:pt>
              </c:numCache>
            </c:numRef>
          </c:val>
          <c:extLst>
            <c:ext xmlns:c16="http://schemas.microsoft.com/office/drawing/2014/chart" uri="{C3380CC4-5D6E-409C-BE32-E72D297353CC}">
              <c16:uniqueId val="{00000000-4394-4297-A431-C07FCBEB7FE9}"/>
            </c:ext>
          </c:extLst>
        </c:ser>
        <c:ser>
          <c:idx val="6"/>
          <c:order val="1"/>
          <c:tx>
            <c:strRef>
              <c:f>'Graficos- Septiembre'!$I$25</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Septiembre'!$B$26:$B$27</c:f>
              <c:strCache>
                <c:ptCount val="2"/>
                <c:pt idx="0">
                  <c:v>ACTUALIZACIÓN DE LA  METODOLOGÍA PARA NUEVOS NEGOCIOS </c:v>
                </c:pt>
                <c:pt idx="1">
                  <c:v>OPTIMIZACIÓN DEL  SEGUIMIENTO A LA SUPERVISIÓN DE PROYECTOS</c:v>
                </c:pt>
              </c:strCache>
            </c:strRef>
          </c:cat>
          <c:val>
            <c:numRef>
              <c:f>'Graficos- Septiembre'!$I$26:$I$27</c:f>
              <c:numCache>
                <c:formatCode>0%</c:formatCode>
                <c:ptCount val="2"/>
                <c:pt idx="0">
                  <c:v>0</c:v>
                </c:pt>
                <c:pt idx="1">
                  <c:v>0</c:v>
                </c:pt>
              </c:numCache>
            </c:numRef>
          </c:val>
          <c:extLst>
            <c:ext xmlns:c16="http://schemas.microsoft.com/office/drawing/2014/chart" uri="{C3380CC4-5D6E-409C-BE32-E72D297353CC}">
              <c16:uniqueId val="{00000001-4394-4297-A431-C07FCBEB7FE9}"/>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419"/>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Septiembre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Septiembre'!$I$46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Septiembre'!$B$47:$B$48</c:f>
              <c:strCache>
                <c:ptCount val="2"/>
                <c:pt idx="0">
                  <c:v>OPTIMIZACIÓN  GESTION DE ACTIVOS</c:v>
                </c:pt>
                <c:pt idx="1">
                  <c:v>EVALUACIÓN DE LA ESTRUCTURA ACTUAL DE FONADE VS LA NECESIDAD DE LAS ÁREAS</c:v>
                </c:pt>
              </c:strCache>
            </c:strRef>
          </c:cat>
          <c:val>
            <c:numRef>
              <c:f>'Graficos- Septiembre'!$I$47:$I$48</c:f>
              <c:numCache>
                <c:formatCode>0%</c:formatCode>
                <c:ptCount val="2"/>
                <c:pt idx="0">
                  <c:v>0</c:v>
                </c:pt>
                <c:pt idx="1">
                  <c:v>0</c:v>
                </c:pt>
              </c:numCache>
            </c:numRef>
          </c:val>
          <c:extLst>
            <c:ext xmlns:c16="http://schemas.microsoft.com/office/drawing/2014/chart" uri="{C3380CC4-5D6E-409C-BE32-E72D297353CC}">
              <c16:uniqueId val="{00000000-DB8A-460B-A510-21958DB9D93F}"/>
            </c:ext>
          </c:extLst>
        </c:ser>
        <c:ser>
          <c:idx val="0"/>
          <c:order val="1"/>
          <c:tx>
            <c:strRef>
              <c:f>'Graficos- Septiembre'!$F$46</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Septiembre'!$F$47:$F$48</c:f>
              <c:numCache>
                <c:formatCode>0%</c:formatCode>
                <c:ptCount val="2"/>
                <c:pt idx="0">
                  <c:v>0</c:v>
                </c:pt>
                <c:pt idx="1">
                  <c:v>0</c:v>
                </c:pt>
              </c:numCache>
            </c:numRef>
          </c:val>
          <c:extLst>
            <c:ext xmlns:c16="http://schemas.microsoft.com/office/drawing/2014/chart" uri="{C3380CC4-5D6E-409C-BE32-E72D297353CC}">
              <c16:uniqueId val="{00000001-DB8A-460B-A510-21958DB9D93F}"/>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552536008"/>
        <c:crosses val="autoZero"/>
        <c:auto val="1"/>
        <c:lblAlgn val="ctr"/>
        <c:lblOffset val="100"/>
        <c:noMultiLvlLbl val="0"/>
      </c:catAx>
      <c:valAx>
        <c:axId val="552536008"/>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52535352"/>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Marzo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MARZO'!$I$47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MARZO'!$B$48:$B$49</c:f>
              <c:strCache>
                <c:ptCount val="2"/>
                <c:pt idx="0">
                  <c:v>OPTIMIZACIÓN  GESTION DE ACTIVOS</c:v>
                </c:pt>
                <c:pt idx="1">
                  <c:v>EVALUACIÓN DE LA ESTRUCTURA ACTUAL DE FONADE VS LA NECESIDAD DE LAS ÁREAS</c:v>
                </c:pt>
              </c:strCache>
            </c:strRef>
          </c:cat>
          <c:val>
            <c:numRef>
              <c:f>'Graficos- MARZO'!$I$48:$I$49</c:f>
              <c:numCache>
                <c:formatCode>0%</c:formatCode>
                <c:ptCount val="2"/>
                <c:pt idx="0">
                  <c:v>0</c:v>
                </c:pt>
                <c:pt idx="1">
                  <c:v>0</c:v>
                </c:pt>
              </c:numCache>
            </c:numRef>
          </c:val>
          <c:extLst>
            <c:ext xmlns:c16="http://schemas.microsoft.com/office/drawing/2014/chart" uri="{C3380CC4-5D6E-409C-BE32-E72D297353CC}">
              <c16:uniqueId val="{0000000A-CBDF-46C5-9B86-44A83210A56D}"/>
            </c:ext>
          </c:extLst>
        </c:ser>
        <c:ser>
          <c:idx val="0"/>
          <c:order val="1"/>
          <c:tx>
            <c:strRef>
              <c:f>'Graficos- MARZO'!$F$47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MARZO'!$F$48:$F$49</c:f>
              <c:numCache>
                <c:formatCode>0%</c:formatCode>
                <c:ptCount val="2"/>
                <c:pt idx="0">
                  <c:v>0</c:v>
                </c:pt>
                <c:pt idx="1">
                  <c:v>0</c:v>
                </c:pt>
              </c:numCache>
            </c:numRef>
          </c:val>
          <c:extLst>
            <c:ext xmlns:c16="http://schemas.microsoft.com/office/drawing/2014/chart" uri="{C3380CC4-5D6E-409C-BE32-E72D297353CC}">
              <c16:uniqueId val="{0000000D-CBDF-46C5-9B86-44A83210A56D}"/>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Plan Institucional de gestión y Desempeño</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Septiembre 30 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Septiembre'!$G$69</c:f>
              <c:strCache>
                <c:ptCount val="1"/>
                <c:pt idx="0">
                  <c:v>%  Avance Actual</c:v>
                </c:pt>
              </c:strCache>
            </c:strRef>
          </c:tx>
          <c:spPr>
            <a:solidFill>
              <a:srgbClr val="FF66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Septiembre'!$B$70</c:f>
              <c:strCache>
                <c:ptCount val="1"/>
                <c:pt idx="0">
                  <c:v>PLAN INSTITUCIONAL DE GESTIÓN Y DESEMPEÑO</c:v>
                </c:pt>
              </c:strCache>
            </c:strRef>
          </c:cat>
          <c:val>
            <c:numRef>
              <c:f>'Graficos- Septiembre'!$G$70</c:f>
              <c:numCache>
                <c:formatCode>0%</c:formatCode>
                <c:ptCount val="1"/>
                <c:pt idx="0">
                  <c:v>0</c:v>
                </c:pt>
              </c:numCache>
            </c:numRef>
          </c:val>
          <c:extLst>
            <c:ext xmlns:c16="http://schemas.microsoft.com/office/drawing/2014/chart" uri="{C3380CC4-5D6E-409C-BE32-E72D297353CC}">
              <c16:uniqueId val="{00000000-E170-4652-9AED-1BE8A964849B}"/>
            </c:ext>
          </c:extLst>
        </c:ser>
        <c:ser>
          <c:idx val="0"/>
          <c:order val="1"/>
          <c:tx>
            <c:strRef>
              <c:f>'Graficos- Septiembre'!$I$69</c:f>
              <c:strCache>
                <c:ptCount val="1"/>
                <c:pt idx="0">
                  <c:v>Cumplimiento Temporal</c:v>
                </c:pt>
              </c:strCache>
            </c:strRef>
          </c:tx>
          <c:spPr>
            <a:solidFill>
              <a:schemeClr val="accent6">
                <a:lumMod val="7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Septiembre'!$B$70</c:f>
              <c:strCache>
                <c:ptCount val="1"/>
                <c:pt idx="0">
                  <c:v>PLAN INSTITUCIONAL DE GESTIÓN Y DESEMPEÑO</c:v>
                </c:pt>
              </c:strCache>
            </c:strRef>
          </c:cat>
          <c:val>
            <c:numRef>
              <c:f>'Graficos- Septiembre'!$I$70</c:f>
              <c:numCache>
                <c:formatCode>0%</c:formatCode>
                <c:ptCount val="1"/>
                <c:pt idx="0">
                  <c:v>0</c:v>
                </c:pt>
              </c:numCache>
            </c:numRef>
          </c:val>
          <c:extLst>
            <c:ext xmlns:c16="http://schemas.microsoft.com/office/drawing/2014/chart" uri="{C3380CC4-5D6E-409C-BE32-E72D297353CC}">
              <c16:uniqueId val="{00000000-C333-49DF-B422-7558A4398481}"/>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636426128"/>
        <c:axId val="636422520"/>
      </c:barChart>
      <c:catAx>
        <c:axId val="6364261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636422520"/>
        <c:crosses val="autoZero"/>
        <c:auto val="1"/>
        <c:lblAlgn val="ctr"/>
        <c:lblOffset val="100"/>
        <c:noMultiLvlLbl val="0"/>
      </c:catAx>
      <c:valAx>
        <c:axId val="636422520"/>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636426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Marzo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MARZO'!$F$59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MARZO'!$B$60</c:f>
              <c:strCache>
                <c:ptCount val="1"/>
                <c:pt idx="0">
                  <c:v>IMPLEMENTACIÓN ERP</c:v>
                </c:pt>
              </c:strCache>
            </c:strRef>
          </c:cat>
          <c:val>
            <c:numRef>
              <c:f>'Graficos- MARZO'!$F$60</c:f>
              <c:numCache>
                <c:formatCode>0%</c:formatCode>
                <c:ptCount val="1"/>
                <c:pt idx="0">
                  <c:v>0</c:v>
                </c:pt>
              </c:numCache>
            </c:numRef>
          </c:val>
          <c:extLst>
            <c:ext xmlns:c16="http://schemas.microsoft.com/office/drawing/2014/chart" uri="{C3380CC4-5D6E-409C-BE32-E72D297353CC}">
              <c16:uniqueId val="{00000003-CBF9-417A-808E-88AEA1258567}"/>
            </c:ext>
          </c:extLst>
        </c:ser>
        <c:ser>
          <c:idx val="6"/>
          <c:order val="1"/>
          <c:tx>
            <c:strRef>
              <c:f>'Graficos- MARZO'!$I$59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MARZO'!$B$60</c:f>
              <c:strCache>
                <c:ptCount val="1"/>
                <c:pt idx="0">
                  <c:v>IMPLEMENTACIÓN ERP</c:v>
                </c:pt>
              </c:strCache>
            </c:strRef>
          </c:cat>
          <c:val>
            <c:numRef>
              <c:f>'Graficos- MARZO'!$I$60</c:f>
              <c:numCache>
                <c:formatCode>0%</c:formatCode>
                <c:ptCount val="1"/>
                <c:pt idx="0">
                  <c:v>0</c:v>
                </c:pt>
              </c:numCache>
            </c:numRef>
          </c:val>
          <c:extLst>
            <c:ext xmlns:c16="http://schemas.microsoft.com/office/drawing/2014/chart" uri="{C3380CC4-5D6E-409C-BE32-E72D297353CC}">
              <c16:uniqueId val="{00000006-CBF9-417A-808E-88AEA1258567}"/>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Febrero 28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MARZO'!$F$70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MARZO'!$B$71</c:f>
              <c:strCache>
                <c:ptCount val="1"/>
                <c:pt idx="0">
                  <c:v>PLAN ISNTITUCIONAL DE DESARROLLO ADMINISTRATIVO</c:v>
                </c:pt>
              </c:strCache>
            </c:strRef>
          </c:cat>
          <c:val>
            <c:numRef>
              <c:f>'Graficos- MARZO'!$F$71</c:f>
              <c:numCache>
                <c:formatCode>0%</c:formatCode>
                <c:ptCount val="1"/>
                <c:pt idx="0">
                  <c:v>0</c:v>
                </c:pt>
              </c:numCache>
            </c:numRef>
          </c:val>
          <c:extLst>
            <c:ext xmlns:c16="http://schemas.microsoft.com/office/drawing/2014/chart" uri="{C3380CC4-5D6E-409C-BE32-E72D297353CC}">
              <c16:uniqueId val="{00000003-08B6-4E7E-A812-3D864AD77118}"/>
            </c:ext>
          </c:extLst>
        </c:ser>
        <c:ser>
          <c:idx val="6"/>
          <c:order val="6"/>
          <c:tx>
            <c:strRef>
              <c:f>'Graficos- MARZO'!$I$70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MARZO'!$B$71</c:f>
              <c:strCache>
                <c:ptCount val="1"/>
                <c:pt idx="0">
                  <c:v>PLAN ISNTITUCIONAL DE DESARROLLO ADMINISTRATIVO</c:v>
                </c:pt>
              </c:strCache>
            </c:strRef>
          </c:cat>
          <c:val>
            <c:numRef>
              <c:f>'Graficos- MARZO'!$I$71</c:f>
              <c:numCache>
                <c:formatCode>0%</c:formatCode>
                <c:ptCount val="1"/>
                <c:pt idx="0">
                  <c:v>0</c:v>
                </c:pt>
              </c:numCache>
            </c:numRef>
          </c:val>
          <c:extLst>
            <c:ext xmlns:c16="http://schemas.microsoft.com/office/drawing/2014/chart" uri="{C3380CC4-5D6E-409C-BE32-E72D297353CC}">
              <c16:uniqueId val="{00000006-08B6-4E7E-A812-3D864AD77118}"/>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MARZO'!$C$70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MARZO'!$B$71</c15:sqref>
                        </c15:formulaRef>
                      </c:ext>
                    </c:extLst>
                    <c:strCache>
                      <c:ptCount val="1"/>
                      <c:pt idx="0">
                        <c:v>PLAN ISNTITUCIONAL DE DESARROLLO ADMINISTRATIVO</c:v>
                      </c:pt>
                    </c:strCache>
                  </c:strRef>
                </c:cat>
                <c:val>
                  <c:numRef>
                    <c:extLst>
                      <c:ext uri="{02D57815-91ED-43cb-92C2-25804820EDAC}">
                        <c15:formulaRef>
                          <c15:sqref>'Graficos- MARZO'!$C$71</c15:sqref>
                        </c15:formulaRef>
                      </c:ext>
                    </c:extLst>
                    <c:numCache>
                      <c:formatCode>0.0%</c:formatCode>
                      <c:ptCount val="1"/>
                      <c:pt idx="0">
                        <c:v>0.12</c:v>
                      </c:pt>
                    </c:numCache>
                  </c:numRef>
                </c:val>
                <c:extLst>
                  <c:ext xmlns:c16="http://schemas.microsoft.com/office/drawing/2014/chart" uri="{C3380CC4-5D6E-409C-BE32-E72D297353CC}">
                    <c16:uniqueId val="{00000000-08B6-4E7E-A812-3D864AD7711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MARZO'!$D$70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MARZO'!$B$71</c15:sqref>
                        </c15:formulaRef>
                      </c:ext>
                    </c:extLst>
                    <c:strCache>
                      <c:ptCount val="1"/>
                      <c:pt idx="0">
                        <c:v>PLAN ISNTITUCIONAL DE DESARROLLO ADMINISTRATIVO</c:v>
                      </c:pt>
                    </c:strCache>
                  </c:strRef>
                </c:cat>
                <c:val>
                  <c:numRef>
                    <c:extLst xmlns:c15="http://schemas.microsoft.com/office/drawing/2012/chart">
                      <c:ext xmlns:c15="http://schemas.microsoft.com/office/drawing/2012/chart" uri="{02D57815-91ED-43cb-92C2-25804820EDAC}">
                        <c15:formulaRef>
                          <c15:sqref>'Graficos- MARZO'!$D$71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1-08B6-4E7E-A812-3D864AD7711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MARZO'!$E$70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MARZO'!$B$71</c15:sqref>
                        </c15:formulaRef>
                      </c:ext>
                    </c:extLst>
                    <c:strCache>
                      <c:ptCount val="1"/>
                      <c:pt idx="0">
                        <c:v>PLAN ISNTITUCIONAL DE DESARROLLO ADMINISTRATIVO</c:v>
                      </c:pt>
                    </c:strCache>
                  </c:strRef>
                </c:cat>
                <c:val>
                  <c:numRef>
                    <c:extLst xmlns:c15="http://schemas.microsoft.com/office/drawing/2012/chart">
                      <c:ext xmlns:c15="http://schemas.microsoft.com/office/drawing/2012/chart" uri="{02D57815-91ED-43cb-92C2-25804820EDAC}">
                        <c15:formulaRef>
                          <c15:sqref>'Graficos- MARZO'!$E$71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2-08B6-4E7E-A812-3D864AD7711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MARZO'!$G$70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MARZO'!$B$71</c15:sqref>
                        </c15:formulaRef>
                      </c:ext>
                    </c:extLst>
                    <c:strCache>
                      <c:ptCount val="1"/>
                      <c:pt idx="0">
                        <c:v>PLAN ISNTITUCIONAL DE DESARROLLO ADMINISTRATIVO</c:v>
                      </c:pt>
                    </c:strCache>
                  </c:strRef>
                </c:cat>
                <c:val>
                  <c:numRef>
                    <c:extLst xmlns:c15="http://schemas.microsoft.com/office/drawing/2012/chart">
                      <c:ext xmlns:c15="http://schemas.microsoft.com/office/drawing/2012/chart" uri="{02D57815-91ED-43cb-92C2-25804820EDAC}">
                        <c15:formulaRef>
                          <c15:sqref>'Graficos- MARZO'!$G$71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4-08B6-4E7E-A812-3D864AD7711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MARZO'!$H$70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MARZO'!$B$71</c15:sqref>
                        </c15:formulaRef>
                      </c:ext>
                    </c:extLst>
                    <c:strCache>
                      <c:ptCount val="1"/>
                      <c:pt idx="0">
                        <c:v>PLAN ISNTITUCIONAL DE DESARROLLO ADMINISTRATIVO</c:v>
                      </c:pt>
                    </c:strCache>
                  </c:strRef>
                </c:cat>
                <c:val>
                  <c:numRef>
                    <c:extLst xmlns:c15="http://schemas.microsoft.com/office/drawing/2012/chart">
                      <c:ext xmlns:c15="http://schemas.microsoft.com/office/drawing/2012/chart" uri="{02D57815-91ED-43cb-92C2-25804820EDAC}">
                        <c15:formulaRef>
                          <c15:sqref>'Graficos- MARZO'!$H$71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08B6-4E7E-A812-3D864AD77118}"/>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s-419"/>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Abril 30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ABRIL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ABRIL '!$F$34:$F$36</c:f>
              <c:numCache>
                <c:formatCode>0%</c:formatCode>
                <c:ptCount val="3"/>
                <c:pt idx="0">
                  <c:v>0</c:v>
                </c:pt>
                <c:pt idx="1">
                  <c:v>0</c:v>
                </c:pt>
                <c:pt idx="2">
                  <c:v>0</c:v>
                </c:pt>
              </c:numCache>
            </c:numRef>
          </c:val>
          <c:extLst>
            <c:ext xmlns:c16="http://schemas.microsoft.com/office/drawing/2014/chart" uri="{C3380CC4-5D6E-409C-BE32-E72D297353CC}">
              <c16:uniqueId val="{00000000-4E70-428B-A18A-BAFD58BC89CD}"/>
            </c:ext>
          </c:extLst>
        </c:ser>
        <c:ser>
          <c:idx val="2"/>
          <c:order val="7"/>
          <c:tx>
            <c:strRef>
              <c:f>'Graficos- ABRIL '!$I$33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2-4E70-428B-A18A-BAFD58BC89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ABRIL '!$I$34:$I$36</c:f>
              <c:numCache>
                <c:formatCode>0%</c:formatCode>
                <c:ptCount val="3"/>
                <c:pt idx="0">
                  <c:v>0</c:v>
                </c:pt>
                <c:pt idx="1">
                  <c:v>0</c:v>
                </c:pt>
                <c:pt idx="2">
                  <c:v>0</c:v>
                </c:pt>
              </c:numCache>
            </c:numRef>
          </c:val>
          <c:extLst>
            <c:ext xmlns:c16="http://schemas.microsoft.com/office/drawing/2014/chart" uri="{C3380CC4-5D6E-409C-BE32-E72D297353CC}">
              <c16:uniqueId val="{00000003-4E70-428B-A18A-BAFD58BC89CD}"/>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ABRIL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ABRIL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4E70-428B-A18A-BAFD58BC89CD}"/>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ABRIL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4E70-428B-A18A-BAFD58BC89CD}"/>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ABRIL '!$I$33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7-4E70-428B-A18A-BAFD58BC89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4E70-428B-A18A-BAFD58BC89C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ABRIL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4E70-428B-A18A-BAFD58BC89CD}"/>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ABRIL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4E70-428B-A18A-BAFD58BC89CD}"/>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ABRIL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4E70-428B-A18A-BAFD58BC89CD}"/>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s-419"/>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rPr>
              <a:t>CUMPLIMIENTO</a:t>
            </a:r>
            <a:r>
              <a:rPr lang="es-CO" baseline="0">
                <a:solidFill>
                  <a:sysClr val="windowText" lastClr="000000"/>
                </a:solidFill>
              </a:rPr>
              <a:t> A ABRIL 30 DE 2018</a:t>
            </a:r>
            <a:endParaRPr lang="es-CO">
              <a:solidFill>
                <a:sysClr val="windowText" lastClr="000000"/>
              </a:solidFill>
            </a:endParaRPr>
          </a:p>
          <a:p>
            <a:pPr>
              <a:defRPr/>
            </a:pP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bar3DChart>
        <c:barDir val="col"/>
        <c:grouping val="stacked"/>
        <c:varyColors val="0"/>
        <c:ser>
          <c:idx val="0"/>
          <c:order val="0"/>
          <c:tx>
            <c:strRef>
              <c:f>'Graficos- ABRIL '!$C$15</c:f>
              <c:strCache>
                <c:ptCount val="1"/>
                <c:pt idx="0">
                  <c:v>30-abr.-18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0-7796-4D08-A10A-0F15E6453CD8}"/>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extLst>
                <c:ext xmlns:c16="http://schemas.microsoft.com/office/drawing/2014/chart" uri="{C3380CC4-5D6E-409C-BE32-E72D297353CC}">
                  <c16:uniqueId val="{00000001-7796-4D08-A10A-0F15E6453CD8}"/>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ABRIL '!$B$16:$B$17</c:f>
              <c:strCache>
                <c:ptCount val="2"/>
                <c:pt idx="0">
                  <c:v>Cumplimiento de Hitos</c:v>
                </c:pt>
                <c:pt idx="1">
                  <c:v>Cumplimiento Temporal</c:v>
                </c:pt>
              </c:strCache>
            </c:strRef>
          </c:cat>
          <c:val>
            <c:numRef>
              <c:f>'Graficos- ABRIL '!$C$16:$C$17</c:f>
              <c:numCache>
                <c:formatCode>0.0%</c:formatCode>
                <c:ptCount val="2"/>
                <c:pt idx="0" formatCode="0%">
                  <c:v>0</c:v>
                </c:pt>
                <c:pt idx="1">
                  <c:v>0</c:v>
                </c:pt>
              </c:numCache>
            </c:numRef>
          </c:val>
          <c:extLst>
            <c:ext xmlns:c16="http://schemas.microsoft.com/office/drawing/2014/chart" uri="{C3380CC4-5D6E-409C-BE32-E72D297353CC}">
              <c16:uniqueId val="{00000002-7796-4D08-A10A-0F15E6453CD8}"/>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s-419"/>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419"/>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50000"/>
      </a:schemeClr>
    </a:solidFill>
    <a:ln>
      <a:noFill/>
    </a:ln>
    <a:effectLst/>
  </c:spPr>
  <c:txPr>
    <a:bodyPr/>
    <a:lstStyle/>
    <a:p>
      <a:pPr>
        <a:defRPr/>
      </a:pPr>
      <a:endParaRPr lang="es-419"/>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Abril 30 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ABRIL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'!$B$27:$B$28</c:f>
              <c:strCache>
                <c:ptCount val="2"/>
                <c:pt idx="0">
                  <c:v>ACTUALIZACIÓN DE LA  METODOLOGÍA PARA NUEVOS NEGOCIOS </c:v>
                </c:pt>
                <c:pt idx="1">
                  <c:v>OPTIMIZACIÓN DEL  SEGUIMIENTO A LA SUPERVISIÓN DE PROYECTOS</c:v>
                </c:pt>
              </c:strCache>
            </c:strRef>
          </c:cat>
          <c:val>
            <c:numRef>
              <c:f>'Graficos- ABRIL '!$F$27:$F$28</c:f>
              <c:numCache>
                <c:formatCode>0%</c:formatCode>
                <c:ptCount val="2"/>
                <c:pt idx="0" formatCode="0.0%">
                  <c:v>0</c:v>
                </c:pt>
                <c:pt idx="1">
                  <c:v>0</c:v>
                </c:pt>
              </c:numCache>
            </c:numRef>
          </c:val>
          <c:extLst>
            <c:ext xmlns:c16="http://schemas.microsoft.com/office/drawing/2014/chart" uri="{C3380CC4-5D6E-409C-BE32-E72D297353CC}">
              <c16:uniqueId val="{00000000-D931-4B01-ABC6-BB733A84A4DD}"/>
            </c:ext>
          </c:extLst>
        </c:ser>
        <c:ser>
          <c:idx val="6"/>
          <c:order val="1"/>
          <c:tx>
            <c:strRef>
              <c:f>'Graficos- ABRIL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'!$B$27:$B$28</c:f>
              <c:strCache>
                <c:ptCount val="2"/>
                <c:pt idx="0">
                  <c:v>ACTUALIZACIÓN DE LA  METODOLOGÍA PARA NUEVOS NEGOCIOS </c:v>
                </c:pt>
                <c:pt idx="1">
                  <c:v>OPTIMIZACIÓN DEL  SEGUIMIENTO A LA SUPERVISIÓN DE PROYECTOS</c:v>
                </c:pt>
              </c:strCache>
            </c:strRef>
          </c:cat>
          <c:val>
            <c:numRef>
              <c:f>'Graficos- ABRIL '!$I$27:$I$28</c:f>
              <c:numCache>
                <c:formatCode>0%</c:formatCode>
                <c:ptCount val="2"/>
                <c:pt idx="0">
                  <c:v>0</c:v>
                </c:pt>
                <c:pt idx="1">
                  <c:v>0</c:v>
                </c:pt>
              </c:numCache>
            </c:numRef>
          </c:val>
          <c:extLst>
            <c:ext xmlns:c16="http://schemas.microsoft.com/office/drawing/2014/chart" uri="{C3380CC4-5D6E-409C-BE32-E72D297353CC}">
              <c16:uniqueId val="{00000001-D931-4B01-ABC6-BB733A84A4DD}"/>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s-419"/>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7.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7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5" Type="http://schemas.openxmlformats.org/officeDocument/2006/relationships/chart" Target="../charts/chart40.xml"/><Relationship Id="rId4" Type="http://schemas.openxmlformats.org/officeDocument/2006/relationships/chart" Target="../charts/chart3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586754</xdr:colOff>
      <xdr:row>28</xdr:row>
      <xdr:rowOff>220872</xdr:rowOff>
    </xdr:from>
    <xdr:to>
      <xdr:col>16</xdr:col>
      <xdr:colOff>607392</xdr:colOff>
      <xdr:row>41</xdr:row>
      <xdr:rowOff>207065</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36720</xdr:colOff>
      <xdr:row>1</xdr:row>
      <xdr:rowOff>41413</xdr:rowOff>
    </xdr:from>
    <xdr:to>
      <xdr:col>15</xdr:col>
      <xdr:colOff>648804</xdr:colOff>
      <xdr:row>13</xdr:row>
      <xdr:rowOff>41413</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2" name="Gráfico 1">
          <a:extLst>
            <a:ext uri="{FF2B5EF4-FFF2-40B4-BE49-F238E27FC236}">
              <a16:creationId xmlns:a16="http://schemas.microsoft.com/office/drawing/2014/main" id="{9E246E19-D96C-4817-806E-F49EBCBC8B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5CE8CBF1-1F84-4060-A71E-B9369C7BD9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E2352ECE-2616-466A-A0FE-FDA234A5DA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3" name="Gráfico 2">
          <a:extLst>
            <a:ext uri="{FF2B5EF4-FFF2-40B4-BE49-F238E27FC236}">
              <a16:creationId xmlns:a16="http://schemas.microsoft.com/office/drawing/2014/main" id="{3C42D90F-0057-4C9E-BA17-D45F3EDBE1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342901</xdr:colOff>
      <xdr:row>1</xdr:row>
      <xdr:rowOff>238126</xdr:rowOff>
    </xdr:from>
    <xdr:to>
      <xdr:col>3</xdr:col>
      <xdr:colOff>823938</xdr:colOff>
      <xdr:row>3</xdr:row>
      <xdr:rowOff>214312</xdr:rowOff>
    </xdr:to>
    <xdr:pic>
      <xdr:nvPicPr>
        <xdr:cNvPr id="2" name="Imagen 6">
          <a:extLst>
            <a:ext uri="{FF2B5EF4-FFF2-40B4-BE49-F238E27FC236}">
              <a16:creationId xmlns:a16="http://schemas.microsoft.com/office/drawing/2014/main" id="{59390CC4-4768-4DE6-ACA7-3455918212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704851"/>
          <a:ext cx="5491187" cy="909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342901</xdr:colOff>
      <xdr:row>1</xdr:row>
      <xdr:rowOff>238126</xdr:rowOff>
    </xdr:from>
    <xdr:to>
      <xdr:col>3</xdr:col>
      <xdr:colOff>823938</xdr:colOff>
      <xdr:row>3</xdr:row>
      <xdr:rowOff>214312</xdr:rowOff>
    </xdr:to>
    <xdr:pic>
      <xdr:nvPicPr>
        <xdr:cNvPr id="2" name="Imagen 6">
          <a:extLst>
            <a:ext uri="{FF2B5EF4-FFF2-40B4-BE49-F238E27FC236}">
              <a16:creationId xmlns:a16="http://schemas.microsoft.com/office/drawing/2014/main" id="{C03F54AD-BA8E-467C-95CC-0CDEE680F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704851"/>
          <a:ext cx="5491187" cy="909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342901</xdr:colOff>
      <xdr:row>1</xdr:row>
      <xdr:rowOff>238126</xdr:rowOff>
    </xdr:from>
    <xdr:to>
      <xdr:col>3</xdr:col>
      <xdr:colOff>823938</xdr:colOff>
      <xdr:row>3</xdr:row>
      <xdr:rowOff>214312</xdr:rowOff>
    </xdr:to>
    <xdr:pic>
      <xdr:nvPicPr>
        <xdr:cNvPr id="2" name="Imagen 6">
          <a:extLst>
            <a:ext uri="{FF2B5EF4-FFF2-40B4-BE49-F238E27FC236}">
              <a16:creationId xmlns:a16="http://schemas.microsoft.com/office/drawing/2014/main" id="{90EA8109-1328-4A85-B6C4-BA4999774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714376"/>
          <a:ext cx="4219600" cy="928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342901</xdr:colOff>
      <xdr:row>1</xdr:row>
      <xdr:rowOff>238126</xdr:rowOff>
    </xdr:from>
    <xdr:to>
      <xdr:col>3</xdr:col>
      <xdr:colOff>823938</xdr:colOff>
      <xdr:row>3</xdr:row>
      <xdr:rowOff>214312</xdr:rowOff>
    </xdr:to>
    <xdr:pic>
      <xdr:nvPicPr>
        <xdr:cNvPr id="2" name="Imagen 6">
          <a:extLst>
            <a:ext uri="{FF2B5EF4-FFF2-40B4-BE49-F238E27FC236}">
              <a16:creationId xmlns:a16="http://schemas.microsoft.com/office/drawing/2014/main" id="{CF4C0F7F-1205-4064-BD8C-0A5A47E827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704851"/>
          <a:ext cx="5491187" cy="909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342901</xdr:colOff>
      <xdr:row>1</xdr:row>
      <xdr:rowOff>238126</xdr:rowOff>
    </xdr:from>
    <xdr:to>
      <xdr:col>3</xdr:col>
      <xdr:colOff>823938</xdr:colOff>
      <xdr:row>3</xdr:row>
      <xdr:rowOff>214312</xdr:rowOff>
    </xdr:to>
    <xdr:pic>
      <xdr:nvPicPr>
        <xdr:cNvPr id="2" name="Imagen 6">
          <a:extLst>
            <a:ext uri="{FF2B5EF4-FFF2-40B4-BE49-F238E27FC236}">
              <a16:creationId xmlns:a16="http://schemas.microsoft.com/office/drawing/2014/main" id="{3DD4BB82-ACC0-44F8-8DE0-EA339BF9F6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704851"/>
          <a:ext cx="4576787" cy="909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342901</xdr:colOff>
      <xdr:row>1</xdr:row>
      <xdr:rowOff>238126</xdr:rowOff>
    </xdr:from>
    <xdr:to>
      <xdr:col>3</xdr:col>
      <xdr:colOff>823938</xdr:colOff>
      <xdr:row>3</xdr:row>
      <xdr:rowOff>214312</xdr:rowOff>
    </xdr:to>
    <xdr:pic>
      <xdr:nvPicPr>
        <xdr:cNvPr id="2" name="Imagen 6">
          <a:extLst>
            <a:ext uri="{FF2B5EF4-FFF2-40B4-BE49-F238E27FC236}">
              <a16:creationId xmlns:a16="http://schemas.microsoft.com/office/drawing/2014/main" id="{9EEDA67F-8165-45DB-B361-590D4E654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704851"/>
          <a:ext cx="5491187" cy="909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8D507183-4AD7-4045-85AA-5E63D4A9E7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36720</xdr:colOff>
      <xdr:row>1</xdr:row>
      <xdr:rowOff>41413</xdr:rowOff>
    </xdr:from>
    <xdr:to>
      <xdr:col>15</xdr:col>
      <xdr:colOff>648804</xdr:colOff>
      <xdr:row>13</xdr:row>
      <xdr:rowOff>41413</xdr:rowOff>
    </xdr:to>
    <xdr:graphicFrame macro="">
      <xdr:nvGraphicFramePr>
        <xdr:cNvPr id="3" name="Gráfico 2">
          <a:extLst>
            <a:ext uri="{FF2B5EF4-FFF2-40B4-BE49-F238E27FC236}">
              <a16:creationId xmlns:a16="http://schemas.microsoft.com/office/drawing/2014/main" id="{0DA6BF04-4F86-4896-8934-D6BDAFBCD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01D69E7B-8042-4252-B2F3-01BD0E7A0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40752595-3F2B-4D17-BBC0-3148642E1C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7C4865FA-C7C7-45B9-9899-704AF3642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0F3EB20A-D72A-4553-8311-003ED59B96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1221FFE9-121A-482D-BC45-4B943489A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644111</xdr:colOff>
      <xdr:row>1</xdr:row>
      <xdr:rowOff>41413</xdr:rowOff>
    </xdr:from>
    <xdr:to>
      <xdr:col>15</xdr:col>
      <xdr:colOff>496956</xdr:colOff>
      <xdr:row>13</xdr:row>
      <xdr:rowOff>41413</xdr:rowOff>
    </xdr:to>
    <xdr:graphicFrame macro="">
      <xdr:nvGraphicFramePr>
        <xdr:cNvPr id="3" name="Gráfico 2">
          <a:extLst>
            <a:ext uri="{FF2B5EF4-FFF2-40B4-BE49-F238E27FC236}">
              <a16:creationId xmlns:a16="http://schemas.microsoft.com/office/drawing/2014/main" id="{139082F2-2F63-45DA-A794-EBD3F5F0C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653ACF6D-C8CB-4E88-ADF5-1F91737E1B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7CC60E2D-47C1-4039-994B-D33394C403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B15F375E-043C-4603-B0B0-402CFCD8C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980A11D4-E2D7-4CDD-87A0-D0D0AB5E5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78D4B819-F536-4B8D-B3DB-FD906B9B3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644111</xdr:colOff>
      <xdr:row>1</xdr:row>
      <xdr:rowOff>138043</xdr:rowOff>
    </xdr:from>
    <xdr:to>
      <xdr:col>15</xdr:col>
      <xdr:colOff>496956</xdr:colOff>
      <xdr:row>13</xdr:row>
      <xdr:rowOff>138043</xdr:rowOff>
    </xdr:to>
    <xdr:graphicFrame macro="">
      <xdr:nvGraphicFramePr>
        <xdr:cNvPr id="3" name="Gráfico 2">
          <a:extLst>
            <a:ext uri="{FF2B5EF4-FFF2-40B4-BE49-F238E27FC236}">
              <a16:creationId xmlns:a16="http://schemas.microsoft.com/office/drawing/2014/main" id="{28BDC53D-8909-4C6A-B347-122B8D1E4E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D695460E-2CD5-46B8-9404-EB5A19FBBC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B1CD2F7B-9F50-42EF-B0BB-C83EDF9280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6895B59D-00DA-4978-90CB-A18D5DB64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3623A3C9-C660-4421-AC98-BE4550656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2DB033FC-B600-4CDA-9D9E-70CA3CD07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644111</xdr:colOff>
      <xdr:row>1</xdr:row>
      <xdr:rowOff>138043</xdr:rowOff>
    </xdr:from>
    <xdr:to>
      <xdr:col>15</xdr:col>
      <xdr:colOff>496956</xdr:colOff>
      <xdr:row>13</xdr:row>
      <xdr:rowOff>138043</xdr:rowOff>
    </xdr:to>
    <xdr:graphicFrame macro="">
      <xdr:nvGraphicFramePr>
        <xdr:cNvPr id="3" name="Gráfico 2">
          <a:extLst>
            <a:ext uri="{FF2B5EF4-FFF2-40B4-BE49-F238E27FC236}">
              <a16:creationId xmlns:a16="http://schemas.microsoft.com/office/drawing/2014/main" id="{F4FB74ED-2F9E-4AB8-809B-DD9DF9B01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EEDC2CBD-D841-44DF-8EE4-05C9ED7385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59887014-D12F-4A01-84CC-A92F37323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284EA353-C46A-49E8-A86C-5FCEA64376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B127FB40-27FD-44F0-B36E-A546ACBC0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262283</xdr:colOff>
      <xdr:row>28</xdr:row>
      <xdr:rowOff>331307</xdr:rowOff>
    </xdr:from>
    <xdr:to>
      <xdr:col>16</xdr:col>
      <xdr:colOff>607392</xdr:colOff>
      <xdr:row>42</xdr:row>
      <xdr:rowOff>96631</xdr:rowOff>
    </xdr:to>
    <xdr:graphicFrame macro="">
      <xdr:nvGraphicFramePr>
        <xdr:cNvPr id="2" name="Gráfico 1">
          <a:extLst>
            <a:ext uri="{FF2B5EF4-FFF2-40B4-BE49-F238E27FC236}">
              <a16:creationId xmlns:a16="http://schemas.microsoft.com/office/drawing/2014/main" id="{22B65489-09CE-471F-951E-CA3ACC7D3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699327</xdr:colOff>
      <xdr:row>1</xdr:row>
      <xdr:rowOff>110434</xdr:rowOff>
    </xdr:from>
    <xdr:to>
      <xdr:col>17</xdr:col>
      <xdr:colOff>220869</xdr:colOff>
      <xdr:row>13</xdr:row>
      <xdr:rowOff>110434</xdr:rowOff>
    </xdr:to>
    <xdr:graphicFrame macro="">
      <xdr:nvGraphicFramePr>
        <xdr:cNvPr id="3" name="Gráfico 2">
          <a:extLst>
            <a:ext uri="{FF2B5EF4-FFF2-40B4-BE49-F238E27FC236}">
              <a16:creationId xmlns:a16="http://schemas.microsoft.com/office/drawing/2014/main" id="{A279B3F9-9A55-45EA-97BD-B4D6BD811F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02BA0E4C-64EA-4403-9CA6-95DBB3987B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85D98C94-1AEE-442E-83B6-8C5201A053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CC7E1E60-746F-47B8-BEA2-D2FF90DB2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262283</xdr:colOff>
      <xdr:row>27</xdr:row>
      <xdr:rowOff>331307</xdr:rowOff>
    </xdr:from>
    <xdr:to>
      <xdr:col>16</xdr:col>
      <xdr:colOff>607392</xdr:colOff>
      <xdr:row>41</xdr:row>
      <xdr:rowOff>96631</xdr:rowOff>
    </xdr:to>
    <xdr:graphicFrame macro="">
      <xdr:nvGraphicFramePr>
        <xdr:cNvPr id="2" name="Gráfico 1">
          <a:extLst>
            <a:ext uri="{FF2B5EF4-FFF2-40B4-BE49-F238E27FC236}">
              <a16:creationId xmlns:a16="http://schemas.microsoft.com/office/drawing/2014/main" id="{E2923E52-4554-4CCF-9760-5572443DE9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699327</xdr:colOff>
      <xdr:row>1</xdr:row>
      <xdr:rowOff>110434</xdr:rowOff>
    </xdr:from>
    <xdr:to>
      <xdr:col>17</xdr:col>
      <xdr:colOff>220869</xdr:colOff>
      <xdr:row>12</xdr:row>
      <xdr:rowOff>110434</xdr:rowOff>
    </xdr:to>
    <xdr:graphicFrame macro="">
      <xdr:nvGraphicFramePr>
        <xdr:cNvPr id="3" name="Gráfico 2">
          <a:extLst>
            <a:ext uri="{FF2B5EF4-FFF2-40B4-BE49-F238E27FC236}">
              <a16:creationId xmlns:a16="http://schemas.microsoft.com/office/drawing/2014/main" id="{4B406EB5-3F96-416C-A7D7-E663030F03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17</xdr:row>
      <xdr:rowOff>174487</xdr:rowOff>
    </xdr:from>
    <xdr:to>
      <xdr:col>15</xdr:col>
      <xdr:colOff>588066</xdr:colOff>
      <xdr:row>27</xdr:row>
      <xdr:rowOff>18773</xdr:rowOff>
    </xdr:to>
    <xdr:graphicFrame macro="">
      <xdr:nvGraphicFramePr>
        <xdr:cNvPr id="4" name="Gráfico 3">
          <a:extLst>
            <a:ext uri="{FF2B5EF4-FFF2-40B4-BE49-F238E27FC236}">
              <a16:creationId xmlns:a16="http://schemas.microsoft.com/office/drawing/2014/main" id="{0AB31F6E-7F53-4811-84B1-EBB4F7680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41</xdr:row>
      <xdr:rowOff>215900</xdr:rowOff>
    </xdr:from>
    <xdr:to>
      <xdr:col>15</xdr:col>
      <xdr:colOff>629479</xdr:colOff>
      <xdr:row>54</xdr:row>
      <xdr:rowOff>46383</xdr:rowOff>
    </xdr:to>
    <xdr:graphicFrame macro="">
      <xdr:nvGraphicFramePr>
        <xdr:cNvPr id="5" name="Gráfico 4">
          <a:extLst>
            <a:ext uri="{FF2B5EF4-FFF2-40B4-BE49-F238E27FC236}">
              <a16:creationId xmlns:a16="http://schemas.microsoft.com/office/drawing/2014/main" id="{60740353-2670-4B39-8672-AA94932AE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55</xdr:row>
      <xdr:rowOff>36443</xdr:rowOff>
    </xdr:from>
    <xdr:to>
      <xdr:col>15</xdr:col>
      <xdr:colOff>704024</xdr:colOff>
      <xdr:row>66</xdr:row>
      <xdr:rowOff>69021</xdr:rowOff>
    </xdr:to>
    <xdr:graphicFrame macro="">
      <xdr:nvGraphicFramePr>
        <xdr:cNvPr id="6" name="Gráfico 5">
          <a:extLst>
            <a:ext uri="{FF2B5EF4-FFF2-40B4-BE49-F238E27FC236}">
              <a16:creationId xmlns:a16="http://schemas.microsoft.com/office/drawing/2014/main" id="{95E3F244-9FAB-4E0A-B597-E4E67B723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absoluteAnchor>
    <xdr:pos x="0" y="0"/>
    <xdr:ext cx="8654143" cy="6272893"/>
    <xdr:graphicFrame macro="">
      <xdr:nvGraphicFramePr>
        <xdr:cNvPr id="2" name="Gráfico 1">
          <a:extLst>
            <a:ext uri="{FF2B5EF4-FFF2-40B4-BE49-F238E27FC236}">
              <a16:creationId xmlns:a16="http://schemas.microsoft.com/office/drawing/2014/main" id="{03A49974-9BC6-40BC-9B36-CF85EB0018E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twoCellAnchor>
    <xdr:from>
      <xdr:col>0</xdr:col>
      <xdr:colOff>342901</xdr:colOff>
      <xdr:row>1</xdr:row>
      <xdr:rowOff>238126</xdr:rowOff>
    </xdr:from>
    <xdr:to>
      <xdr:col>3</xdr:col>
      <xdr:colOff>823938</xdr:colOff>
      <xdr:row>3</xdr:row>
      <xdr:rowOff>214312</xdr:rowOff>
    </xdr:to>
    <xdr:pic>
      <xdr:nvPicPr>
        <xdr:cNvPr id="2" name="Imagen 6">
          <a:extLst>
            <a:ext uri="{FF2B5EF4-FFF2-40B4-BE49-F238E27FC236}">
              <a16:creationId xmlns:a16="http://schemas.microsoft.com/office/drawing/2014/main" id="{20089781-14B4-432D-81CA-8A25457C82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704851"/>
          <a:ext cx="5491187" cy="909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ygonzalez\Documents\YAZMIN\2014\PND%202015-2018\PLAN%20PLURIANUAL\RECIBIDOS\Copia%20de%20MATRIZ%20PLAN%20PLURIANUAL%20DE%20INVERSIONES%20-%20%20PND_2015_2018%20DSEP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
      <sheetName val="Proyectos"/>
      <sheetName val="Entidad"/>
      <sheetName val="BPIN"/>
      <sheetName val="Varios"/>
      <sheetName val="Departamento"/>
      <sheetName val="DATOS"/>
      <sheetName val="EJECUCION POR PRODUCTO 2014"/>
      <sheetName val="MGMP 2015-2018"/>
      <sheetName val="Programas por sector"/>
      <sheetName val="Programas"/>
      <sheetName val="Hoja7"/>
      <sheetName val="Hoja1"/>
    </sheetNames>
    <sheetDataSet>
      <sheetData sheetId="0">
        <row r="2">
          <cell r="A2" t="str">
            <v>AGROPECUARIO</v>
          </cell>
        </row>
      </sheetData>
      <sheetData sheetId="1"/>
      <sheetData sheetId="2"/>
      <sheetData sheetId="3"/>
      <sheetData sheetId="4">
        <row r="4">
          <cell r="A4" t="str">
            <v>PGN_Inversión</v>
          </cell>
          <cell r="H4" t="str">
            <v>INFRAESTRUCTURA Y COMPETITIVIDAD ESTRATÉGICAS</v>
          </cell>
        </row>
        <row r="5">
          <cell r="H5" t="str">
            <v>MOVILIDAD SOCIAL</v>
          </cell>
        </row>
        <row r="6">
          <cell r="H6" t="str">
            <v>TRANSFORMACION DEL CAMPO Y CRECIMIENTO VERDE</v>
          </cell>
        </row>
        <row r="7">
          <cell r="H7" t="str">
            <v>CONSOLIDACION DEL ESTADO SOCIAL DE DERECHO</v>
          </cell>
        </row>
        <row r="8">
          <cell r="H8" t="str">
            <v>BUENO GOBIERNO</v>
          </cell>
        </row>
      </sheetData>
      <sheetData sheetId="5">
        <row r="4">
          <cell r="A4" t="str">
            <v>Antioquia</v>
          </cell>
        </row>
      </sheetData>
      <sheetData sheetId="6"/>
      <sheetData sheetId="7"/>
      <sheetData sheetId="8"/>
      <sheetData sheetId="9"/>
      <sheetData sheetId="10"/>
      <sheetData sheetId="11"/>
      <sheetData sheetId="12" refreshError="1"/>
    </sheetDataSet>
  </externalBook>
</externalLink>
</file>

<file path=xl/persons/person.xml><?xml version="1.0" encoding="utf-8"?>
<personList xmlns="http://schemas.microsoft.com/office/spreadsheetml/2018/threadedcomments" xmlns:x="http://schemas.openxmlformats.org/spreadsheetml/2006/main">
  <person displayName="Carolina Lopez Hernandez" id="{30EFC044-B551-4F4B-A76D-338C36F41150}" userId="Carolina Lopez Hernandez" providerId="None"/>
  <person displayName="Diana Marcela Herran Luna" id="{4779CC06-2523-401A-8338-8930E9AF6D88}" userId="S::dherran@enterritorio.gov.co::3ecfb107-a4ff-4e48-9627-17417d84bbc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0" dT="2020-12-14T04:16:14.11" personId="{4779CC06-2523-401A-8338-8930E9AF6D88}" id="{E6BA45F4-378C-4D2A-B15D-D0D16A3B0A53}">
    <text>Esta actividad está sujeta a la respuesta dada por la Función pública frente al concepto solicitado por parte del grupo PYGR</text>
  </threadedComment>
  <threadedComment ref="B83" dT="2020-12-14T23:21:45.70" personId="{30EFC044-B551-4F4B-A76D-338C36F41150}" id="{4E9E0B3C-EB7A-47FF-BC4C-1999E8120726}">
    <text>Se considera tener presente la respuesta que dará la Función pública frente al concepto solicitado por parte del grupo PYGR para así de esa forma definir los responsables de la participación ciudadana y se inicie el proceso de revisión de los documentos existentes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6"/>
  <sheetViews>
    <sheetView view="pageBreakPreview" topLeftCell="A4" zoomScale="60" zoomScaleNormal="60" workbookViewId="0">
      <selection activeCell="F5" sqref="F5:F9"/>
    </sheetView>
  </sheetViews>
  <sheetFormatPr baseColWidth="10" defaultRowHeight="15" x14ac:dyDescent="0.25"/>
  <cols>
    <col min="1" max="1" width="22.28515625" style="3" customWidth="1"/>
    <col min="2" max="2" width="19.140625" style="3" customWidth="1"/>
    <col min="3" max="3" width="16.7109375" style="3" customWidth="1"/>
    <col min="4" max="5" width="21.42578125" style="3" customWidth="1"/>
    <col min="6" max="6" width="18.42578125" style="3" customWidth="1"/>
    <col min="7" max="7" width="14" style="3" customWidth="1"/>
    <col min="8" max="8" width="42.28515625" style="3" customWidth="1"/>
    <col min="9" max="9" width="11.28515625" style="3" customWidth="1"/>
    <col min="10" max="10" width="15.140625" style="3" hidden="1" customWidth="1"/>
    <col min="11" max="11" width="29.85546875" style="3" customWidth="1"/>
    <col min="12" max="12" width="26.7109375" style="3" hidden="1" customWidth="1"/>
    <col min="13" max="13" width="17" style="3" customWidth="1"/>
    <col min="14" max="14" width="31.42578125" style="3" customWidth="1"/>
    <col min="15" max="15" width="21.7109375" style="3" customWidth="1"/>
    <col min="16" max="16" width="19.5703125" style="3" customWidth="1"/>
    <col min="17" max="16384" width="11.42578125" style="3"/>
  </cols>
  <sheetData>
    <row r="1" spans="1:16" ht="33" customHeight="1" x14ac:dyDescent="0.25">
      <c r="A1" s="282" t="s">
        <v>40</v>
      </c>
      <c r="B1" s="282"/>
      <c r="C1" s="282"/>
      <c r="D1" s="282"/>
      <c r="E1" s="282"/>
      <c r="F1" s="282"/>
      <c r="G1" s="282"/>
      <c r="H1" s="282"/>
      <c r="I1" s="282"/>
      <c r="J1" s="282"/>
      <c r="K1" s="282"/>
      <c r="L1" s="282"/>
      <c r="M1" s="282"/>
      <c r="N1" s="282"/>
      <c r="O1" s="282"/>
      <c r="P1" s="282"/>
    </row>
    <row r="2" spans="1:16" ht="18.75" x14ac:dyDescent="0.25">
      <c r="A2" s="281" t="s">
        <v>184</v>
      </c>
      <c r="B2" s="281"/>
      <c r="C2" s="281"/>
      <c r="D2" s="281"/>
      <c r="E2" s="281"/>
      <c r="F2" s="281"/>
      <c r="G2" s="281"/>
      <c r="H2" s="281"/>
      <c r="I2" s="281"/>
      <c r="J2" s="281"/>
      <c r="K2" s="281"/>
      <c r="L2" s="281"/>
      <c r="M2" s="281"/>
      <c r="N2" s="281"/>
      <c r="O2" s="281"/>
      <c r="P2" s="281"/>
    </row>
    <row r="3" spans="1:16" ht="48" customHeight="1" x14ac:dyDescent="0.25">
      <c r="A3" s="283" t="s">
        <v>37</v>
      </c>
      <c r="B3" s="283"/>
      <c r="C3" s="283"/>
      <c r="D3" s="283"/>
      <c r="E3" s="283"/>
      <c r="F3" s="283"/>
      <c r="G3" s="283"/>
      <c r="H3" s="283"/>
      <c r="I3" s="283"/>
      <c r="J3" s="7"/>
      <c r="K3" s="283" t="s">
        <v>38</v>
      </c>
      <c r="L3" s="283"/>
      <c r="M3" s="283" t="s">
        <v>39</v>
      </c>
      <c r="N3" s="283"/>
      <c r="O3" s="283"/>
      <c r="P3" s="283"/>
    </row>
    <row r="4" spans="1:16" ht="63" customHeight="1" x14ac:dyDescent="0.25">
      <c r="A4" s="1" t="s">
        <v>33</v>
      </c>
      <c r="B4" s="1" t="s">
        <v>32</v>
      </c>
      <c r="C4" s="1" t="s">
        <v>34</v>
      </c>
      <c r="D4" s="1" t="s">
        <v>31</v>
      </c>
      <c r="E4" s="1" t="s">
        <v>67</v>
      </c>
      <c r="F4" s="1" t="s">
        <v>6</v>
      </c>
      <c r="G4" s="1" t="s">
        <v>14</v>
      </c>
      <c r="H4" s="8" t="s">
        <v>7</v>
      </c>
      <c r="I4" s="8" t="s">
        <v>14</v>
      </c>
      <c r="J4" s="1" t="s">
        <v>8</v>
      </c>
      <c r="K4" s="1" t="s">
        <v>0</v>
      </c>
      <c r="L4" s="1" t="s">
        <v>41</v>
      </c>
      <c r="M4" s="1" t="s">
        <v>16</v>
      </c>
      <c r="N4" s="1" t="s">
        <v>1</v>
      </c>
      <c r="O4" s="1" t="s">
        <v>10</v>
      </c>
      <c r="P4" s="1" t="s">
        <v>9</v>
      </c>
    </row>
    <row r="5" spans="1:16" ht="96.75" customHeight="1" x14ac:dyDescent="0.25">
      <c r="A5" s="273" t="s">
        <v>13</v>
      </c>
      <c r="B5" s="273" t="s">
        <v>11</v>
      </c>
      <c r="C5" s="264" t="s">
        <v>12</v>
      </c>
      <c r="D5" s="264" t="s">
        <v>3</v>
      </c>
      <c r="E5" s="264" t="s">
        <v>68</v>
      </c>
      <c r="F5" s="264" t="s">
        <v>118</v>
      </c>
      <c r="G5" s="270" t="s">
        <v>138</v>
      </c>
      <c r="H5" s="9" t="s">
        <v>94</v>
      </c>
      <c r="I5" s="12">
        <v>0.15</v>
      </c>
      <c r="J5" s="10"/>
      <c r="K5" s="2" t="s">
        <v>95</v>
      </c>
      <c r="L5" s="2" t="s">
        <v>42</v>
      </c>
      <c r="M5" s="264" t="s">
        <v>2</v>
      </c>
      <c r="N5" s="2" t="s">
        <v>96</v>
      </c>
      <c r="O5" s="21" t="s">
        <v>97</v>
      </c>
      <c r="P5" s="21">
        <v>42855</v>
      </c>
    </row>
    <row r="6" spans="1:16" ht="102.75" customHeight="1" x14ac:dyDescent="0.25">
      <c r="A6" s="274"/>
      <c r="B6" s="274"/>
      <c r="C6" s="265"/>
      <c r="D6" s="265"/>
      <c r="E6" s="265"/>
      <c r="F6" s="265"/>
      <c r="G6" s="271"/>
      <c r="H6" s="9" t="s">
        <v>139</v>
      </c>
      <c r="I6" s="12">
        <v>0.2</v>
      </c>
      <c r="J6" s="11"/>
      <c r="K6" s="6" t="s">
        <v>98</v>
      </c>
      <c r="L6" s="6" t="s">
        <v>43</v>
      </c>
      <c r="M6" s="265"/>
      <c r="N6" s="2" t="s">
        <v>96</v>
      </c>
      <c r="O6" s="21">
        <v>42856</v>
      </c>
      <c r="P6" s="21">
        <v>42886</v>
      </c>
    </row>
    <row r="7" spans="1:16" ht="96" customHeight="1" x14ac:dyDescent="0.25">
      <c r="A7" s="274"/>
      <c r="B7" s="274"/>
      <c r="C7" s="265"/>
      <c r="D7" s="265"/>
      <c r="E7" s="265"/>
      <c r="F7" s="265"/>
      <c r="G7" s="271"/>
      <c r="H7" s="9" t="s">
        <v>99</v>
      </c>
      <c r="I7" s="12">
        <v>0.2</v>
      </c>
      <c r="J7" s="11"/>
      <c r="K7" s="6" t="s">
        <v>100</v>
      </c>
      <c r="L7" s="6" t="s">
        <v>44</v>
      </c>
      <c r="M7" s="265"/>
      <c r="N7" s="2" t="s">
        <v>96</v>
      </c>
      <c r="O7" s="21">
        <v>42856</v>
      </c>
      <c r="P7" s="22">
        <v>42916</v>
      </c>
    </row>
    <row r="8" spans="1:16" ht="96" customHeight="1" x14ac:dyDescent="0.25">
      <c r="A8" s="274"/>
      <c r="B8" s="274"/>
      <c r="C8" s="265"/>
      <c r="D8" s="265"/>
      <c r="E8" s="265"/>
      <c r="F8" s="265"/>
      <c r="G8" s="271"/>
      <c r="H8" s="9" t="s">
        <v>119</v>
      </c>
      <c r="I8" s="12">
        <v>0.2</v>
      </c>
      <c r="J8" s="11"/>
      <c r="K8" s="71" t="s">
        <v>121</v>
      </c>
      <c r="L8" s="6"/>
      <c r="M8" s="265"/>
      <c r="N8" s="2" t="s">
        <v>96</v>
      </c>
      <c r="O8" s="21">
        <v>42917</v>
      </c>
      <c r="P8" s="22">
        <v>42947</v>
      </c>
    </row>
    <row r="9" spans="1:16" ht="103.5" customHeight="1" x14ac:dyDescent="0.25">
      <c r="A9" s="275"/>
      <c r="B9" s="275"/>
      <c r="C9" s="266"/>
      <c r="D9" s="266"/>
      <c r="E9" s="266"/>
      <c r="F9" s="266"/>
      <c r="G9" s="272"/>
      <c r="H9" s="9" t="s">
        <v>120</v>
      </c>
      <c r="I9" s="12">
        <v>0.25</v>
      </c>
      <c r="J9" s="11"/>
      <c r="K9" s="69" t="s">
        <v>122</v>
      </c>
      <c r="L9" s="6" t="s">
        <v>45</v>
      </c>
      <c r="M9" s="266"/>
      <c r="N9" s="2" t="s">
        <v>96</v>
      </c>
      <c r="O9" s="21">
        <v>42948</v>
      </c>
      <c r="P9" s="22">
        <v>43100</v>
      </c>
    </row>
    <row r="10" spans="1:16" ht="77.25" customHeight="1" x14ac:dyDescent="0.25">
      <c r="A10" s="267" t="s">
        <v>35</v>
      </c>
      <c r="B10" s="267" t="s">
        <v>11</v>
      </c>
      <c r="C10" s="268" t="s">
        <v>123</v>
      </c>
      <c r="D10" s="268" t="s">
        <v>3</v>
      </c>
      <c r="E10" s="255" t="s">
        <v>68</v>
      </c>
      <c r="F10" s="267" t="s">
        <v>124</v>
      </c>
      <c r="G10" s="269">
        <v>0.14299999999999999</v>
      </c>
      <c r="H10" s="13" t="s">
        <v>128</v>
      </c>
      <c r="I10" s="14">
        <v>0.15</v>
      </c>
      <c r="J10" s="5"/>
      <c r="K10" s="5" t="s">
        <v>125</v>
      </c>
      <c r="L10" s="5" t="s">
        <v>46</v>
      </c>
      <c r="M10" s="252" t="s">
        <v>2</v>
      </c>
      <c r="N10" s="5" t="s">
        <v>126</v>
      </c>
      <c r="O10" s="23">
        <v>42767</v>
      </c>
      <c r="P10" s="23">
        <v>42855</v>
      </c>
    </row>
    <row r="11" spans="1:16" ht="93.75" customHeight="1" x14ac:dyDescent="0.25">
      <c r="A11" s="267"/>
      <c r="B11" s="267"/>
      <c r="C11" s="268"/>
      <c r="D11" s="268"/>
      <c r="E11" s="256"/>
      <c r="F11" s="267"/>
      <c r="G11" s="269"/>
      <c r="H11" s="5" t="s">
        <v>127</v>
      </c>
      <c r="I11" s="4">
        <v>0.15</v>
      </c>
      <c r="J11" s="15"/>
      <c r="K11" s="5" t="s">
        <v>131</v>
      </c>
      <c r="L11" s="5" t="s">
        <v>43</v>
      </c>
      <c r="M11" s="253"/>
      <c r="N11" s="5" t="s">
        <v>129</v>
      </c>
      <c r="O11" s="23">
        <v>42795</v>
      </c>
      <c r="P11" s="24">
        <v>42855</v>
      </c>
    </row>
    <row r="12" spans="1:16" ht="93.75" customHeight="1" x14ac:dyDescent="0.25">
      <c r="A12" s="267"/>
      <c r="B12" s="267"/>
      <c r="C12" s="268"/>
      <c r="D12" s="268"/>
      <c r="E12" s="256"/>
      <c r="F12" s="267"/>
      <c r="G12" s="269"/>
      <c r="H12" s="16" t="s">
        <v>130</v>
      </c>
      <c r="I12" s="4">
        <v>0.2</v>
      </c>
      <c r="J12" s="15"/>
      <c r="K12" s="5" t="s">
        <v>108</v>
      </c>
      <c r="L12" s="5"/>
      <c r="M12" s="253"/>
      <c r="N12" s="5" t="s">
        <v>129</v>
      </c>
      <c r="O12" s="23" t="s">
        <v>134</v>
      </c>
      <c r="P12" s="24">
        <v>43090</v>
      </c>
    </row>
    <row r="13" spans="1:16" ht="93.75" customHeight="1" x14ac:dyDescent="0.25">
      <c r="A13" s="267"/>
      <c r="B13" s="267"/>
      <c r="C13" s="268"/>
      <c r="D13" s="268"/>
      <c r="E13" s="256"/>
      <c r="F13" s="267"/>
      <c r="G13" s="269"/>
      <c r="H13" s="16" t="s">
        <v>132</v>
      </c>
      <c r="I13" s="4">
        <v>0.15</v>
      </c>
      <c r="J13" s="15"/>
      <c r="K13" s="16" t="s">
        <v>133</v>
      </c>
      <c r="L13" s="5"/>
      <c r="M13" s="253"/>
      <c r="N13" s="5" t="s">
        <v>129</v>
      </c>
      <c r="O13" s="23">
        <v>42767</v>
      </c>
      <c r="P13" s="24">
        <v>42855</v>
      </c>
    </row>
    <row r="14" spans="1:16" ht="93.75" customHeight="1" x14ac:dyDescent="0.25">
      <c r="A14" s="267"/>
      <c r="B14" s="267"/>
      <c r="C14" s="268"/>
      <c r="D14" s="268"/>
      <c r="E14" s="256"/>
      <c r="F14" s="267"/>
      <c r="G14" s="269"/>
      <c r="H14" s="16" t="s">
        <v>135</v>
      </c>
      <c r="I14" s="4">
        <v>0.2</v>
      </c>
      <c r="J14" s="15"/>
      <c r="K14" s="16" t="s">
        <v>136</v>
      </c>
      <c r="L14" s="5"/>
      <c r="M14" s="253"/>
      <c r="N14" s="5" t="s">
        <v>129</v>
      </c>
      <c r="O14" s="23">
        <v>42856</v>
      </c>
      <c r="P14" s="24">
        <v>42916</v>
      </c>
    </row>
    <row r="15" spans="1:16" ht="84" customHeight="1" x14ac:dyDescent="0.25">
      <c r="A15" s="267"/>
      <c r="B15" s="267"/>
      <c r="C15" s="268"/>
      <c r="D15" s="268"/>
      <c r="E15" s="257"/>
      <c r="F15" s="267"/>
      <c r="G15" s="269"/>
      <c r="H15" s="16" t="s">
        <v>137</v>
      </c>
      <c r="I15" s="4">
        <v>0.15</v>
      </c>
      <c r="J15" s="15"/>
      <c r="K15" s="16" t="s">
        <v>49</v>
      </c>
      <c r="L15" s="5" t="s">
        <v>47</v>
      </c>
      <c r="M15" s="254"/>
      <c r="N15" s="16" t="s">
        <v>2</v>
      </c>
      <c r="O15" s="24">
        <v>42461</v>
      </c>
      <c r="P15" s="24">
        <v>42734</v>
      </c>
    </row>
    <row r="16" spans="1:16" ht="105" customHeight="1" x14ac:dyDescent="0.25">
      <c r="A16" s="252" t="s">
        <v>35</v>
      </c>
      <c r="B16" s="252" t="s">
        <v>11</v>
      </c>
      <c r="C16" s="255" t="s">
        <v>12</v>
      </c>
      <c r="D16" s="255" t="s">
        <v>3</v>
      </c>
      <c r="E16" s="255" t="s">
        <v>69</v>
      </c>
      <c r="F16" s="252" t="s">
        <v>140</v>
      </c>
      <c r="G16" s="279">
        <v>0.14299999999999999</v>
      </c>
      <c r="H16" s="68" t="s">
        <v>141</v>
      </c>
      <c r="I16" s="25">
        <v>0.3</v>
      </c>
      <c r="J16" s="17"/>
      <c r="K16" s="68" t="s">
        <v>107</v>
      </c>
      <c r="L16" s="67" t="s">
        <v>48</v>
      </c>
      <c r="M16" s="252" t="s">
        <v>142</v>
      </c>
      <c r="N16" s="68" t="s">
        <v>143</v>
      </c>
      <c r="O16" s="26">
        <v>42767</v>
      </c>
      <c r="P16" s="26">
        <v>42794</v>
      </c>
    </row>
    <row r="17" spans="1:16" ht="72.75" customHeight="1" x14ac:dyDescent="0.25">
      <c r="A17" s="254"/>
      <c r="B17" s="254"/>
      <c r="C17" s="257"/>
      <c r="D17" s="257"/>
      <c r="E17" s="256"/>
      <c r="F17" s="254"/>
      <c r="G17" s="280"/>
      <c r="H17" s="68" t="s">
        <v>146</v>
      </c>
      <c r="I17" s="25">
        <v>0.7</v>
      </c>
      <c r="J17" s="17"/>
      <c r="K17" s="68" t="s">
        <v>145</v>
      </c>
      <c r="L17" s="67" t="s">
        <v>48</v>
      </c>
      <c r="M17" s="254"/>
      <c r="N17" s="68" t="s">
        <v>144</v>
      </c>
      <c r="O17" s="26">
        <v>42795</v>
      </c>
      <c r="P17" s="23">
        <v>43100</v>
      </c>
    </row>
    <row r="18" spans="1:16" ht="72.75" customHeight="1" x14ac:dyDescent="0.25">
      <c r="A18" s="16"/>
      <c r="B18" s="16"/>
      <c r="C18" s="64"/>
      <c r="D18" s="72"/>
      <c r="E18" s="64"/>
      <c r="F18" s="74"/>
      <c r="G18" s="258">
        <v>0.14299999999999999</v>
      </c>
      <c r="H18" s="76" t="s">
        <v>101</v>
      </c>
      <c r="I18" s="25">
        <v>0.15</v>
      </c>
      <c r="J18" s="17"/>
      <c r="K18" s="68" t="s">
        <v>150</v>
      </c>
      <c r="L18" s="67"/>
      <c r="M18" s="66"/>
      <c r="N18" s="68" t="s">
        <v>155</v>
      </c>
      <c r="O18" s="26">
        <v>42767</v>
      </c>
      <c r="P18" s="23">
        <v>42794</v>
      </c>
    </row>
    <row r="19" spans="1:16" ht="134.25" customHeight="1" x14ac:dyDescent="0.25">
      <c r="A19" s="63" t="s">
        <v>147</v>
      </c>
      <c r="B19" s="63" t="s">
        <v>148</v>
      </c>
      <c r="C19" s="65" t="s">
        <v>149</v>
      </c>
      <c r="D19" s="73" t="s">
        <v>3</v>
      </c>
      <c r="E19" s="256" t="s">
        <v>69</v>
      </c>
      <c r="F19" s="75"/>
      <c r="G19" s="259"/>
      <c r="H19" s="76" t="s">
        <v>102</v>
      </c>
      <c r="I19" s="25">
        <v>0.2</v>
      </c>
      <c r="J19" s="17"/>
      <c r="K19" s="68" t="s">
        <v>151</v>
      </c>
      <c r="L19" s="67"/>
      <c r="M19" s="253" t="s">
        <v>4</v>
      </c>
      <c r="N19" s="68" t="s">
        <v>155</v>
      </c>
      <c r="O19" s="26">
        <v>42795</v>
      </c>
      <c r="P19" s="23">
        <v>42825</v>
      </c>
    </row>
    <row r="20" spans="1:16" ht="72.75" customHeight="1" x14ac:dyDescent="0.25">
      <c r="A20" s="63"/>
      <c r="B20" s="63"/>
      <c r="C20" s="65"/>
      <c r="D20" s="73"/>
      <c r="E20" s="256"/>
      <c r="F20" s="75"/>
      <c r="G20" s="259"/>
      <c r="H20" s="77" t="s">
        <v>103</v>
      </c>
      <c r="I20" s="25">
        <v>0.15</v>
      </c>
      <c r="J20" s="17"/>
      <c r="K20" s="68" t="s">
        <v>152</v>
      </c>
      <c r="L20" s="67"/>
      <c r="M20" s="253"/>
      <c r="N20" s="68" t="s">
        <v>155</v>
      </c>
      <c r="O20" s="26">
        <v>42795</v>
      </c>
      <c r="P20" s="23">
        <v>42825</v>
      </c>
    </row>
    <row r="21" spans="1:16" ht="72.75" customHeight="1" x14ac:dyDescent="0.25">
      <c r="A21" s="63"/>
      <c r="B21" s="63"/>
      <c r="C21" s="65"/>
      <c r="D21" s="73"/>
      <c r="E21" s="65"/>
      <c r="F21" s="75"/>
      <c r="G21" s="259"/>
      <c r="H21" s="77" t="s">
        <v>104</v>
      </c>
      <c r="I21" s="25">
        <v>0.3</v>
      </c>
      <c r="J21" s="17"/>
      <c r="K21" s="68" t="s">
        <v>153</v>
      </c>
      <c r="L21" s="67"/>
      <c r="M21" s="253"/>
      <c r="N21" s="68" t="s">
        <v>156</v>
      </c>
      <c r="O21" s="26">
        <v>42826</v>
      </c>
      <c r="P21" s="23">
        <v>42855</v>
      </c>
    </row>
    <row r="22" spans="1:16" ht="72.75" customHeight="1" x14ac:dyDescent="0.25">
      <c r="A22" s="63"/>
      <c r="B22" s="63"/>
      <c r="C22" s="65"/>
      <c r="D22" s="73"/>
      <c r="E22" s="65"/>
      <c r="F22" s="75"/>
      <c r="G22" s="260"/>
      <c r="H22" s="78" t="s">
        <v>105</v>
      </c>
      <c r="I22" s="79">
        <v>0.2</v>
      </c>
      <c r="J22" s="80"/>
      <c r="K22" s="81" t="s">
        <v>154</v>
      </c>
      <c r="L22" s="74"/>
      <c r="M22" s="254"/>
      <c r="N22" s="81" t="s">
        <v>155</v>
      </c>
      <c r="O22" s="82">
        <v>42856</v>
      </c>
      <c r="P22" s="83">
        <v>42947</v>
      </c>
    </row>
    <row r="23" spans="1:16" s="84" customFormat="1" ht="72.75" customHeight="1" x14ac:dyDescent="0.25">
      <c r="A23" s="252" t="s">
        <v>157</v>
      </c>
      <c r="B23" s="252" t="s">
        <v>148</v>
      </c>
      <c r="C23" s="255" t="s">
        <v>123</v>
      </c>
      <c r="D23" s="255" t="s">
        <v>15</v>
      </c>
      <c r="E23" s="255" t="s">
        <v>69</v>
      </c>
      <c r="F23" s="252" t="s">
        <v>158</v>
      </c>
      <c r="G23" s="258">
        <v>0.14299999999999999</v>
      </c>
      <c r="H23" s="86" t="s">
        <v>109</v>
      </c>
      <c r="I23" s="79">
        <v>0.2</v>
      </c>
      <c r="J23" s="17"/>
      <c r="K23" s="68" t="s">
        <v>159</v>
      </c>
      <c r="L23" s="67"/>
      <c r="M23" s="252" t="s">
        <v>4</v>
      </c>
      <c r="N23" s="68" t="s">
        <v>163</v>
      </c>
      <c r="O23" s="26">
        <v>42767</v>
      </c>
      <c r="P23" s="23">
        <v>42825</v>
      </c>
    </row>
    <row r="24" spans="1:16" ht="72.75" customHeight="1" x14ac:dyDescent="0.25">
      <c r="A24" s="253"/>
      <c r="B24" s="253"/>
      <c r="C24" s="256"/>
      <c r="D24" s="256"/>
      <c r="E24" s="256"/>
      <c r="F24" s="253"/>
      <c r="G24" s="259"/>
      <c r="H24" s="86" t="s">
        <v>110</v>
      </c>
      <c r="I24" s="79">
        <v>0.25</v>
      </c>
      <c r="J24" s="17"/>
      <c r="K24" s="68" t="s">
        <v>160</v>
      </c>
      <c r="L24" s="67"/>
      <c r="M24" s="253"/>
      <c r="N24" s="68" t="s">
        <v>163</v>
      </c>
      <c r="O24" s="26">
        <v>42826</v>
      </c>
      <c r="P24" s="23">
        <v>42916</v>
      </c>
    </row>
    <row r="25" spans="1:16" ht="72.75" customHeight="1" x14ac:dyDescent="0.25">
      <c r="A25" s="253"/>
      <c r="B25" s="253"/>
      <c r="C25" s="256"/>
      <c r="D25" s="256"/>
      <c r="E25" s="256"/>
      <c r="F25" s="253"/>
      <c r="G25" s="259"/>
      <c r="H25" s="86" t="s">
        <v>116</v>
      </c>
      <c r="I25" s="79">
        <v>0.25</v>
      </c>
      <c r="J25" s="17"/>
      <c r="K25" s="68" t="s">
        <v>161</v>
      </c>
      <c r="L25" s="67"/>
      <c r="M25" s="253"/>
      <c r="N25" s="68" t="s">
        <v>163</v>
      </c>
      <c r="O25" s="26">
        <v>42856</v>
      </c>
      <c r="P25" s="23">
        <v>42947</v>
      </c>
    </row>
    <row r="26" spans="1:16" ht="72.75" customHeight="1" x14ac:dyDescent="0.25">
      <c r="A26" s="254"/>
      <c r="B26" s="254"/>
      <c r="C26" s="257"/>
      <c r="D26" s="257"/>
      <c r="E26" s="257"/>
      <c r="F26" s="254"/>
      <c r="G26" s="260"/>
      <c r="H26" s="87" t="s">
        <v>117</v>
      </c>
      <c r="I26" s="79">
        <v>0.3</v>
      </c>
      <c r="J26" s="80"/>
      <c r="K26" s="81" t="s">
        <v>162</v>
      </c>
      <c r="L26" s="74"/>
      <c r="M26" s="254"/>
      <c r="N26" s="81" t="s">
        <v>163</v>
      </c>
      <c r="O26" s="82">
        <v>42948</v>
      </c>
      <c r="P26" s="83">
        <v>43100</v>
      </c>
    </row>
    <row r="27" spans="1:16" s="84" customFormat="1" ht="72.75" customHeight="1" x14ac:dyDescent="0.25">
      <c r="A27" s="252" t="s">
        <v>164</v>
      </c>
      <c r="B27" s="252" t="s">
        <v>165</v>
      </c>
      <c r="C27" s="255" t="s">
        <v>166</v>
      </c>
      <c r="D27" s="255" t="s">
        <v>167</v>
      </c>
      <c r="E27" s="255" t="s">
        <v>68</v>
      </c>
      <c r="F27" s="252" t="s">
        <v>168</v>
      </c>
      <c r="G27" s="261">
        <v>0.14299999999999999</v>
      </c>
      <c r="H27" s="86" t="s">
        <v>111</v>
      </c>
      <c r="I27" s="79">
        <v>0.3</v>
      </c>
      <c r="J27" s="17"/>
      <c r="K27" s="68" t="s">
        <v>169</v>
      </c>
      <c r="L27" s="67"/>
      <c r="M27" s="252" t="s">
        <v>172</v>
      </c>
      <c r="N27" s="68" t="s">
        <v>173</v>
      </c>
      <c r="O27" s="26" t="s">
        <v>174</v>
      </c>
      <c r="P27" s="23">
        <v>42962</v>
      </c>
    </row>
    <row r="28" spans="1:16" ht="72.75" customHeight="1" x14ac:dyDescent="0.25">
      <c r="A28" s="253"/>
      <c r="B28" s="253"/>
      <c r="C28" s="256"/>
      <c r="D28" s="256"/>
      <c r="E28" s="256"/>
      <c r="F28" s="253"/>
      <c r="G28" s="262"/>
      <c r="H28" s="86" t="s">
        <v>112</v>
      </c>
      <c r="I28" s="79">
        <v>0.15</v>
      </c>
      <c r="J28" s="17"/>
      <c r="K28" s="68" t="s">
        <v>170</v>
      </c>
      <c r="L28" s="67"/>
      <c r="M28" s="253"/>
      <c r="N28" s="68" t="s">
        <v>173</v>
      </c>
      <c r="O28" s="26">
        <v>371649</v>
      </c>
      <c r="P28" s="23" t="s">
        <v>175</v>
      </c>
    </row>
    <row r="29" spans="1:16" ht="72.75" customHeight="1" x14ac:dyDescent="0.25">
      <c r="A29" s="253"/>
      <c r="B29" s="253"/>
      <c r="C29" s="256"/>
      <c r="D29" s="256"/>
      <c r="E29" s="256"/>
      <c r="F29" s="253"/>
      <c r="G29" s="262"/>
      <c r="H29" s="86" t="s">
        <v>113</v>
      </c>
      <c r="I29" s="79">
        <v>0.3</v>
      </c>
      <c r="J29" s="17"/>
      <c r="K29" s="68" t="s">
        <v>114</v>
      </c>
      <c r="L29" s="67"/>
      <c r="M29" s="253"/>
      <c r="N29" s="68" t="s">
        <v>173</v>
      </c>
      <c r="O29" s="23" t="s">
        <v>175</v>
      </c>
      <c r="P29" s="23">
        <v>43100</v>
      </c>
    </row>
    <row r="30" spans="1:16" s="85" customFormat="1" ht="72.75" customHeight="1" x14ac:dyDescent="0.25">
      <c r="A30" s="254"/>
      <c r="B30" s="254"/>
      <c r="C30" s="257"/>
      <c r="D30" s="257"/>
      <c r="E30" s="257"/>
      <c r="F30" s="254"/>
      <c r="G30" s="263"/>
      <c r="H30" s="86" t="s">
        <v>115</v>
      </c>
      <c r="I30" s="25">
        <v>0.25</v>
      </c>
      <c r="J30" s="17"/>
      <c r="K30" s="68" t="s">
        <v>171</v>
      </c>
      <c r="L30" s="67"/>
      <c r="M30" s="254"/>
      <c r="N30" s="68" t="s">
        <v>173</v>
      </c>
      <c r="O30" s="26">
        <v>42767</v>
      </c>
      <c r="P30" s="23">
        <v>42916</v>
      </c>
    </row>
    <row r="31" spans="1:16" ht="225" customHeight="1" x14ac:dyDescent="0.25">
      <c r="A31" s="252" t="s">
        <v>176</v>
      </c>
      <c r="B31" s="252" t="s">
        <v>30</v>
      </c>
      <c r="C31" s="252" t="s">
        <v>36</v>
      </c>
      <c r="D31" s="5" t="s">
        <v>29</v>
      </c>
      <c r="E31" s="5" t="s">
        <v>70</v>
      </c>
      <c r="F31" s="252" t="s">
        <v>17</v>
      </c>
      <c r="G31" s="261">
        <v>0.14299999999999999</v>
      </c>
      <c r="H31" s="13" t="s">
        <v>18</v>
      </c>
      <c r="I31" s="14">
        <v>0.25</v>
      </c>
      <c r="J31" s="15"/>
      <c r="K31" s="5" t="s">
        <v>23</v>
      </c>
      <c r="L31" s="5" t="s">
        <v>44</v>
      </c>
      <c r="M31" s="276" t="s">
        <v>22</v>
      </c>
      <c r="N31" s="20" t="s">
        <v>63</v>
      </c>
      <c r="O31" s="62">
        <v>42767</v>
      </c>
      <c r="P31" s="62">
        <v>43100</v>
      </c>
    </row>
    <row r="32" spans="1:16" ht="120" customHeight="1" x14ac:dyDescent="0.25">
      <c r="A32" s="253"/>
      <c r="B32" s="253"/>
      <c r="C32" s="253"/>
      <c r="D32" s="5" t="s">
        <v>28</v>
      </c>
      <c r="E32" s="5" t="s">
        <v>71</v>
      </c>
      <c r="F32" s="253"/>
      <c r="G32" s="262"/>
      <c r="H32" s="5" t="s">
        <v>20</v>
      </c>
      <c r="I32" s="4">
        <v>0.25</v>
      </c>
      <c r="J32" s="15"/>
      <c r="K32" s="5" t="s">
        <v>26</v>
      </c>
      <c r="L32" s="5" t="s">
        <v>44</v>
      </c>
      <c r="M32" s="277"/>
      <c r="N32" s="20" t="s">
        <v>64</v>
      </c>
      <c r="O32" s="62">
        <v>42767</v>
      </c>
      <c r="P32" s="62">
        <v>43100</v>
      </c>
    </row>
    <row r="33" spans="1:16" ht="118.5" customHeight="1" x14ac:dyDescent="0.25">
      <c r="A33" s="253"/>
      <c r="B33" s="253"/>
      <c r="C33" s="253"/>
      <c r="D33" s="5" t="s">
        <v>5</v>
      </c>
      <c r="E33" s="5" t="s">
        <v>68</v>
      </c>
      <c r="F33" s="253"/>
      <c r="G33" s="262"/>
      <c r="H33" s="5" t="s">
        <v>19</v>
      </c>
      <c r="I33" s="4">
        <v>0.25</v>
      </c>
      <c r="J33" s="15"/>
      <c r="K33" s="5" t="s">
        <v>25</v>
      </c>
      <c r="L33" s="5" t="s">
        <v>44</v>
      </c>
      <c r="M33" s="277"/>
      <c r="N33" s="20" t="s">
        <v>65</v>
      </c>
      <c r="O33" s="62">
        <v>42767</v>
      </c>
      <c r="P33" s="62">
        <v>43100</v>
      </c>
    </row>
    <row r="34" spans="1:16" ht="142.5" customHeight="1" x14ac:dyDescent="0.25">
      <c r="A34" s="254"/>
      <c r="B34" s="254"/>
      <c r="C34" s="254"/>
      <c r="D34" s="5" t="s">
        <v>27</v>
      </c>
      <c r="E34" s="5" t="s">
        <v>70</v>
      </c>
      <c r="F34" s="254"/>
      <c r="G34" s="263"/>
      <c r="H34" s="5" t="s">
        <v>21</v>
      </c>
      <c r="I34" s="4">
        <v>0.25</v>
      </c>
      <c r="J34" s="15"/>
      <c r="K34" s="5" t="s">
        <v>24</v>
      </c>
      <c r="L34" s="5" t="s">
        <v>44</v>
      </c>
      <c r="M34" s="278"/>
      <c r="N34" s="20" t="s">
        <v>66</v>
      </c>
      <c r="O34" s="62">
        <v>42767</v>
      </c>
      <c r="P34" s="62">
        <v>43100</v>
      </c>
    </row>
    <row r="35" spans="1:16" x14ac:dyDescent="0.25">
      <c r="G35" s="61"/>
    </row>
    <row r="36" spans="1:16" x14ac:dyDescent="0.25">
      <c r="O36" s="28">
        <f>MIN(O5:O34)</f>
        <v>42461</v>
      </c>
    </row>
  </sheetData>
  <mergeCells count="54">
    <mergeCell ref="A2:P2"/>
    <mergeCell ref="A1:P1"/>
    <mergeCell ref="A3:I3"/>
    <mergeCell ref="K3:L3"/>
    <mergeCell ref="M3:P3"/>
    <mergeCell ref="M16:M17"/>
    <mergeCell ref="A31:A34"/>
    <mergeCell ref="B31:B34"/>
    <mergeCell ref="M31:M34"/>
    <mergeCell ref="C31:C34"/>
    <mergeCell ref="F31:F34"/>
    <mergeCell ref="G31:G34"/>
    <mergeCell ref="F16:F17"/>
    <mergeCell ref="E16:E17"/>
    <mergeCell ref="A16:A17"/>
    <mergeCell ref="B16:B17"/>
    <mergeCell ref="C16:C17"/>
    <mergeCell ref="D16:D17"/>
    <mergeCell ref="G16:G17"/>
    <mergeCell ref="M19:M22"/>
    <mergeCell ref="A23:A26"/>
    <mergeCell ref="M5:M9"/>
    <mergeCell ref="M10:M15"/>
    <mergeCell ref="A10:A15"/>
    <mergeCell ref="B10:B15"/>
    <mergeCell ref="C10:C15"/>
    <mergeCell ref="D10:D15"/>
    <mergeCell ref="F10:F15"/>
    <mergeCell ref="G10:G15"/>
    <mergeCell ref="G5:G9"/>
    <mergeCell ref="A5:A9"/>
    <mergeCell ref="B5:B9"/>
    <mergeCell ref="C5:C9"/>
    <mergeCell ref="D5:D9"/>
    <mergeCell ref="F5:F9"/>
    <mergeCell ref="E5:E9"/>
    <mergeCell ref="E10:E15"/>
    <mergeCell ref="B23:B26"/>
    <mergeCell ref="C23:C26"/>
    <mergeCell ref="D23:D26"/>
    <mergeCell ref="E23:E26"/>
    <mergeCell ref="F23:F26"/>
    <mergeCell ref="G23:G26"/>
    <mergeCell ref="M23:M26"/>
    <mergeCell ref="E19:E20"/>
    <mergeCell ref="G18:G22"/>
    <mergeCell ref="F27:F30"/>
    <mergeCell ref="G27:G30"/>
    <mergeCell ref="M27:M30"/>
    <mergeCell ref="A27:A30"/>
    <mergeCell ref="B27:B30"/>
    <mergeCell ref="C27:C30"/>
    <mergeCell ref="D27:D30"/>
    <mergeCell ref="E27:E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080AD-CC3B-4D02-8D74-2855F51CF3B2}">
  <sheetPr>
    <tabColor rgb="FF00B050"/>
    <pageSetUpPr fitToPage="1"/>
  </sheetPr>
  <dimension ref="A1:S38"/>
  <sheetViews>
    <sheetView tabSelected="1" topLeftCell="A14" zoomScale="50" zoomScaleNormal="50" workbookViewId="0">
      <selection activeCell="A16" sqref="A16:B16"/>
    </sheetView>
  </sheetViews>
  <sheetFormatPr baseColWidth="10" defaultRowHeight="20.25" x14ac:dyDescent="0.3"/>
  <cols>
    <col min="1" max="1" width="22.5703125" style="140" customWidth="1"/>
    <col min="2" max="2" width="24.140625" style="140" customWidth="1"/>
    <col min="3" max="3" width="28.42578125" style="140" customWidth="1"/>
    <col min="4" max="4" width="28.5703125" style="140" hidden="1" customWidth="1"/>
    <col min="5" max="5" width="40.140625" style="140" customWidth="1"/>
    <col min="6" max="6" width="43" style="140" customWidth="1"/>
    <col min="7" max="7" width="29.85546875" style="140" customWidth="1"/>
    <col min="8" max="8" width="54.140625" style="140" customWidth="1"/>
    <col min="9" max="9" width="26.28515625" style="140" customWidth="1"/>
    <col min="10" max="10" width="41.42578125" style="140" customWidth="1"/>
    <col min="11" max="11" width="27.5703125" style="140" customWidth="1"/>
    <col min="12" max="12" width="28.28515625" style="140" customWidth="1"/>
    <col min="13" max="13" width="48.140625" style="140" customWidth="1"/>
    <col min="14" max="14" width="47.140625" style="140" customWidth="1"/>
    <col min="15" max="15" width="39" style="140" customWidth="1"/>
    <col min="16" max="16" width="37.140625" style="140" customWidth="1"/>
    <col min="17" max="17" width="39.7109375" style="140" customWidth="1"/>
    <col min="18" max="18" width="27.7109375" style="140" customWidth="1"/>
    <col min="19" max="19" width="33" style="140" customWidth="1"/>
    <col min="20" max="16384" width="11.42578125" style="140"/>
  </cols>
  <sheetData>
    <row r="1" spans="1:19" ht="36.75" customHeight="1" x14ac:dyDescent="0.3"/>
    <row r="2" spans="1:19" ht="36.75" customHeight="1" x14ac:dyDescent="0.3">
      <c r="A2" s="297"/>
      <c r="B2" s="298"/>
      <c r="C2" s="298"/>
      <c r="D2" s="299"/>
      <c r="E2" s="306" t="s">
        <v>241</v>
      </c>
      <c r="F2" s="306"/>
      <c r="G2" s="306"/>
      <c r="H2" s="306"/>
      <c r="I2" s="306"/>
      <c r="J2" s="306"/>
      <c r="K2" s="306"/>
      <c r="L2" s="306"/>
      <c r="M2" s="306"/>
      <c r="N2" s="306"/>
      <c r="O2" s="306"/>
      <c r="P2" s="306"/>
      <c r="Q2" s="139" t="s">
        <v>238</v>
      </c>
      <c r="R2" s="307" t="s">
        <v>243</v>
      </c>
      <c r="S2" s="307"/>
    </row>
    <row r="3" spans="1:19" ht="36.75" customHeight="1" x14ac:dyDescent="0.3">
      <c r="A3" s="300"/>
      <c r="B3" s="301"/>
      <c r="C3" s="301"/>
      <c r="D3" s="302"/>
      <c r="E3" s="306"/>
      <c r="F3" s="306"/>
      <c r="G3" s="306"/>
      <c r="H3" s="306"/>
      <c r="I3" s="306"/>
      <c r="J3" s="306"/>
      <c r="K3" s="306"/>
      <c r="L3" s="306"/>
      <c r="M3" s="306"/>
      <c r="N3" s="306"/>
      <c r="O3" s="306"/>
      <c r="P3" s="306"/>
      <c r="Q3" s="139" t="s">
        <v>239</v>
      </c>
      <c r="R3" s="308">
        <v>2</v>
      </c>
      <c r="S3" s="308"/>
    </row>
    <row r="4" spans="1:19" ht="36.75" customHeight="1" x14ac:dyDescent="0.3">
      <c r="A4" s="303"/>
      <c r="B4" s="304"/>
      <c r="C4" s="304"/>
      <c r="D4" s="305"/>
      <c r="E4" s="306" t="s">
        <v>242</v>
      </c>
      <c r="F4" s="306"/>
      <c r="G4" s="306"/>
      <c r="H4" s="306"/>
      <c r="I4" s="306"/>
      <c r="J4" s="306"/>
      <c r="K4" s="306"/>
      <c r="L4" s="306"/>
      <c r="M4" s="306"/>
      <c r="N4" s="306"/>
      <c r="O4" s="306"/>
      <c r="P4" s="306"/>
      <c r="Q4" s="139" t="s">
        <v>240</v>
      </c>
      <c r="R4" s="309">
        <v>44173</v>
      </c>
      <c r="S4" s="310"/>
    </row>
    <row r="5" spans="1:19" ht="36.75" customHeight="1" x14ac:dyDescent="0.3"/>
    <row r="6" spans="1:19" ht="59.25" customHeight="1" x14ac:dyDescent="0.3">
      <c r="A6" s="311" t="s">
        <v>50</v>
      </c>
      <c r="B6" s="312"/>
      <c r="C6" s="313"/>
      <c r="D6" s="314">
        <v>44168</v>
      </c>
      <c r="E6" s="315"/>
      <c r="F6" s="315"/>
      <c r="G6" s="315"/>
      <c r="H6" s="315"/>
      <c r="I6" s="316"/>
      <c r="J6" s="317"/>
      <c r="K6" s="317"/>
      <c r="L6" s="317"/>
      <c r="M6" s="317"/>
      <c r="N6" s="288" t="s">
        <v>51</v>
      </c>
      <c r="O6" s="288"/>
      <c r="P6" s="318" t="s">
        <v>759</v>
      </c>
      <c r="Q6" s="318"/>
      <c r="R6" s="318"/>
      <c r="S6" s="318"/>
    </row>
    <row r="7" spans="1:19" ht="18" customHeight="1" x14ac:dyDescent="0.3">
      <c r="A7" s="290" t="s">
        <v>742</v>
      </c>
      <c r="B7" s="291"/>
      <c r="C7" s="291"/>
      <c r="D7" s="292"/>
      <c r="E7" s="292"/>
      <c r="F7" s="292"/>
      <c r="G7" s="292"/>
      <c r="H7" s="292"/>
      <c r="I7" s="292"/>
      <c r="J7" s="292"/>
      <c r="K7" s="292"/>
      <c r="L7" s="292"/>
      <c r="M7" s="292"/>
      <c r="N7" s="291"/>
      <c r="O7" s="291"/>
      <c r="P7" s="291"/>
      <c r="Q7" s="291"/>
      <c r="R7" s="291"/>
      <c r="S7" s="293"/>
    </row>
    <row r="8" spans="1:19" ht="48.75" customHeight="1" x14ac:dyDescent="0.3">
      <c r="A8" s="294"/>
      <c r="B8" s="295"/>
      <c r="C8" s="295"/>
      <c r="D8" s="295"/>
      <c r="E8" s="295"/>
      <c r="F8" s="295"/>
      <c r="G8" s="295"/>
      <c r="H8" s="295"/>
      <c r="I8" s="295"/>
      <c r="J8" s="295"/>
      <c r="K8" s="295"/>
      <c r="L8" s="295"/>
      <c r="M8" s="295"/>
      <c r="N8" s="295"/>
      <c r="O8" s="295"/>
      <c r="P8" s="295"/>
      <c r="Q8" s="295"/>
      <c r="R8" s="295"/>
      <c r="S8" s="296"/>
    </row>
    <row r="9" spans="1:19" ht="54.75" customHeight="1" x14ac:dyDescent="0.3">
      <c r="A9" s="288" t="s">
        <v>282</v>
      </c>
      <c r="B9" s="288"/>
      <c r="C9" s="288"/>
      <c r="D9" s="288"/>
      <c r="E9" s="288"/>
      <c r="F9" s="288"/>
      <c r="G9" s="288"/>
      <c r="H9" s="288"/>
      <c r="I9" s="288"/>
      <c r="J9" s="288"/>
      <c r="K9" s="288"/>
      <c r="L9" s="288"/>
      <c r="M9" s="288"/>
      <c r="N9" s="288"/>
      <c r="O9" s="288"/>
      <c r="P9" s="288"/>
      <c r="Q9" s="288" t="s">
        <v>235</v>
      </c>
      <c r="R9" s="288"/>
      <c r="S9" s="288"/>
    </row>
    <row r="10" spans="1:19" ht="31.5" customHeight="1" x14ac:dyDescent="0.3">
      <c r="A10" s="289"/>
      <c r="B10" s="289"/>
      <c r="C10" s="289"/>
      <c r="D10" s="289"/>
      <c r="E10" s="289"/>
      <c r="F10" s="289"/>
      <c r="G10" s="289"/>
      <c r="H10" s="289"/>
      <c r="I10" s="289"/>
      <c r="J10" s="289"/>
      <c r="K10" s="289"/>
      <c r="L10" s="289"/>
      <c r="M10" s="289"/>
      <c r="N10" s="289"/>
      <c r="O10" s="289"/>
      <c r="P10" s="289"/>
      <c r="Q10" s="289"/>
      <c r="R10" s="289"/>
      <c r="S10" s="289"/>
    </row>
    <row r="11" spans="1:19" ht="62.25" customHeight="1" x14ac:dyDescent="0.3">
      <c r="A11" s="319" t="s">
        <v>223</v>
      </c>
      <c r="B11" s="319"/>
      <c r="C11" s="320" t="s">
        <v>245</v>
      </c>
      <c r="D11" s="321"/>
      <c r="E11" s="321"/>
      <c r="F11" s="321"/>
      <c r="G11" s="321"/>
      <c r="H11" s="321"/>
      <c r="I11" s="321"/>
      <c r="J11" s="321"/>
      <c r="K11" s="321"/>
      <c r="L11" s="321"/>
      <c r="M11" s="321"/>
      <c r="N11" s="321"/>
      <c r="O11" s="321"/>
      <c r="P11" s="321"/>
      <c r="Q11" s="321"/>
      <c r="R11" s="321"/>
      <c r="S11" s="322"/>
    </row>
    <row r="12" spans="1:19" ht="72" customHeight="1" x14ac:dyDescent="0.3">
      <c r="A12" s="288" t="s">
        <v>224</v>
      </c>
      <c r="B12" s="288"/>
      <c r="C12" s="320" t="s">
        <v>281</v>
      </c>
      <c r="D12" s="321"/>
      <c r="E12" s="321"/>
      <c r="F12" s="321"/>
      <c r="G12" s="321"/>
      <c r="H12" s="321"/>
      <c r="I12" s="321"/>
      <c r="J12" s="321"/>
      <c r="K12" s="321"/>
      <c r="L12" s="321"/>
      <c r="M12" s="321"/>
      <c r="N12" s="321"/>
      <c r="O12" s="321"/>
      <c r="P12" s="321"/>
      <c r="Q12" s="321"/>
      <c r="R12" s="321"/>
      <c r="S12" s="322"/>
    </row>
    <row r="13" spans="1:19" ht="31.5" customHeight="1" x14ac:dyDescent="0.3">
      <c r="A13" s="325" t="s">
        <v>52</v>
      </c>
      <c r="B13" s="325"/>
      <c r="C13" s="325"/>
      <c r="D13" s="325"/>
      <c r="E13" s="325"/>
      <c r="F13" s="325"/>
      <c r="G13" s="325"/>
      <c r="H13" s="325"/>
      <c r="I13" s="325"/>
      <c r="J13" s="325"/>
      <c r="K13" s="325"/>
      <c r="L13" s="325"/>
      <c r="M13" s="325"/>
      <c r="N13" s="325"/>
      <c r="O13" s="325"/>
      <c r="P13" s="325"/>
      <c r="Q13" s="325"/>
      <c r="R13" s="325"/>
      <c r="S13" s="325"/>
    </row>
    <row r="14" spans="1:19" ht="12.75" customHeight="1" x14ac:dyDescent="0.3">
      <c r="A14" s="325"/>
      <c r="B14" s="325"/>
      <c r="C14" s="325"/>
      <c r="D14" s="325"/>
      <c r="E14" s="325"/>
      <c r="F14" s="325"/>
      <c r="G14" s="325"/>
      <c r="H14" s="325"/>
      <c r="I14" s="325"/>
      <c r="J14" s="325"/>
      <c r="K14" s="325"/>
      <c r="L14" s="325"/>
      <c r="M14" s="325"/>
      <c r="N14" s="325"/>
      <c r="O14" s="325"/>
      <c r="P14" s="325"/>
      <c r="Q14" s="325"/>
      <c r="R14" s="325"/>
      <c r="S14" s="325"/>
    </row>
    <row r="15" spans="1:19" ht="90" customHeight="1" x14ac:dyDescent="0.3">
      <c r="A15" s="288" t="s">
        <v>53</v>
      </c>
      <c r="B15" s="288"/>
      <c r="C15" s="288" t="s">
        <v>54</v>
      </c>
      <c r="D15" s="288"/>
      <c r="E15" s="288"/>
      <c r="F15" s="288"/>
      <c r="G15" s="288"/>
      <c r="H15" s="288"/>
      <c r="I15" s="288"/>
      <c r="J15" s="288"/>
      <c r="K15" s="288"/>
      <c r="L15" s="288"/>
      <c r="M15" s="288"/>
      <c r="N15" s="288"/>
      <c r="O15" s="148" t="s">
        <v>55</v>
      </c>
      <c r="P15" s="141" t="s">
        <v>56</v>
      </c>
      <c r="Q15" s="148" t="s">
        <v>57</v>
      </c>
      <c r="R15" s="288" t="s">
        <v>222</v>
      </c>
      <c r="S15" s="288"/>
    </row>
    <row r="16" spans="1:19" ht="81.75" customHeight="1" x14ac:dyDescent="0.3">
      <c r="A16" s="323" t="s">
        <v>734</v>
      </c>
      <c r="B16" s="323"/>
      <c r="C16" s="324" t="s">
        <v>735</v>
      </c>
      <c r="D16" s="324"/>
      <c r="E16" s="324"/>
      <c r="F16" s="324"/>
      <c r="G16" s="324"/>
      <c r="H16" s="324"/>
      <c r="I16" s="324"/>
      <c r="J16" s="324"/>
      <c r="K16" s="324"/>
      <c r="L16" s="324"/>
      <c r="M16" s="324"/>
      <c r="N16" s="324"/>
      <c r="O16" s="145" t="s">
        <v>250</v>
      </c>
      <c r="P16" s="147">
        <v>44197</v>
      </c>
      <c r="Q16" s="146">
        <v>0.8</v>
      </c>
      <c r="R16" s="326" t="s">
        <v>646</v>
      </c>
      <c r="S16" s="327"/>
    </row>
    <row r="17" spans="1:19" x14ac:dyDescent="0.3">
      <c r="L17" s="142"/>
    </row>
    <row r="18" spans="1:19" ht="78" customHeight="1" x14ac:dyDescent="0.3">
      <c r="A18" s="148" t="s">
        <v>234</v>
      </c>
      <c r="B18" s="288" t="s">
        <v>58</v>
      </c>
      <c r="C18" s="288"/>
      <c r="D18" s="148" t="s">
        <v>225</v>
      </c>
      <c r="E18" s="148" t="s">
        <v>60</v>
      </c>
      <c r="F18" s="148" t="s">
        <v>233</v>
      </c>
      <c r="G18" s="148" t="s">
        <v>244</v>
      </c>
      <c r="H18" s="148" t="s">
        <v>231</v>
      </c>
      <c r="I18" s="148" t="s">
        <v>226</v>
      </c>
      <c r="J18" s="148" t="s">
        <v>232</v>
      </c>
      <c r="K18" s="148" t="s">
        <v>61</v>
      </c>
      <c r="L18" s="148" t="s">
        <v>62</v>
      </c>
      <c r="M18" s="148" t="s">
        <v>233</v>
      </c>
      <c r="N18" s="148" t="s">
        <v>227</v>
      </c>
      <c r="O18" s="148" t="s">
        <v>228</v>
      </c>
      <c r="P18" s="148" t="s">
        <v>236</v>
      </c>
      <c r="Q18" s="148" t="s">
        <v>229</v>
      </c>
      <c r="R18" s="148" t="s">
        <v>230</v>
      </c>
      <c r="S18" s="148" t="s">
        <v>237</v>
      </c>
    </row>
    <row r="19" spans="1:19" ht="45.75" customHeight="1" x14ac:dyDescent="0.3">
      <c r="A19" s="362">
        <v>1</v>
      </c>
      <c r="B19" s="338" t="s">
        <v>556</v>
      </c>
      <c r="C19" s="339"/>
      <c r="D19" s="357">
        <v>0.05</v>
      </c>
      <c r="E19" s="342" t="s">
        <v>301</v>
      </c>
      <c r="F19" s="344" t="s">
        <v>553</v>
      </c>
      <c r="G19" s="224" t="s">
        <v>262</v>
      </c>
      <c r="H19" s="209" t="s">
        <v>516</v>
      </c>
      <c r="I19" s="225">
        <v>0.3</v>
      </c>
      <c r="J19" s="354" t="s">
        <v>517</v>
      </c>
      <c r="K19" s="191">
        <v>43891</v>
      </c>
      <c r="L19" s="191">
        <v>44287</v>
      </c>
      <c r="M19" s="209" t="s">
        <v>318</v>
      </c>
      <c r="N19" s="202"/>
      <c r="O19" s="202"/>
      <c r="P19" s="202"/>
      <c r="Q19" s="202"/>
      <c r="R19" s="202"/>
      <c r="S19" s="202"/>
    </row>
    <row r="20" spans="1:19" ht="71.25" customHeight="1" x14ac:dyDescent="0.3">
      <c r="A20" s="362"/>
      <c r="B20" s="340"/>
      <c r="C20" s="341"/>
      <c r="D20" s="358"/>
      <c r="E20" s="343"/>
      <c r="F20" s="345"/>
      <c r="G20" s="224" t="s">
        <v>262</v>
      </c>
      <c r="H20" s="209" t="s">
        <v>518</v>
      </c>
      <c r="I20" s="225">
        <v>0.4</v>
      </c>
      <c r="J20" s="355"/>
      <c r="K20" s="191">
        <v>44013</v>
      </c>
      <c r="L20" s="191">
        <v>44409</v>
      </c>
      <c r="M20" s="209" t="s">
        <v>318</v>
      </c>
      <c r="N20" s="202"/>
      <c r="O20" s="202"/>
      <c r="P20" s="202"/>
      <c r="Q20" s="202"/>
      <c r="R20" s="202"/>
      <c r="S20" s="202"/>
    </row>
    <row r="21" spans="1:19" ht="48.75" customHeight="1" x14ac:dyDescent="0.3">
      <c r="A21" s="362"/>
      <c r="B21" s="360"/>
      <c r="C21" s="361"/>
      <c r="D21" s="359"/>
      <c r="E21" s="353"/>
      <c r="F21" s="352"/>
      <c r="G21" s="224" t="s">
        <v>262</v>
      </c>
      <c r="H21" s="209" t="s">
        <v>715</v>
      </c>
      <c r="I21" s="225">
        <v>0.3</v>
      </c>
      <c r="J21" s="356"/>
      <c r="K21" s="191">
        <v>44136</v>
      </c>
      <c r="L21" s="191">
        <v>44531</v>
      </c>
      <c r="M21" s="209" t="s">
        <v>318</v>
      </c>
      <c r="N21" s="202"/>
      <c r="O21" s="202"/>
      <c r="P21" s="202"/>
      <c r="Q21" s="202"/>
      <c r="R21" s="202"/>
      <c r="S21" s="202"/>
    </row>
    <row r="22" spans="1:19" ht="44.25" customHeight="1" x14ac:dyDescent="0.3">
      <c r="A22" s="349">
        <v>2</v>
      </c>
      <c r="B22" s="338" t="s">
        <v>519</v>
      </c>
      <c r="C22" s="339"/>
      <c r="D22" s="357">
        <v>0.15</v>
      </c>
      <c r="E22" s="342" t="s">
        <v>301</v>
      </c>
      <c r="F22" s="344" t="s">
        <v>520</v>
      </c>
      <c r="G22" s="224" t="s">
        <v>262</v>
      </c>
      <c r="H22" s="209" t="s">
        <v>521</v>
      </c>
      <c r="I22" s="225">
        <v>0.2</v>
      </c>
      <c r="J22" s="354" t="s">
        <v>304</v>
      </c>
      <c r="K22" s="191">
        <v>43831</v>
      </c>
      <c r="L22" s="191">
        <v>44226</v>
      </c>
      <c r="M22" s="209" t="s">
        <v>318</v>
      </c>
      <c r="N22" s="202"/>
      <c r="O22" s="202"/>
      <c r="P22" s="202"/>
      <c r="Q22" s="202"/>
      <c r="R22" s="202"/>
      <c r="S22" s="202"/>
    </row>
    <row r="23" spans="1:19" ht="51.75" customHeight="1" x14ac:dyDescent="0.3">
      <c r="A23" s="350"/>
      <c r="B23" s="340"/>
      <c r="C23" s="341"/>
      <c r="D23" s="358"/>
      <c r="E23" s="343"/>
      <c r="F23" s="345"/>
      <c r="G23" s="224" t="s">
        <v>262</v>
      </c>
      <c r="H23" s="209" t="s">
        <v>533</v>
      </c>
      <c r="I23" s="225">
        <v>0.3</v>
      </c>
      <c r="J23" s="355"/>
      <c r="K23" s="191">
        <v>43862</v>
      </c>
      <c r="L23" s="191">
        <v>44469</v>
      </c>
      <c r="M23" s="209" t="s">
        <v>524</v>
      </c>
      <c r="N23" s="202"/>
      <c r="O23" s="202"/>
      <c r="P23" s="202"/>
      <c r="Q23" s="202"/>
      <c r="R23" s="202"/>
      <c r="S23" s="202"/>
    </row>
    <row r="24" spans="1:19" ht="51.75" customHeight="1" x14ac:dyDescent="0.3">
      <c r="A24" s="351"/>
      <c r="B24" s="360"/>
      <c r="C24" s="361"/>
      <c r="D24" s="359"/>
      <c r="E24" s="353"/>
      <c r="F24" s="352"/>
      <c r="G24" s="224" t="s">
        <v>262</v>
      </c>
      <c r="H24" s="209" t="s">
        <v>522</v>
      </c>
      <c r="I24" s="225">
        <v>0.5</v>
      </c>
      <c r="J24" s="356"/>
      <c r="K24" s="191" t="s">
        <v>523</v>
      </c>
      <c r="L24" s="191">
        <v>44530</v>
      </c>
      <c r="M24" s="209" t="s">
        <v>318</v>
      </c>
      <c r="N24" s="202"/>
      <c r="O24" s="202"/>
      <c r="P24" s="202"/>
      <c r="Q24" s="202"/>
      <c r="R24" s="202"/>
      <c r="S24" s="202"/>
    </row>
    <row r="25" spans="1:19" ht="84.75" customHeight="1" x14ac:dyDescent="0.3">
      <c r="A25" s="210">
        <v>3</v>
      </c>
      <c r="B25" s="338" t="s">
        <v>558</v>
      </c>
      <c r="C25" s="339"/>
      <c r="D25" s="232">
        <v>0.1</v>
      </c>
      <c r="E25" s="193" t="s">
        <v>301</v>
      </c>
      <c r="F25" s="195" t="s">
        <v>551</v>
      </c>
      <c r="G25" s="224" t="s">
        <v>262</v>
      </c>
      <c r="H25" s="209" t="s">
        <v>550</v>
      </c>
      <c r="I25" s="225">
        <v>1</v>
      </c>
      <c r="J25" s="200" t="s">
        <v>316</v>
      </c>
      <c r="K25" s="205">
        <v>44228</v>
      </c>
      <c r="L25" s="242">
        <v>44545</v>
      </c>
      <c r="M25" s="209" t="s">
        <v>552</v>
      </c>
      <c r="N25" s="202"/>
      <c r="O25" s="202"/>
      <c r="P25" s="202"/>
      <c r="Q25" s="202"/>
      <c r="R25" s="202"/>
      <c r="S25" s="202"/>
    </row>
    <row r="26" spans="1:19" ht="87" customHeight="1" x14ac:dyDescent="0.3">
      <c r="A26" s="330">
        <v>4</v>
      </c>
      <c r="B26" s="332" t="s">
        <v>305</v>
      </c>
      <c r="C26" s="333"/>
      <c r="D26" s="346">
        <v>0.1</v>
      </c>
      <c r="E26" s="342" t="s">
        <v>301</v>
      </c>
      <c r="F26" s="169" t="s">
        <v>306</v>
      </c>
      <c r="G26" s="145" t="s">
        <v>262</v>
      </c>
      <c r="H26" s="164" t="s">
        <v>309</v>
      </c>
      <c r="I26" s="229">
        <v>0.3</v>
      </c>
      <c r="J26" s="167" t="s">
        <v>304</v>
      </c>
      <c r="K26" s="171">
        <v>44197</v>
      </c>
      <c r="L26" s="171">
        <v>44285</v>
      </c>
      <c r="M26" s="169" t="s">
        <v>306</v>
      </c>
      <c r="N26" s="150"/>
      <c r="O26" s="150"/>
      <c r="P26" s="150"/>
      <c r="Q26" s="150"/>
      <c r="R26" s="150"/>
      <c r="S26" s="150"/>
    </row>
    <row r="27" spans="1:19" ht="126" customHeight="1" x14ac:dyDescent="0.3">
      <c r="A27" s="331"/>
      <c r="B27" s="334"/>
      <c r="C27" s="335"/>
      <c r="D27" s="331"/>
      <c r="E27" s="343"/>
      <c r="F27" s="169" t="s">
        <v>307</v>
      </c>
      <c r="G27" s="145" t="s">
        <v>262</v>
      </c>
      <c r="H27" s="164" t="s">
        <v>311</v>
      </c>
      <c r="I27" s="229">
        <v>0.35</v>
      </c>
      <c r="J27" s="167" t="s">
        <v>304</v>
      </c>
      <c r="K27" s="171">
        <v>44197</v>
      </c>
      <c r="L27" s="171">
        <v>44316</v>
      </c>
      <c r="M27" s="169" t="s">
        <v>307</v>
      </c>
      <c r="N27" s="150"/>
      <c r="O27" s="150"/>
      <c r="P27" s="150"/>
      <c r="Q27" s="150"/>
      <c r="R27" s="150"/>
      <c r="S27" s="150"/>
    </row>
    <row r="28" spans="1:19" ht="106.5" customHeight="1" x14ac:dyDescent="0.3">
      <c r="A28" s="331"/>
      <c r="B28" s="334"/>
      <c r="C28" s="335"/>
      <c r="D28" s="331"/>
      <c r="E28" s="343"/>
      <c r="F28" s="176" t="s">
        <v>501</v>
      </c>
      <c r="G28" s="184" t="s">
        <v>262</v>
      </c>
      <c r="H28" s="182" t="s">
        <v>310</v>
      </c>
      <c r="I28" s="230">
        <v>0.35</v>
      </c>
      <c r="J28" s="184" t="s">
        <v>304</v>
      </c>
      <c r="K28" s="171">
        <v>44378</v>
      </c>
      <c r="L28" s="171">
        <v>44439</v>
      </c>
      <c r="M28" s="176" t="s">
        <v>308</v>
      </c>
      <c r="N28" s="150"/>
      <c r="O28" s="150"/>
      <c r="P28" s="150"/>
      <c r="Q28" s="150"/>
      <c r="R28" s="150"/>
      <c r="S28" s="150"/>
    </row>
    <row r="29" spans="1:19" ht="91.5" customHeight="1" x14ac:dyDescent="0.3">
      <c r="A29" s="330">
        <v>5</v>
      </c>
      <c r="B29" s="338" t="s">
        <v>303</v>
      </c>
      <c r="C29" s="339"/>
      <c r="D29" s="346">
        <v>0.2</v>
      </c>
      <c r="E29" s="342" t="s">
        <v>301</v>
      </c>
      <c r="F29" s="344" t="s">
        <v>414</v>
      </c>
      <c r="G29" s="145" t="s">
        <v>262</v>
      </c>
      <c r="H29" s="164" t="s">
        <v>315</v>
      </c>
      <c r="I29" s="229">
        <v>0.25</v>
      </c>
      <c r="J29" s="151" t="s">
        <v>304</v>
      </c>
      <c r="K29" s="144">
        <v>44228</v>
      </c>
      <c r="L29" s="144">
        <v>44561</v>
      </c>
      <c r="M29" s="152" t="s">
        <v>318</v>
      </c>
      <c r="N29" s="150"/>
      <c r="O29" s="150"/>
      <c r="P29" s="150"/>
      <c r="Q29" s="150"/>
      <c r="R29" s="150"/>
      <c r="S29" s="150"/>
    </row>
    <row r="30" spans="1:19" ht="91.5" customHeight="1" x14ac:dyDescent="0.3">
      <c r="A30" s="331"/>
      <c r="B30" s="340"/>
      <c r="C30" s="341"/>
      <c r="D30" s="331"/>
      <c r="E30" s="343"/>
      <c r="F30" s="345"/>
      <c r="G30" s="192" t="s">
        <v>416</v>
      </c>
      <c r="H30" s="164" t="s">
        <v>312</v>
      </c>
      <c r="I30" s="229">
        <v>0.25</v>
      </c>
      <c r="J30" s="151" t="s">
        <v>316</v>
      </c>
      <c r="K30" s="144">
        <v>44228</v>
      </c>
      <c r="L30" s="144">
        <v>44561</v>
      </c>
      <c r="M30" s="152" t="s">
        <v>318</v>
      </c>
      <c r="N30" s="150"/>
      <c r="O30" s="150"/>
      <c r="P30" s="150"/>
      <c r="Q30" s="150"/>
      <c r="R30" s="150"/>
      <c r="S30" s="150"/>
    </row>
    <row r="31" spans="1:19" ht="91.5" customHeight="1" x14ac:dyDescent="0.3">
      <c r="A31" s="331"/>
      <c r="B31" s="340"/>
      <c r="C31" s="341"/>
      <c r="D31" s="331"/>
      <c r="E31" s="343"/>
      <c r="F31" s="345"/>
      <c r="G31" s="192" t="s">
        <v>417</v>
      </c>
      <c r="H31" s="164" t="s">
        <v>313</v>
      </c>
      <c r="I31" s="229">
        <v>0.25</v>
      </c>
      <c r="J31" s="151" t="s">
        <v>304</v>
      </c>
      <c r="K31" s="144">
        <v>44228</v>
      </c>
      <c r="L31" s="144">
        <v>44561</v>
      </c>
      <c r="M31" s="152" t="s">
        <v>318</v>
      </c>
      <c r="N31" s="150"/>
      <c r="O31" s="150"/>
      <c r="P31" s="150"/>
      <c r="Q31" s="150"/>
      <c r="R31" s="150"/>
      <c r="S31" s="150"/>
    </row>
    <row r="32" spans="1:19" ht="91.5" customHeight="1" x14ac:dyDescent="0.3">
      <c r="A32" s="331"/>
      <c r="B32" s="340"/>
      <c r="C32" s="341"/>
      <c r="D32" s="331"/>
      <c r="E32" s="343"/>
      <c r="F32" s="345"/>
      <c r="G32" s="192" t="s">
        <v>415</v>
      </c>
      <c r="H32" s="164" t="s">
        <v>314</v>
      </c>
      <c r="I32" s="229">
        <v>0.25</v>
      </c>
      <c r="J32" s="151" t="s">
        <v>317</v>
      </c>
      <c r="K32" s="144">
        <v>44228</v>
      </c>
      <c r="L32" s="144">
        <v>44561</v>
      </c>
      <c r="M32" s="152" t="s">
        <v>318</v>
      </c>
      <c r="N32" s="150"/>
      <c r="O32" s="150"/>
      <c r="P32" s="150"/>
      <c r="Q32" s="185"/>
      <c r="R32" s="185"/>
      <c r="S32" s="185"/>
    </row>
    <row r="33" spans="1:19" ht="77.25" customHeight="1" x14ac:dyDescent="0.3">
      <c r="A33" s="175">
        <v>6</v>
      </c>
      <c r="B33" s="337" t="s">
        <v>557</v>
      </c>
      <c r="C33" s="337"/>
      <c r="D33" s="232">
        <v>0.15</v>
      </c>
      <c r="E33" s="177" t="s">
        <v>300</v>
      </c>
      <c r="F33" s="233" t="s">
        <v>302</v>
      </c>
      <c r="G33" s="216" t="s">
        <v>262</v>
      </c>
      <c r="H33" s="182" t="s">
        <v>319</v>
      </c>
      <c r="I33" s="230">
        <v>1</v>
      </c>
      <c r="J33" s="184" t="s">
        <v>260</v>
      </c>
      <c r="K33" s="189">
        <v>44197</v>
      </c>
      <c r="L33" s="189">
        <v>44561</v>
      </c>
      <c r="M33" s="182" t="s">
        <v>318</v>
      </c>
      <c r="N33" s="231"/>
      <c r="O33" s="231"/>
      <c r="P33" s="231"/>
      <c r="Q33" s="149"/>
      <c r="R33" s="149"/>
      <c r="S33" s="149"/>
    </row>
    <row r="34" spans="1:19" ht="98.25" customHeight="1" x14ac:dyDescent="0.3">
      <c r="A34" s="328">
        <v>7</v>
      </c>
      <c r="B34" s="336" t="s">
        <v>555</v>
      </c>
      <c r="C34" s="336"/>
      <c r="D34" s="347">
        <v>0.2</v>
      </c>
      <c r="E34" s="197" t="s">
        <v>508</v>
      </c>
      <c r="F34" s="329" t="s">
        <v>554</v>
      </c>
      <c r="G34" s="216" t="s">
        <v>262</v>
      </c>
      <c r="H34" s="209" t="s">
        <v>321</v>
      </c>
      <c r="I34" s="235">
        <v>0.25</v>
      </c>
      <c r="J34" s="208" t="s">
        <v>322</v>
      </c>
      <c r="K34" s="191">
        <v>44317</v>
      </c>
      <c r="L34" s="191">
        <v>44377</v>
      </c>
      <c r="M34" s="209" t="s">
        <v>320</v>
      </c>
      <c r="N34" s="149"/>
      <c r="O34" s="149"/>
      <c r="P34" s="149"/>
      <c r="Q34" s="149"/>
      <c r="R34" s="149"/>
      <c r="S34" s="149"/>
    </row>
    <row r="35" spans="1:19" ht="98.25" customHeight="1" x14ac:dyDescent="0.3">
      <c r="A35" s="328"/>
      <c r="B35" s="336"/>
      <c r="C35" s="336"/>
      <c r="D35" s="348"/>
      <c r="E35" s="197" t="s">
        <v>509</v>
      </c>
      <c r="F35" s="329"/>
      <c r="G35" s="216" t="s">
        <v>262</v>
      </c>
      <c r="H35" s="209" t="s">
        <v>500</v>
      </c>
      <c r="I35" s="235">
        <v>0.5</v>
      </c>
      <c r="J35" s="208" t="s">
        <v>322</v>
      </c>
      <c r="K35" s="191">
        <v>44317</v>
      </c>
      <c r="L35" s="191">
        <v>44377</v>
      </c>
      <c r="M35" s="209" t="s">
        <v>515</v>
      </c>
      <c r="N35" s="149"/>
      <c r="O35" s="149"/>
      <c r="P35" s="149"/>
      <c r="Q35" s="149"/>
      <c r="R35" s="149"/>
      <c r="S35" s="149"/>
    </row>
    <row r="36" spans="1:19" ht="147.75" customHeight="1" x14ac:dyDescent="0.3">
      <c r="A36" s="328"/>
      <c r="B36" s="336"/>
      <c r="C36" s="336"/>
      <c r="D36" s="348"/>
      <c r="E36" s="197" t="s">
        <v>507</v>
      </c>
      <c r="F36" s="329"/>
      <c r="G36" s="224" t="s">
        <v>262</v>
      </c>
      <c r="H36" s="209" t="s">
        <v>510</v>
      </c>
      <c r="I36" s="235">
        <v>0.25</v>
      </c>
      <c r="J36" s="208" t="s">
        <v>304</v>
      </c>
      <c r="K36" s="191">
        <v>44378</v>
      </c>
      <c r="L36" s="191">
        <v>44439</v>
      </c>
      <c r="M36" s="209" t="s">
        <v>514</v>
      </c>
      <c r="N36" s="149"/>
      <c r="O36" s="149"/>
      <c r="P36" s="149"/>
      <c r="Q36" s="149"/>
      <c r="R36" s="149"/>
      <c r="S36" s="149"/>
    </row>
    <row r="37" spans="1:19" ht="76.5" customHeight="1" x14ac:dyDescent="0.3">
      <c r="A37" s="362">
        <v>8</v>
      </c>
      <c r="B37" s="336" t="s">
        <v>531</v>
      </c>
      <c r="C37" s="336"/>
      <c r="D37" s="347">
        <v>0.05</v>
      </c>
      <c r="E37" s="324" t="s">
        <v>301</v>
      </c>
      <c r="F37" s="329" t="s">
        <v>532</v>
      </c>
      <c r="G37" s="348" t="s">
        <v>262</v>
      </c>
      <c r="H37" s="209" t="s">
        <v>525</v>
      </c>
      <c r="I37" s="225">
        <v>0.5</v>
      </c>
      <c r="J37" s="365" t="s">
        <v>526</v>
      </c>
      <c r="K37" s="363" t="s">
        <v>527</v>
      </c>
      <c r="L37" s="364">
        <v>44530</v>
      </c>
      <c r="M37" s="209" t="s">
        <v>528</v>
      </c>
      <c r="N37" s="185"/>
      <c r="O37" s="185"/>
      <c r="P37" s="185"/>
      <c r="Q37" s="185"/>
      <c r="R37" s="185"/>
      <c r="S37" s="185"/>
    </row>
    <row r="38" spans="1:19" ht="52.5" customHeight="1" x14ac:dyDescent="0.3">
      <c r="A38" s="362"/>
      <c r="B38" s="336"/>
      <c r="C38" s="336"/>
      <c r="D38" s="348"/>
      <c r="E38" s="324"/>
      <c r="F38" s="329"/>
      <c r="G38" s="348"/>
      <c r="H38" s="241" t="s">
        <v>529</v>
      </c>
      <c r="I38" s="225">
        <v>0.5</v>
      </c>
      <c r="J38" s="365"/>
      <c r="K38" s="363"/>
      <c r="L38" s="364"/>
      <c r="M38" s="209" t="s">
        <v>530</v>
      </c>
      <c r="N38" s="149"/>
      <c r="O38" s="149"/>
      <c r="P38" s="149"/>
      <c r="Q38" s="149"/>
      <c r="R38" s="149"/>
      <c r="S38" s="149"/>
    </row>
  </sheetData>
  <sheetProtection algorithmName="SHA-512" hashValue="KVIn/1NeaLjfFd5ExVycw6/9Q9j06HmHqg1XUto38BbD6r7gLZz5lem76pmVBqScnHxMAm35H/zZyWSCX7BoOQ==" saltValue="vCxvsWp00vE8F/NinOAzWg==" spinCount="100000" sheet="1" objects="1" scenarios="1"/>
  <mergeCells count="64">
    <mergeCell ref="A37:A38"/>
    <mergeCell ref="G37:G38"/>
    <mergeCell ref="K37:K38"/>
    <mergeCell ref="L37:L38"/>
    <mergeCell ref="B37:C38"/>
    <mergeCell ref="E37:E38"/>
    <mergeCell ref="F37:F38"/>
    <mergeCell ref="J37:J38"/>
    <mergeCell ref="D37:D38"/>
    <mergeCell ref="A22:A24"/>
    <mergeCell ref="B25:C25"/>
    <mergeCell ref="F19:F21"/>
    <mergeCell ref="E19:E21"/>
    <mergeCell ref="J19:J21"/>
    <mergeCell ref="D19:D21"/>
    <mergeCell ref="E22:E24"/>
    <mergeCell ref="F22:F24"/>
    <mergeCell ref="J22:J24"/>
    <mergeCell ref="D22:D24"/>
    <mergeCell ref="B22:C24"/>
    <mergeCell ref="A19:A21"/>
    <mergeCell ref="B19:C21"/>
    <mergeCell ref="A34:A36"/>
    <mergeCell ref="F34:F36"/>
    <mergeCell ref="A26:A28"/>
    <mergeCell ref="B26:C28"/>
    <mergeCell ref="B34:C36"/>
    <mergeCell ref="B33:C33"/>
    <mergeCell ref="B29:C32"/>
    <mergeCell ref="A29:A32"/>
    <mergeCell ref="E29:E32"/>
    <mergeCell ref="F29:F32"/>
    <mergeCell ref="D29:D32"/>
    <mergeCell ref="D26:D28"/>
    <mergeCell ref="D34:D36"/>
    <mergeCell ref="E26:E28"/>
    <mergeCell ref="A11:B11"/>
    <mergeCell ref="C11:S11"/>
    <mergeCell ref="A12:B12"/>
    <mergeCell ref="C12:S12"/>
    <mergeCell ref="B18:C18"/>
    <mergeCell ref="A16:B16"/>
    <mergeCell ref="C16:N16"/>
    <mergeCell ref="A13:S14"/>
    <mergeCell ref="A15:B15"/>
    <mergeCell ref="C15:N15"/>
    <mergeCell ref="R15:S15"/>
    <mergeCell ref="R16:S16"/>
    <mergeCell ref="A9:P9"/>
    <mergeCell ref="Q9:S9"/>
    <mergeCell ref="A10:P10"/>
    <mergeCell ref="A7:S8"/>
    <mergeCell ref="A2:D4"/>
    <mergeCell ref="E2:P3"/>
    <mergeCell ref="R2:S2"/>
    <mergeCell ref="R3:S3"/>
    <mergeCell ref="E4:P4"/>
    <mergeCell ref="R4:S4"/>
    <mergeCell ref="A6:C6"/>
    <mergeCell ref="D6:I6"/>
    <mergeCell ref="J6:M6"/>
    <mergeCell ref="N6:O6"/>
    <mergeCell ref="P6:S6"/>
    <mergeCell ref="Q10:S10"/>
  </mergeCells>
  <pageMargins left="0.7" right="0.7" top="0.75" bottom="0.75" header="0.3" footer="0.3"/>
  <pageSetup paperSize="9" scale="4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27CDC-26B7-4EF9-9992-6DE276D68C61}">
  <sheetPr>
    <tabColor theme="3" tint="-0.249977111117893"/>
  </sheetPr>
  <dimension ref="A2:S31"/>
  <sheetViews>
    <sheetView zoomScale="50" zoomScaleNormal="50" workbookViewId="0">
      <selection activeCell="S1" sqref="A1:S1048576"/>
    </sheetView>
  </sheetViews>
  <sheetFormatPr baseColWidth="10" defaultRowHeight="20.25" x14ac:dyDescent="0.3"/>
  <cols>
    <col min="1" max="1" width="22.5703125" style="140" customWidth="1"/>
    <col min="2" max="2" width="24.140625" style="140" customWidth="1"/>
    <col min="3" max="3" width="28.42578125" style="140" customWidth="1"/>
    <col min="4" max="4" width="20.5703125" style="140" bestFit="1" customWidth="1"/>
    <col min="5" max="5" width="37" style="140" customWidth="1"/>
    <col min="6" max="6" width="35.5703125" style="140" customWidth="1"/>
    <col min="7" max="7" width="29.85546875" style="140" customWidth="1"/>
    <col min="8" max="8" width="67.85546875" style="140" customWidth="1"/>
    <col min="9" max="9" width="26.28515625" style="140" customWidth="1"/>
    <col min="10" max="10" width="41.42578125" style="140" customWidth="1"/>
    <col min="11" max="11" width="27.5703125" style="140" customWidth="1"/>
    <col min="12" max="12" width="28.28515625" style="140" customWidth="1"/>
    <col min="13" max="13" width="48.140625" style="140" customWidth="1"/>
    <col min="14" max="14" width="47.140625" style="140" customWidth="1"/>
    <col min="15" max="15" width="39" style="140" customWidth="1"/>
    <col min="16" max="16" width="37.140625" style="140" customWidth="1"/>
    <col min="17" max="17" width="39.7109375" style="140" customWidth="1"/>
    <col min="18" max="18" width="27.7109375" style="140" customWidth="1"/>
    <col min="19" max="19" width="33" style="140" customWidth="1"/>
  </cols>
  <sheetData>
    <row r="2" spans="1:19" x14ac:dyDescent="0.25">
      <c r="A2" s="297"/>
      <c r="B2" s="298"/>
      <c r="C2" s="298"/>
      <c r="D2" s="299"/>
      <c r="E2" s="306" t="s">
        <v>241</v>
      </c>
      <c r="F2" s="306"/>
      <c r="G2" s="306"/>
      <c r="H2" s="306"/>
      <c r="I2" s="306"/>
      <c r="J2" s="306"/>
      <c r="K2" s="306"/>
      <c r="L2" s="306"/>
      <c r="M2" s="306"/>
      <c r="N2" s="306"/>
      <c r="O2" s="306"/>
      <c r="P2" s="306"/>
      <c r="Q2" s="139" t="s">
        <v>238</v>
      </c>
      <c r="R2" s="307" t="s">
        <v>243</v>
      </c>
      <c r="S2" s="307"/>
    </row>
    <row r="3" spans="1:19" x14ac:dyDescent="0.25">
      <c r="A3" s="300"/>
      <c r="B3" s="367"/>
      <c r="C3" s="367"/>
      <c r="D3" s="302"/>
      <c r="E3" s="306"/>
      <c r="F3" s="306"/>
      <c r="G3" s="306"/>
      <c r="H3" s="306"/>
      <c r="I3" s="306"/>
      <c r="J3" s="306"/>
      <c r="K3" s="306"/>
      <c r="L3" s="306"/>
      <c r="M3" s="306"/>
      <c r="N3" s="306"/>
      <c r="O3" s="306"/>
      <c r="P3" s="306"/>
      <c r="Q3" s="139" t="s">
        <v>239</v>
      </c>
      <c r="R3" s="308">
        <v>2</v>
      </c>
      <c r="S3" s="308"/>
    </row>
    <row r="4" spans="1:19" x14ac:dyDescent="0.25">
      <c r="A4" s="303"/>
      <c r="B4" s="304"/>
      <c r="C4" s="304"/>
      <c r="D4" s="305"/>
      <c r="E4" s="306" t="s">
        <v>242</v>
      </c>
      <c r="F4" s="306"/>
      <c r="G4" s="306"/>
      <c r="H4" s="306"/>
      <c r="I4" s="306"/>
      <c r="J4" s="306"/>
      <c r="K4" s="306"/>
      <c r="L4" s="306"/>
      <c r="M4" s="306"/>
      <c r="N4" s="306"/>
      <c r="O4" s="306"/>
      <c r="P4" s="306"/>
      <c r="Q4" s="139" t="s">
        <v>240</v>
      </c>
      <c r="R4" s="309">
        <v>44173</v>
      </c>
      <c r="S4" s="310"/>
    </row>
    <row r="6" spans="1:19" x14ac:dyDescent="0.25">
      <c r="A6" s="311" t="s">
        <v>50</v>
      </c>
      <c r="B6" s="312"/>
      <c r="C6" s="313"/>
      <c r="D6" s="314">
        <v>44168</v>
      </c>
      <c r="E6" s="315"/>
      <c r="F6" s="315"/>
      <c r="G6" s="315"/>
      <c r="H6" s="315"/>
      <c r="I6" s="316"/>
      <c r="J6" s="368"/>
      <c r="K6" s="368"/>
      <c r="L6" s="368"/>
      <c r="M6" s="368"/>
      <c r="N6" s="288" t="s">
        <v>51</v>
      </c>
      <c r="O6" s="288"/>
      <c r="P6" s="318" t="s">
        <v>759</v>
      </c>
      <c r="Q6" s="318"/>
      <c r="R6" s="318"/>
      <c r="S6" s="318"/>
    </row>
    <row r="7" spans="1:19" ht="15" x14ac:dyDescent="0.25">
      <c r="A7" s="290" t="s">
        <v>743</v>
      </c>
      <c r="B7" s="291"/>
      <c r="C7" s="291"/>
      <c r="D7" s="366"/>
      <c r="E7" s="366"/>
      <c r="F7" s="366"/>
      <c r="G7" s="366"/>
      <c r="H7" s="366"/>
      <c r="I7" s="366"/>
      <c r="J7" s="366"/>
      <c r="K7" s="366"/>
      <c r="L7" s="366"/>
      <c r="M7" s="366"/>
      <c r="N7" s="291"/>
      <c r="O7" s="291"/>
      <c r="P7" s="291"/>
      <c r="Q7" s="291"/>
      <c r="R7" s="291"/>
      <c r="S7" s="293"/>
    </row>
    <row r="8" spans="1:19" ht="15" x14ac:dyDescent="0.25">
      <c r="A8" s="294"/>
      <c r="B8" s="295"/>
      <c r="C8" s="295"/>
      <c r="D8" s="295"/>
      <c r="E8" s="295"/>
      <c r="F8" s="295"/>
      <c r="G8" s="295"/>
      <c r="H8" s="295"/>
      <c r="I8" s="295"/>
      <c r="J8" s="295"/>
      <c r="K8" s="295"/>
      <c r="L8" s="295"/>
      <c r="M8" s="295"/>
      <c r="N8" s="295"/>
      <c r="O8" s="295"/>
      <c r="P8" s="295"/>
      <c r="Q8" s="295"/>
      <c r="R8" s="295"/>
      <c r="S8" s="296"/>
    </row>
    <row r="9" spans="1:19" ht="59.25" customHeight="1" x14ac:dyDescent="0.25">
      <c r="A9" s="288" t="s">
        <v>744</v>
      </c>
      <c r="B9" s="288"/>
      <c r="C9" s="288"/>
      <c r="D9" s="288"/>
      <c r="E9" s="288"/>
      <c r="F9" s="288"/>
      <c r="G9" s="288"/>
      <c r="H9" s="288"/>
      <c r="I9" s="288"/>
      <c r="J9" s="288"/>
      <c r="K9" s="288"/>
      <c r="L9" s="288"/>
      <c r="M9" s="288"/>
      <c r="N9" s="288"/>
      <c r="O9" s="288"/>
      <c r="P9" s="288"/>
      <c r="Q9" s="288" t="s">
        <v>235</v>
      </c>
      <c r="R9" s="288"/>
      <c r="S9" s="288"/>
    </row>
    <row r="10" spans="1:19" x14ac:dyDescent="0.3">
      <c r="A10" s="289"/>
      <c r="B10" s="289"/>
      <c r="C10" s="289"/>
      <c r="D10" s="289"/>
      <c r="E10" s="289"/>
      <c r="F10" s="289"/>
      <c r="G10" s="289"/>
      <c r="H10" s="289"/>
      <c r="I10" s="289"/>
      <c r="J10" s="289"/>
      <c r="K10" s="289"/>
      <c r="L10" s="289"/>
      <c r="M10" s="289"/>
      <c r="N10" s="289"/>
      <c r="O10" s="289"/>
      <c r="P10" s="289"/>
      <c r="Q10" s="289"/>
      <c r="R10" s="289"/>
      <c r="S10" s="289"/>
    </row>
    <row r="11" spans="1:19" ht="50.25" customHeight="1" x14ac:dyDescent="0.25">
      <c r="A11" s="319" t="s">
        <v>223</v>
      </c>
      <c r="B11" s="319"/>
      <c r="C11" s="320" t="s">
        <v>245</v>
      </c>
      <c r="D11" s="321"/>
      <c r="E11" s="321"/>
      <c r="F11" s="321"/>
      <c r="G11" s="321"/>
      <c r="H11" s="321"/>
      <c r="I11" s="321"/>
      <c r="J11" s="321"/>
      <c r="K11" s="321"/>
      <c r="L11" s="321"/>
      <c r="M11" s="321"/>
      <c r="N11" s="321"/>
      <c r="O11" s="321"/>
      <c r="P11" s="321"/>
      <c r="Q11" s="321"/>
      <c r="R11" s="321"/>
      <c r="S11" s="322"/>
    </row>
    <row r="12" spans="1:19" ht="65.25" customHeight="1" x14ac:dyDescent="0.25">
      <c r="A12" s="288" t="s">
        <v>224</v>
      </c>
      <c r="B12" s="288"/>
      <c r="C12" s="320" t="s">
        <v>474</v>
      </c>
      <c r="D12" s="321"/>
      <c r="E12" s="321"/>
      <c r="F12" s="321"/>
      <c r="G12" s="321"/>
      <c r="H12" s="321"/>
      <c r="I12" s="321"/>
      <c r="J12" s="321"/>
      <c r="K12" s="321"/>
      <c r="L12" s="321"/>
      <c r="M12" s="321"/>
      <c r="N12" s="321"/>
      <c r="O12" s="321"/>
      <c r="P12" s="321"/>
      <c r="Q12" s="321"/>
      <c r="R12" s="321"/>
      <c r="S12" s="322"/>
    </row>
    <row r="13" spans="1:19" ht="15" x14ac:dyDescent="0.25">
      <c r="A13" s="325" t="s">
        <v>52</v>
      </c>
      <c r="B13" s="325"/>
      <c r="C13" s="325"/>
      <c r="D13" s="325"/>
      <c r="E13" s="325"/>
      <c r="F13" s="325"/>
      <c r="G13" s="325"/>
      <c r="H13" s="325"/>
      <c r="I13" s="325"/>
      <c r="J13" s="325"/>
      <c r="K13" s="325"/>
      <c r="L13" s="325"/>
      <c r="M13" s="325"/>
      <c r="N13" s="325"/>
      <c r="O13" s="325"/>
      <c r="P13" s="325"/>
      <c r="Q13" s="325"/>
      <c r="R13" s="325"/>
      <c r="S13" s="325"/>
    </row>
    <row r="14" spans="1:19" ht="15" x14ac:dyDescent="0.25">
      <c r="A14" s="325"/>
      <c r="B14" s="325"/>
      <c r="C14" s="325"/>
      <c r="D14" s="325"/>
      <c r="E14" s="325"/>
      <c r="F14" s="325"/>
      <c r="G14" s="325"/>
      <c r="H14" s="325"/>
      <c r="I14" s="325"/>
      <c r="J14" s="325"/>
      <c r="K14" s="325"/>
      <c r="L14" s="325"/>
      <c r="M14" s="325"/>
      <c r="N14" s="325"/>
      <c r="O14" s="325"/>
      <c r="P14" s="325"/>
      <c r="Q14" s="325"/>
      <c r="R14" s="325"/>
      <c r="S14" s="325"/>
    </row>
    <row r="15" spans="1:19" ht="40.5" x14ac:dyDescent="0.25">
      <c r="A15" s="288" t="s">
        <v>53</v>
      </c>
      <c r="B15" s="288"/>
      <c r="C15" s="288" t="s">
        <v>54</v>
      </c>
      <c r="D15" s="288"/>
      <c r="E15" s="288"/>
      <c r="F15" s="288"/>
      <c r="G15" s="288"/>
      <c r="H15" s="288"/>
      <c r="I15" s="288"/>
      <c r="J15" s="288"/>
      <c r="K15" s="288"/>
      <c r="L15" s="288"/>
      <c r="M15" s="288"/>
      <c r="N15" s="288"/>
      <c r="O15" s="179" t="s">
        <v>55</v>
      </c>
      <c r="P15" s="141" t="s">
        <v>56</v>
      </c>
      <c r="Q15" s="179" t="s">
        <v>57</v>
      </c>
      <c r="R15" s="288" t="s">
        <v>222</v>
      </c>
      <c r="S15" s="288"/>
    </row>
    <row r="16" spans="1:19" ht="110.25" customHeight="1" x14ac:dyDescent="0.25">
      <c r="A16" s="323" t="s">
        <v>736</v>
      </c>
      <c r="B16" s="323"/>
      <c r="C16" s="324" t="s">
        <v>737</v>
      </c>
      <c r="D16" s="324"/>
      <c r="E16" s="324"/>
      <c r="F16" s="324"/>
      <c r="G16" s="324"/>
      <c r="H16" s="324"/>
      <c r="I16" s="324"/>
      <c r="J16" s="324"/>
      <c r="K16" s="324"/>
      <c r="L16" s="324"/>
      <c r="M16" s="324"/>
      <c r="N16" s="324"/>
      <c r="O16" s="145" t="s">
        <v>250</v>
      </c>
      <c r="P16" s="147">
        <v>44197</v>
      </c>
      <c r="Q16" s="251">
        <v>0.9</v>
      </c>
      <c r="R16" s="326" t="s">
        <v>251</v>
      </c>
      <c r="S16" s="327"/>
    </row>
    <row r="17" spans="1:19" x14ac:dyDescent="0.3">
      <c r="L17" s="142"/>
    </row>
    <row r="18" spans="1:19" ht="60.75" x14ac:dyDescent="0.25">
      <c r="A18" s="179" t="s">
        <v>234</v>
      </c>
      <c r="B18" s="288" t="s">
        <v>58</v>
      </c>
      <c r="C18" s="288"/>
      <c r="D18" s="179" t="s">
        <v>225</v>
      </c>
      <c r="E18" s="179" t="s">
        <v>60</v>
      </c>
      <c r="F18" s="179" t="s">
        <v>233</v>
      </c>
      <c r="G18" s="179" t="s">
        <v>244</v>
      </c>
      <c r="H18" s="179" t="s">
        <v>231</v>
      </c>
      <c r="I18" s="179" t="s">
        <v>226</v>
      </c>
      <c r="J18" s="179" t="s">
        <v>232</v>
      </c>
      <c r="K18" s="179" t="s">
        <v>61</v>
      </c>
      <c r="L18" s="179" t="s">
        <v>62</v>
      </c>
      <c r="M18" s="179" t="s">
        <v>233</v>
      </c>
      <c r="N18" s="179" t="s">
        <v>227</v>
      </c>
      <c r="O18" s="179" t="s">
        <v>228</v>
      </c>
      <c r="P18" s="179" t="s">
        <v>236</v>
      </c>
      <c r="Q18" s="179" t="s">
        <v>229</v>
      </c>
      <c r="R18" s="179" t="s">
        <v>230</v>
      </c>
      <c r="S18" s="179" t="s">
        <v>237</v>
      </c>
    </row>
    <row r="19" spans="1:19" ht="49.5" customHeight="1" x14ac:dyDescent="0.25">
      <c r="A19" s="369">
        <v>1</v>
      </c>
      <c r="B19" s="370" t="s">
        <v>559</v>
      </c>
      <c r="C19" s="370"/>
      <c r="D19" s="374">
        <v>0.3</v>
      </c>
      <c r="E19" s="323" t="s">
        <v>475</v>
      </c>
      <c r="F19" s="370" t="s">
        <v>476</v>
      </c>
      <c r="G19" s="371" t="s">
        <v>262</v>
      </c>
      <c r="H19" s="213" t="s">
        <v>477</v>
      </c>
      <c r="I19" s="226">
        <v>0.25</v>
      </c>
      <c r="J19" s="181" t="s">
        <v>475</v>
      </c>
      <c r="K19" s="173">
        <v>44197</v>
      </c>
      <c r="L19" s="173">
        <v>44285</v>
      </c>
      <c r="M19" s="188" t="s">
        <v>478</v>
      </c>
      <c r="N19" s="185"/>
      <c r="O19" s="185"/>
      <c r="P19" s="185"/>
      <c r="Q19" s="185"/>
      <c r="R19" s="185"/>
      <c r="S19" s="185"/>
    </row>
    <row r="20" spans="1:19" ht="49.5" customHeight="1" x14ac:dyDescent="0.25">
      <c r="A20" s="369"/>
      <c r="B20" s="370"/>
      <c r="C20" s="370"/>
      <c r="D20" s="372"/>
      <c r="E20" s="323"/>
      <c r="F20" s="370"/>
      <c r="G20" s="372"/>
      <c r="H20" s="213" t="s">
        <v>479</v>
      </c>
      <c r="I20" s="226">
        <v>0.25</v>
      </c>
      <c r="J20" s="181" t="s">
        <v>475</v>
      </c>
      <c r="K20" s="173">
        <v>44287</v>
      </c>
      <c r="L20" s="173">
        <v>44377</v>
      </c>
      <c r="M20" s="188" t="s">
        <v>480</v>
      </c>
      <c r="N20" s="185"/>
      <c r="O20" s="185"/>
      <c r="P20" s="185"/>
      <c r="Q20" s="185"/>
      <c r="R20" s="185"/>
      <c r="S20" s="185"/>
    </row>
    <row r="21" spans="1:19" ht="49.5" customHeight="1" x14ac:dyDescent="0.25">
      <c r="A21" s="369"/>
      <c r="B21" s="370"/>
      <c r="C21" s="370"/>
      <c r="D21" s="372"/>
      <c r="E21" s="323"/>
      <c r="F21" s="370"/>
      <c r="G21" s="372"/>
      <c r="H21" s="213" t="s">
        <v>481</v>
      </c>
      <c r="I21" s="226">
        <v>0.25</v>
      </c>
      <c r="J21" s="181" t="s">
        <v>475</v>
      </c>
      <c r="K21" s="173">
        <v>44378</v>
      </c>
      <c r="L21" s="173">
        <v>44469</v>
      </c>
      <c r="M21" s="188" t="s">
        <v>482</v>
      </c>
      <c r="N21" s="185"/>
      <c r="O21" s="185"/>
      <c r="P21" s="185"/>
      <c r="Q21" s="185"/>
      <c r="R21" s="185"/>
      <c r="S21" s="185"/>
    </row>
    <row r="22" spans="1:19" ht="49.5" customHeight="1" x14ac:dyDescent="0.25">
      <c r="A22" s="369"/>
      <c r="B22" s="370"/>
      <c r="C22" s="370"/>
      <c r="D22" s="373"/>
      <c r="E22" s="323"/>
      <c r="F22" s="370"/>
      <c r="G22" s="373"/>
      <c r="H22" s="213" t="s">
        <v>483</v>
      </c>
      <c r="I22" s="226">
        <v>0.25</v>
      </c>
      <c r="J22" s="181" t="s">
        <v>475</v>
      </c>
      <c r="K22" s="173">
        <v>44470</v>
      </c>
      <c r="L22" s="173">
        <v>44561</v>
      </c>
      <c r="M22" s="188" t="s">
        <v>484</v>
      </c>
      <c r="N22" s="185"/>
      <c r="O22" s="185"/>
      <c r="P22" s="185"/>
      <c r="Q22" s="185"/>
      <c r="R22" s="185"/>
      <c r="S22" s="185"/>
    </row>
    <row r="23" spans="1:19" ht="66" customHeight="1" x14ac:dyDescent="0.25">
      <c r="A23" s="369">
        <v>2</v>
      </c>
      <c r="B23" s="329" t="s">
        <v>502</v>
      </c>
      <c r="C23" s="329"/>
      <c r="D23" s="357">
        <v>0.2</v>
      </c>
      <c r="E23" s="323" t="s">
        <v>485</v>
      </c>
      <c r="F23" s="378" t="s">
        <v>487</v>
      </c>
      <c r="G23" s="375" t="s">
        <v>262</v>
      </c>
      <c r="H23" s="222" t="s">
        <v>490</v>
      </c>
      <c r="I23" s="226">
        <v>0.35</v>
      </c>
      <c r="J23" s="181" t="s">
        <v>486</v>
      </c>
      <c r="K23" s="173" t="s">
        <v>503</v>
      </c>
      <c r="L23" s="173">
        <v>44408</v>
      </c>
      <c r="M23" s="222" t="s">
        <v>492</v>
      </c>
      <c r="N23" s="185"/>
      <c r="O23" s="185"/>
      <c r="P23" s="185"/>
      <c r="Q23" s="185"/>
      <c r="R23" s="185"/>
      <c r="S23" s="185"/>
    </row>
    <row r="24" spans="1:19" ht="66" customHeight="1" x14ac:dyDescent="0.25">
      <c r="A24" s="369"/>
      <c r="B24" s="329"/>
      <c r="C24" s="329"/>
      <c r="D24" s="358"/>
      <c r="E24" s="323"/>
      <c r="F24" s="378"/>
      <c r="G24" s="376"/>
      <c r="H24" s="222" t="s">
        <v>488</v>
      </c>
      <c r="I24" s="226">
        <v>0.35</v>
      </c>
      <c r="J24" s="181" t="s">
        <v>486</v>
      </c>
      <c r="K24" s="173" t="s">
        <v>503</v>
      </c>
      <c r="L24" s="173">
        <v>44408</v>
      </c>
      <c r="M24" s="222" t="s">
        <v>491</v>
      </c>
      <c r="N24" s="185"/>
      <c r="O24" s="185"/>
      <c r="P24" s="185"/>
      <c r="Q24" s="185"/>
      <c r="R24" s="185"/>
      <c r="S24" s="185"/>
    </row>
    <row r="25" spans="1:19" ht="66" customHeight="1" x14ac:dyDescent="0.25">
      <c r="A25" s="369"/>
      <c r="B25" s="329"/>
      <c r="C25" s="329"/>
      <c r="D25" s="359"/>
      <c r="E25" s="323"/>
      <c r="F25" s="378"/>
      <c r="G25" s="377"/>
      <c r="H25" s="222" t="s">
        <v>489</v>
      </c>
      <c r="I25" s="226">
        <v>0.3</v>
      </c>
      <c r="J25" s="181" t="s">
        <v>486</v>
      </c>
      <c r="K25" s="173" t="s">
        <v>503</v>
      </c>
      <c r="L25" s="173">
        <v>44408</v>
      </c>
      <c r="M25" s="222" t="s">
        <v>493</v>
      </c>
      <c r="N25" s="185"/>
      <c r="O25" s="185"/>
      <c r="P25" s="185"/>
      <c r="Q25" s="185"/>
      <c r="R25" s="185"/>
      <c r="S25" s="185"/>
    </row>
    <row r="26" spans="1:19" ht="66" customHeight="1" x14ac:dyDescent="0.25">
      <c r="A26" s="369">
        <v>3</v>
      </c>
      <c r="B26" s="329" t="s">
        <v>494</v>
      </c>
      <c r="C26" s="329"/>
      <c r="D26" s="347">
        <v>0.3</v>
      </c>
      <c r="E26" s="323" t="s">
        <v>485</v>
      </c>
      <c r="F26" s="378" t="s">
        <v>495</v>
      </c>
      <c r="G26" s="375" t="s">
        <v>262</v>
      </c>
      <c r="H26" s="222" t="s">
        <v>504</v>
      </c>
      <c r="I26" s="146">
        <v>0.4</v>
      </c>
      <c r="J26" s="181" t="s">
        <v>486</v>
      </c>
      <c r="K26" s="173" t="s">
        <v>505</v>
      </c>
      <c r="L26" s="173" t="s">
        <v>506</v>
      </c>
      <c r="M26" s="222" t="s">
        <v>534</v>
      </c>
      <c r="N26" s="185"/>
      <c r="O26" s="185"/>
      <c r="P26" s="185"/>
      <c r="Q26" s="185"/>
      <c r="R26" s="185"/>
      <c r="S26" s="185"/>
    </row>
    <row r="27" spans="1:19" ht="66" customHeight="1" x14ac:dyDescent="0.25">
      <c r="A27" s="369"/>
      <c r="B27" s="329"/>
      <c r="C27" s="329"/>
      <c r="D27" s="347"/>
      <c r="E27" s="323"/>
      <c r="F27" s="378"/>
      <c r="G27" s="376"/>
      <c r="H27" s="222" t="s">
        <v>496</v>
      </c>
      <c r="I27" s="146">
        <v>0.3</v>
      </c>
      <c r="J27" s="181" t="s">
        <v>405</v>
      </c>
      <c r="K27" s="173" t="s">
        <v>505</v>
      </c>
      <c r="L27" s="173" t="s">
        <v>506</v>
      </c>
      <c r="M27" s="222" t="s">
        <v>498</v>
      </c>
      <c r="N27" s="185"/>
      <c r="O27" s="185"/>
      <c r="P27" s="185"/>
      <c r="Q27" s="185"/>
      <c r="R27" s="185"/>
      <c r="S27" s="185"/>
    </row>
    <row r="28" spans="1:19" ht="376.5" customHeight="1" x14ac:dyDescent="0.25">
      <c r="A28" s="369"/>
      <c r="B28" s="329"/>
      <c r="C28" s="329"/>
      <c r="D28" s="348"/>
      <c r="E28" s="323"/>
      <c r="F28" s="378"/>
      <c r="G28" s="377"/>
      <c r="H28" s="222" t="s">
        <v>497</v>
      </c>
      <c r="I28" s="227">
        <v>0.3</v>
      </c>
      <c r="J28" s="181" t="s">
        <v>486</v>
      </c>
      <c r="K28" s="173" t="s">
        <v>505</v>
      </c>
      <c r="L28" s="173" t="s">
        <v>506</v>
      </c>
      <c r="M28" s="222" t="s">
        <v>499</v>
      </c>
      <c r="N28" s="185"/>
      <c r="O28" s="185"/>
      <c r="P28" s="185"/>
      <c r="Q28" s="185"/>
      <c r="R28" s="185"/>
      <c r="S28" s="185"/>
    </row>
    <row r="29" spans="1:19" ht="65.25" customHeight="1" x14ac:dyDescent="0.3">
      <c r="A29" s="310">
        <v>4</v>
      </c>
      <c r="B29" s="370" t="s">
        <v>753</v>
      </c>
      <c r="C29" s="370"/>
      <c r="D29" s="379">
        <v>0.2</v>
      </c>
      <c r="E29" s="365" t="s">
        <v>284</v>
      </c>
      <c r="F29" s="365" t="s">
        <v>754</v>
      </c>
      <c r="G29" s="365" t="s">
        <v>262</v>
      </c>
      <c r="H29" s="238" t="s">
        <v>755</v>
      </c>
      <c r="I29" s="239">
        <v>0.35</v>
      </c>
      <c r="J29" s="237" t="s">
        <v>756</v>
      </c>
      <c r="K29" s="240">
        <v>44312</v>
      </c>
      <c r="L29" s="240">
        <v>44316</v>
      </c>
      <c r="M29" s="238" t="s">
        <v>448</v>
      </c>
      <c r="N29" s="149"/>
      <c r="O29" s="149"/>
      <c r="P29" s="149"/>
      <c r="Q29" s="149"/>
      <c r="R29" s="149"/>
      <c r="S29" s="149"/>
    </row>
    <row r="30" spans="1:19" ht="65.25" customHeight="1" x14ac:dyDescent="0.3">
      <c r="A30" s="310"/>
      <c r="B30" s="370"/>
      <c r="C30" s="370"/>
      <c r="D30" s="365"/>
      <c r="E30" s="365"/>
      <c r="F30" s="365"/>
      <c r="G30" s="365"/>
      <c r="H30" s="238" t="s">
        <v>757</v>
      </c>
      <c r="I30" s="239">
        <v>0.35</v>
      </c>
      <c r="J30" s="237" t="s">
        <v>756</v>
      </c>
      <c r="K30" s="240">
        <v>44434</v>
      </c>
      <c r="L30" s="240">
        <v>44439</v>
      </c>
      <c r="M30" s="238" t="s">
        <v>448</v>
      </c>
      <c r="N30" s="149"/>
      <c r="O30" s="149"/>
      <c r="P30" s="149"/>
      <c r="Q30" s="149"/>
      <c r="R30" s="149"/>
      <c r="S30" s="149"/>
    </row>
    <row r="31" spans="1:19" ht="65.25" customHeight="1" x14ac:dyDescent="0.3">
      <c r="A31" s="310"/>
      <c r="B31" s="370"/>
      <c r="C31" s="370"/>
      <c r="D31" s="365"/>
      <c r="E31" s="365"/>
      <c r="F31" s="365"/>
      <c r="G31" s="365"/>
      <c r="H31" s="238" t="s">
        <v>758</v>
      </c>
      <c r="I31" s="239">
        <v>0.3</v>
      </c>
      <c r="J31" s="237" t="s">
        <v>756</v>
      </c>
      <c r="K31" s="240">
        <v>44557</v>
      </c>
      <c r="L31" s="240">
        <v>44560</v>
      </c>
      <c r="M31" s="238" t="s">
        <v>448</v>
      </c>
      <c r="N31" s="149"/>
      <c r="O31" s="149"/>
      <c r="P31" s="149"/>
      <c r="Q31" s="149"/>
      <c r="R31" s="149"/>
      <c r="S31" s="149"/>
    </row>
  </sheetData>
  <sheetProtection algorithmName="SHA-512" hashValue="M1p6VNH8Xf1OVzEspFs861iNMxxx3jMT/bd2h1DHiTOUdat8513PzLmdqmwX4GXxfaotLye2BeuBBaClfq4m5Q==" saltValue="Wg33f+ZNmACi/qYnnfGPgA==" spinCount="100000" sheet="1" objects="1" scenarios="1"/>
  <mergeCells count="52">
    <mergeCell ref="E29:E31"/>
    <mergeCell ref="F29:F31"/>
    <mergeCell ref="G29:G31"/>
    <mergeCell ref="G23:G25"/>
    <mergeCell ref="G26:G28"/>
    <mergeCell ref="A23:A25"/>
    <mergeCell ref="B23:C25"/>
    <mergeCell ref="E23:E25"/>
    <mergeCell ref="F23:F25"/>
    <mergeCell ref="D23:D25"/>
    <mergeCell ref="A26:A28"/>
    <mergeCell ref="B26:C28"/>
    <mergeCell ref="D26:D28"/>
    <mergeCell ref="E26:E28"/>
    <mergeCell ref="F26:F28"/>
    <mergeCell ref="A29:A31"/>
    <mergeCell ref="B29:C31"/>
    <mergeCell ref="D29:D31"/>
    <mergeCell ref="A16:B16"/>
    <mergeCell ref="C16:N16"/>
    <mergeCell ref="R16:S16"/>
    <mergeCell ref="B18:C18"/>
    <mergeCell ref="A19:A22"/>
    <mergeCell ref="B19:C22"/>
    <mergeCell ref="E19:E22"/>
    <mergeCell ref="F19:F22"/>
    <mergeCell ref="G19:G22"/>
    <mergeCell ref="D19:D22"/>
    <mergeCell ref="A12:B12"/>
    <mergeCell ref="C12:S12"/>
    <mergeCell ref="A13:S14"/>
    <mergeCell ref="A15:B15"/>
    <mergeCell ref="C15:N15"/>
    <mergeCell ref="R15:S15"/>
    <mergeCell ref="A9:P9"/>
    <mergeCell ref="Q9:S9"/>
    <mergeCell ref="A10:P10"/>
    <mergeCell ref="Q10:S10"/>
    <mergeCell ref="A11:B11"/>
    <mergeCell ref="C11:S11"/>
    <mergeCell ref="A7:S8"/>
    <mergeCell ref="A2:D4"/>
    <mergeCell ref="E2:P3"/>
    <mergeCell ref="R2:S2"/>
    <mergeCell ref="R3:S3"/>
    <mergeCell ref="E4:P4"/>
    <mergeCell ref="R4:S4"/>
    <mergeCell ref="A6:C6"/>
    <mergeCell ref="D6:I6"/>
    <mergeCell ref="J6:M6"/>
    <mergeCell ref="N6:O6"/>
    <mergeCell ref="P6:S6"/>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A050B-5EBB-49FA-BE27-BE374D5F29EC}">
  <sheetPr>
    <tabColor theme="5" tint="0.39997558519241921"/>
    <pageSetUpPr fitToPage="1"/>
  </sheetPr>
  <dimension ref="A1:S85"/>
  <sheetViews>
    <sheetView topLeftCell="A4" zoomScale="50" zoomScaleNormal="50" workbookViewId="0">
      <selection activeCell="S5" sqref="A1:S1048576"/>
    </sheetView>
  </sheetViews>
  <sheetFormatPr baseColWidth="10" defaultRowHeight="20.25" x14ac:dyDescent="0.3"/>
  <cols>
    <col min="1" max="1" width="22.5703125" style="140" customWidth="1"/>
    <col min="2" max="2" width="24.140625" style="140" customWidth="1"/>
    <col min="3" max="3" width="33.85546875" style="140" customWidth="1"/>
    <col min="4" max="4" width="20.5703125" style="140" bestFit="1" customWidth="1"/>
    <col min="5" max="5" width="37" style="140" customWidth="1"/>
    <col min="6" max="6" width="29.5703125" style="140" customWidth="1"/>
    <col min="7" max="7" width="29.85546875" style="140" customWidth="1"/>
    <col min="8" max="8" width="54.140625" style="140" customWidth="1"/>
    <col min="9" max="9" width="26.28515625" style="140" customWidth="1"/>
    <col min="10" max="10" width="54.28515625" style="140" customWidth="1"/>
    <col min="11" max="11" width="27.5703125" style="140" customWidth="1"/>
    <col min="12" max="12" width="28.28515625" style="140" customWidth="1"/>
    <col min="13" max="13" width="48.140625" style="140" customWidth="1"/>
    <col min="14" max="14" width="47.140625" style="140" customWidth="1"/>
    <col min="15" max="15" width="39" style="140" customWidth="1"/>
    <col min="16" max="16" width="37.140625" style="140" customWidth="1"/>
    <col min="17" max="17" width="39.7109375" style="140" customWidth="1"/>
    <col min="18" max="18" width="27.7109375" style="140" customWidth="1"/>
    <col min="19" max="19" width="33" style="140" customWidth="1"/>
    <col min="20" max="16384" width="11.42578125" style="140"/>
  </cols>
  <sheetData>
    <row r="1" spans="1:19" ht="36.75" customHeight="1" x14ac:dyDescent="0.3"/>
    <row r="2" spans="1:19" ht="36.75" customHeight="1" x14ac:dyDescent="0.3">
      <c r="A2" s="297"/>
      <c r="B2" s="298"/>
      <c r="C2" s="298"/>
      <c r="D2" s="299"/>
      <c r="E2" s="306" t="s">
        <v>241</v>
      </c>
      <c r="F2" s="306"/>
      <c r="G2" s="306"/>
      <c r="H2" s="306"/>
      <c r="I2" s="306"/>
      <c r="J2" s="306"/>
      <c r="K2" s="306"/>
      <c r="L2" s="306"/>
      <c r="M2" s="306"/>
      <c r="N2" s="306"/>
      <c r="O2" s="306"/>
      <c r="P2" s="306"/>
      <c r="Q2" s="139" t="s">
        <v>238</v>
      </c>
      <c r="R2" s="307" t="s">
        <v>243</v>
      </c>
      <c r="S2" s="307"/>
    </row>
    <row r="3" spans="1:19" ht="36.75" customHeight="1" x14ac:dyDescent="0.3">
      <c r="A3" s="300"/>
      <c r="B3" s="301"/>
      <c r="C3" s="301"/>
      <c r="D3" s="302"/>
      <c r="E3" s="306"/>
      <c r="F3" s="306"/>
      <c r="G3" s="306"/>
      <c r="H3" s="306"/>
      <c r="I3" s="306"/>
      <c r="J3" s="306"/>
      <c r="K3" s="306"/>
      <c r="L3" s="306"/>
      <c r="M3" s="306"/>
      <c r="N3" s="306"/>
      <c r="O3" s="306"/>
      <c r="P3" s="306"/>
      <c r="Q3" s="139" t="s">
        <v>239</v>
      </c>
      <c r="R3" s="308">
        <v>2</v>
      </c>
      <c r="S3" s="308"/>
    </row>
    <row r="4" spans="1:19" ht="36.75" customHeight="1" x14ac:dyDescent="0.3">
      <c r="A4" s="303"/>
      <c r="B4" s="304"/>
      <c r="C4" s="304"/>
      <c r="D4" s="305"/>
      <c r="E4" s="306" t="s">
        <v>242</v>
      </c>
      <c r="F4" s="306"/>
      <c r="G4" s="306"/>
      <c r="H4" s="306"/>
      <c r="I4" s="306"/>
      <c r="J4" s="306"/>
      <c r="K4" s="306"/>
      <c r="L4" s="306"/>
      <c r="M4" s="306"/>
      <c r="N4" s="306"/>
      <c r="O4" s="306"/>
      <c r="P4" s="306"/>
      <c r="Q4" s="139" t="s">
        <v>240</v>
      </c>
      <c r="R4" s="309">
        <v>44173</v>
      </c>
      <c r="S4" s="310"/>
    </row>
    <row r="5" spans="1:19" ht="36.75" customHeight="1" x14ac:dyDescent="0.3"/>
    <row r="6" spans="1:19" ht="59.25" customHeight="1" x14ac:dyDescent="0.3">
      <c r="A6" s="311" t="s">
        <v>50</v>
      </c>
      <c r="B6" s="312"/>
      <c r="C6" s="313"/>
      <c r="D6" s="314">
        <v>44168</v>
      </c>
      <c r="E6" s="315"/>
      <c r="F6" s="315"/>
      <c r="G6" s="315"/>
      <c r="H6" s="315"/>
      <c r="I6" s="316"/>
      <c r="J6" s="317"/>
      <c r="K6" s="317"/>
      <c r="L6" s="317"/>
      <c r="M6" s="317"/>
      <c r="N6" s="288" t="s">
        <v>51</v>
      </c>
      <c r="O6" s="288"/>
      <c r="P6" s="318" t="s">
        <v>759</v>
      </c>
      <c r="Q6" s="318"/>
      <c r="R6" s="318"/>
      <c r="S6" s="318"/>
    </row>
    <row r="7" spans="1:19" ht="18" customHeight="1" x14ac:dyDescent="0.3">
      <c r="A7" s="290" t="s">
        <v>746</v>
      </c>
      <c r="B7" s="291"/>
      <c r="C7" s="291"/>
      <c r="D7" s="292"/>
      <c r="E7" s="292"/>
      <c r="F7" s="292"/>
      <c r="G7" s="292"/>
      <c r="H7" s="292"/>
      <c r="I7" s="292"/>
      <c r="J7" s="292"/>
      <c r="K7" s="292"/>
      <c r="L7" s="292"/>
      <c r="M7" s="292"/>
      <c r="N7" s="291"/>
      <c r="O7" s="291"/>
      <c r="P7" s="291"/>
      <c r="Q7" s="291"/>
      <c r="R7" s="291"/>
      <c r="S7" s="293"/>
    </row>
    <row r="8" spans="1:19" ht="48.75" customHeight="1" x14ac:dyDescent="0.3">
      <c r="A8" s="294"/>
      <c r="B8" s="295"/>
      <c r="C8" s="295"/>
      <c r="D8" s="295"/>
      <c r="E8" s="295"/>
      <c r="F8" s="295"/>
      <c r="G8" s="295"/>
      <c r="H8" s="295"/>
      <c r="I8" s="295"/>
      <c r="J8" s="295"/>
      <c r="K8" s="295"/>
      <c r="L8" s="295"/>
      <c r="M8" s="295"/>
      <c r="N8" s="295"/>
      <c r="O8" s="295"/>
      <c r="P8" s="295"/>
      <c r="Q8" s="295"/>
      <c r="R8" s="295"/>
      <c r="S8" s="296"/>
    </row>
    <row r="9" spans="1:19" ht="54.75" customHeight="1" x14ac:dyDescent="0.3">
      <c r="A9" s="288" t="s">
        <v>745</v>
      </c>
      <c r="B9" s="288"/>
      <c r="C9" s="288"/>
      <c r="D9" s="288"/>
      <c r="E9" s="288"/>
      <c r="F9" s="288"/>
      <c r="G9" s="288"/>
      <c r="H9" s="288"/>
      <c r="I9" s="288"/>
      <c r="J9" s="288"/>
      <c r="K9" s="288"/>
      <c r="L9" s="288"/>
      <c r="M9" s="288"/>
      <c r="N9" s="288"/>
      <c r="O9" s="288"/>
      <c r="P9" s="288"/>
      <c r="Q9" s="288" t="s">
        <v>235</v>
      </c>
      <c r="R9" s="288"/>
      <c r="S9" s="288"/>
    </row>
    <row r="10" spans="1:19" ht="31.5" customHeight="1" x14ac:dyDescent="0.3">
      <c r="A10" s="289"/>
      <c r="B10" s="289"/>
      <c r="C10" s="289"/>
      <c r="D10" s="289"/>
      <c r="E10" s="289"/>
      <c r="F10" s="289"/>
      <c r="G10" s="289"/>
      <c r="H10" s="289"/>
      <c r="I10" s="289"/>
      <c r="J10" s="289"/>
      <c r="K10" s="289"/>
      <c r="L10" s="289"/>
      <c r="M10" s="289"/>
      <c r="N10" s="289"/>
      <c r="O10" s="289"/>
      <c r="P10" s="289"/>
      <c r="Q10" s="289"/>
      <c r="R10" s="289"/>
      <c r="S10" s="289"/>
    </row>
    <row r="11" spans="1:19" ht="62.25" customHeight="1" x14ac:dyDescent="0.3">
      <c r="A11" s="319" t="s">
        <v>223</v>
      </c>
      <c r="B11" s="319"/>
      <c r="C11" s="320" t="s">
        <v>245</v>
      </c>
      <c r="D11" s="321"/>
      <c r="E11" s="321"/>
      <c r="F11" s="321"/>
      <c r="G11" s="321"/>
      <c r="H11" s="321"/>
      <c r="I11" s="321"/>
      <c r="J11" s="321"/>
      <c r="K11" s="321"/>
      <c r="L11" s="321"/>
      <c r="M11" s="321"/>
      <c r="N11" s="321"/>
      <c r="O11" s="321"/>
      <c r="P11" s="321"/>
      <c r="Q11" s="321"/>
      <c r="R11" s="321"/>
      <c r="S11" s="322"/>
    </row>
    <row r="12" spans="1:19" ht="72" customHeight="1" x14ac:dyDescent="0.3">
      <c r="A12" s="288" t="s">
        <v>224</v>
      </c>
      <c r="B12" s="288"/>
      <c r="C12" s="320" t="s">
        <v>738</v>
      </c>
      <c r="D12" s="321"/>
      <c r="E12" s="321"/>
      <c r="F12" s="321"/>
      <c r="G12" s="321"/>
      <c r="H12" s="321"/>
      <c r="I12" s="321"/>
      <c r="J12" s="321"/>
      <c r="K12" s="321"/>
      <c r="L12" s="321"/>
      <c r="M12" s="321"/>
      <c r="N12" s="321"/>
      <c r="O12" s="321"/>
      <c r="P12" s="321"/>
      <c r="Q12" s="321"/>
      <c r="R12" s="321"/>
      <c r="S12" s="322"/>
    </row>
    <row r="13" spans="1:19" ht="31.5" customHeight="1" x14ac:dyDescent="0.3">
      <c r="A13" s="325" t="s">
        <v>52</v>
      </c>
      <c r="B13" s="325"/>
      <c r="C13" s="325"/>
      <c r="D13" s="325"/>
      <c r="E13" s="325"/>
      <c r="F13" s="325"/>
      <c r="G13" s="325"/>
      <c r="H13" s="325"/>
      <c r="I13" s="325"/>
      <c r="J13" s="325"/>
      <c r="K13" s="325"/>
      <c r="L13" s="325"/>
      <c r="M13" s="325"/>
      <c r="N13" s="325"/>
      <c r="O13" s="325"/>
      <c r="P13" s="325"/>
      <c r="Q13" s="325"/>
      <c r="R13" s="325"/>
      <c r="S13" s="325"/>
    </row>
    <row r="14" spans="1:19" ht="12.75" customHeight="1" x14ac:dyDescent="0.3">
      <c r="A14" s="325"/>
      <c r="B14" s="325"/>
      <c r="C14" s="325"/>
      <c r="D14" s="325"/>
      <c r="E14" s="325"/>
      <c r="F14" s="325"/>
      <c r="G14" s="325"/>
      <c r="H14" s="325"/>
      <c r="I14" s="325"/>
      <c r="J14" s="325"/>
      <c r="K14" s="325"/>
      <c r="L14" s="325"/>
      <c r="M14" s="325"/>
      <c r="N14" s="325"/>
      <c r="O14" s="325"/>
      <c r="P14" s="325"/>
      <c r="Q14" s="325"/>
      <c r="R14" s="325"/>
      <c r="S14" s="325"/>
    </row>
    <row r="15" spans="1:19" ht="90" customHeight="1" x14ac:dyDescent="0.3">
      <c r="A15" s="288" t="s">
        <v>53</v>
      </c>
      <c r="B15" s="288"/>
      <c r="C15" s="288" t="s">
        <v>54</v>
      </c>
      <c r="D15" s="288"/>
      <c r="E15" s="288"/>
      <c r="F15" s="288"/>
      <c r="G15" s="288"/>
      <c r="H15" s="288"/>
      <c r="I15" s="288"/>
      <c r="J15" s="288"/>
      <c r="K15" s="288"/>
      <c r="L15" s="288"/>
      <c r="M15" s="288"/>
      <c r="N15" s="288"/>
      <c r="O15" s="154" t="s">
        <v>55</v>
      </c>
      <c r="P15" s="141" t="s">
        <v>56</v>
      </c>
      <c r="Q15" s="154" t="s">
        <v>57</v>
      </c>
      <c r="R15" s="288" t="s">
        <v>222</v>
      </c>
      <c r="S15" s="288"/>
    </row>
    <row r="16" spans="1:19" ht="81.75" customHeight="1" x14ac:dyDescent="0.3">
      <c r="A16" s="323" t="s">
        <v>739</v>
      </c>
      <c r="B16" s="323"/>
      <c r="C16" s="324" t="s">
        <v>737</v>
      </c>
      <c r="D16" s="324"/>
      <c r="E16" s="324"/>
      <c r="F16" s="324"/>
      <c r="G16" s="324"/>
      <c r="H16" s="324"/>
      <c r="I16" s="324"/>
      <c r="J16" s="324"/>
      <c r="K16" s="324"/>
      <c r="L16" s="324"/>
      <c r="M16" s="324"/>
      <c r="N16" s="324"/>
      <c r="O16" s="224" t="s">
        <v>250</v>
      </c>
      <c r="P16" s="147">
        <v>44197</v>
      </c>
      <c r="Q16" s="251">
        <v>0.9</v>
      </c>
      <c r="R16" s="326" t="s">
        <v>251</v>
      </c>
      <c r="S16" s="327"/>
    </row>
    <row r="17" spans="1:19" x14ac:dyDescent="0.3">
      <c r="L17" s="142"/>
    </row>
    <row r="18" spans="1:19" ht="78" customHeight="1" x14ac:dyDescent="0.3">
      <c r="A18" s="154" t="s">
        <v>234</v>
      </c>
      <c r="B18" s="288" t="s">
        <v>58</v>
      </c>
      <c r="C18" s="288"/>
      <c r="D18" s="154" t="s">
        <v>225</v>
      </c>
      <c r="E18" s="154" t="s">
        <v>60</v>
      </c>
      <c r="F18" s="154" t="s">
        <v>233</v>
      </c>
      <c r="G18" s="154" t="s">
        <v>244</v>
      </c>
      <c r="H18" s="154" t="s">
        <v>231</v>
      </c>
      <c r="I18" s="154" t="s">
        <v>226</v>
      </c>
      <c r="J18" s="154" t="s">
        <v>232</v>
      </c>
      <c r="K18" s="154" t="s">
        <v>61</v>
      </c>
      <c r="L18" s="154" t="s">
        <v>62</v>
      </c>
      <c r="M18" s="154" t="s">
        <v>233</v>
      </c>
      <c r="N18" s="154" t="s">
        <v>227</v>
      </c>
      <c r="O18" s="154" t="s">
        <v>228</v>
      </c>
      <c r="P18" s="154" t="s">
        <v>236</v>
      </c>
      <c r="Q18" s="154" t="s">
        <v>229</v>
      </c>
      <c r="R18" s="154" t="s">
        <v>230</v>
      </c>
      <c r="S18" s="154" t="s">
        <v>237</v>
      </c>
    </row>
    <row r="19" spans="1:19" ht="96" customHeight="1" x14ac:dyDescent="0.3">
      <c r="A19" s="330">
        <v>1</v>
      </c>
      <c r="B19" s="382" t="s">
        <v>323</v>
      </c>
      <c r="C19" s="383"/>
      <c r="D19" s="346">
        <v>0.1</v>
      </c>
      <c r="E19" s="354" t="s">
        <v>341</v>
      </c>
      <c r="F19" s="388" t="s">
        <v>324</v>
      </c>
      <c r="G19" s="388" t="s">
        <v>262</v>
      </c>
      <c r="H19" s="156" t="s">
        <v>342</v>
      </c>
      <c r="I19" s="229">
        <v>0.2</v>
      </c>
      <c r="J19" s="144" t="s">
        <v>349</v>
      </c>
      <c r="K19" s="144">
        <v>44242</v>
      </c>
      <c r="L19" s="144">
        <v>44270</v>
      </c>
      <c r="M19" s="162" t="s">
        <v>327</v>
      </c>
      <c r="N19" s="160"/>
      <c r="O19" s="160"/>
      <c r="P19" s="153"/>
      <c r="Q19" s="153"/>
      <c r="R19" s="153"/>
      <c r="S19" s="153"/>
    </row>
    <row r="20" spans="1:19" ht="78" customHeight="1" x14ac:dyDescent="0.3">
      <c r="A20" s="331"/>
      <c r="B20" s="384"/>
      <c r="C20" s="385"/>
      <c r="D20" s="331"/>
      <c r="E20" s="355"/>
      <c r="F20" s="389"/>
      <c r="G20" s="389"/>
      <c r="H20" s="156" t="s">
        <v>325</v>
      </c>
      <c r="I20" s="229">
        <v>0.3</v>
      </c>
      <c r="J20" s="144" t="s">
        <v>347</v>
      </c>
      <c r="K20" s="144">
        <v>44256</v>
      </c>
      <c r="L20" s="144">
        <v>44285</v>
      </c>
      <c r="M20" s="162" t="s">
        <v>328</v>
      </c>
      <c r="N20" s="160"/>
      <c r="O20" s="160"/>
      <c r="P20" s="153"/>
      <c r="Q20" s="153"/>
      <c r="R20" s="153"/>
      <c r="S20" s="153"/>
    </row>
    <row r="21" spans="1:19" ht="78" customHeight="1" x14ac:dyDescent="0.3">
      <c r="A21" s="331"/>
      <c r="B21" s="384"/>
      <c r="C21" s="385"/>
      <c r="D21" s="331"/>
      <c r="E21" s="355"/>
      <c r="F21" s="389"/>
      <c r="G21" s="389"/>
      <c r="H21" s="156" t="s">
        <v>326</v>
      </c>
      <c r="I21" s="229">
        <v>0.3</v>
      </c>
      <c r="J21" s="144" t="s">
        <v>330</v>
      </c>
      <c r="K21" s="144">
        <v>43922</v>
      </c>
      <c r="L21" s="144">
        <v>44545</v>
      </c>
      <c r="M21" s="162" t="s">
        <v>329</v>
      </c>
      <c r="N21" s="160"/>
      <c r="O21" s="160"/>
      <c r="P21" s="153"/>
      <c r="Q21" s="153"/>
      <c r="R21" s="153"/>
      <c r="S21" s="153"/>
    </row>
    <row r="22" spans="1:19" ht="78" customHeight="1" x14ac:dyDescent="0.3">
      <c r="A22" s="381"/>
      <c r="B22" s="386"/>
      <c r="C22" s="387"/>
      <c r="D22" s="381"/>
      <c r="E22" s="356"/>
      <c r="F22" s="390"/>
      <c r="G22" s="390"/>
      <c r="H22" s="204" t="s">
        <v>348</v>
      </c>
      <c r="I22" s="229">
        <v>0.2</v>
      </c>
      <c r="J22" s="171" t="s">
        <v>347</v>
      </c>
      <c r="K22" s="171">
        <v>43922</v>
      </c>
      <c r="L22" s="171">
        <v>44408</v>
      </c>
      <c r="M22" s="168" t="s">
        <v>350</v>
      </c>
      <c r="N22" s="166"/>
      <c r="O22" s="166"/>
      <c r="P22" s="166"/>
      <c r="Q22" s="166"/>
      <c r="R22" s="166"/>
      <c r="S22" s="166"/>
    </row>
    <row r="23" spans="1:19" ht="156" customHeight="1" x14ac:dyDescent="0.3">
      <c r="A23" s="330">
        <v>2</v>
      </c>
      <c r="B23" s="382" t="s">
        <v>331</v>
      </c>
      <c r="C23" s="383"/>
      <c r="D23" s="346">
        <v>0.1</v>
      </c>
      <c r="E23" s="354" t="s">
        <v>341</v>
      </c>
      <c r="F23" s="388" t="s">
        <v>332</v>
      </c>
      <c r="G23" s="354" t="s">
        <v>262</v>
      </c>
      <c r="H23" s="156" t="s">
        <v>343</v>
      </c>
      <c r="I23" s="235">
        <v>0.3</v>
      </c>
      <c r="J23" s="144" t="s">
        <v>347</v>
      </c>
      <c r="K23" s="144">
        <v>44228</v>
      </c>
      <c r="L23" s="144">
        <v>44316</v>
      </c>
      <c r="M23" s="380" t="s">
        <v>332</v>
      </c>
      <c r="N23" s="170"/>
      <c r="O23" s="160"/>
      <c r="P23" s="153"/>
      <c r="Q23" s="153"/>
      <c r="R23" s="153"/>
      <c r="S23" s="153"/>
    </row>
    <row r="24" spans="1:19" ht="78" customHeight="1" x14ac:dyDescent="0.3">
      <c r="A24" s="331"/>
      <c r="B24" s="384"/>
      <c r="C24" s="385"/>
      <c r="D24" s="331"/>
      <c r="E24" s="355"/>
      <c r="F24" s="389"/>
      <c r="G24" s="355"/>
      <c r="H24" s="156" t="s">
        <v>333</v>
      </c>
      <c r="I24" s="235">
        <v>0.3</v>
      </c>
      <c r="J24" s="144" t="s">
        <v>347</v>
      </c>
      <c r="K24" s="144">
        <v>44287</v>
      </c>
      <c r="L24" s="144">
        <v>44347</v>
      </c>
      <c r="M24" s="380"/>
      <c r="N24" s="170"/>
      <c r="O24" s="160"/>
      <c r="P24" s="153"/>
      <c r="Q24" s="153"/>
      <c r="R24" s="153"/>
      <c r="S24" s="153"/>
    </row>
    <row r="25" spans="1:19" ht="117" customHeight="1" x14ac:dyDescent="0.3">
      <c r="A25" s="381"/>
      <c r="B25" s="386"/>
      <c r="C25" s="387"/>
      <c r="D25" s="381"/>
      <c r="E25" s="356"/>
      <c r="F25" s="390"/>
      <c r="G25" s="356"/>
      <c r="H25" s="156" t="s">
        <v>344</v>
      </c>
      <c r="I25" s="235">
        <v>0.4</v>
      </c>
      <c r="J25" s="144" t="s">
        <v>347</v>
      </c>
      <c r="K25" s="144">
        <v>44198</v>
      </c>
      <c r="L25" s="144">
        <v>44211</v>
      </c>
      <c r="M25" s="162" t="s">
        <v>334</v>
      </c>
      <c r="N25" s="170"/>
      <c r="O25" s="160"/>
      <c r="P25" s="153"/>
      <c r="Q25" s="153"/>
      <c r="R25" s="153"/>
      <c r="S25" s="153"/>
    </row>
    <row r="26" spans="1:19" ht="78" customHeight="1" x14ac:dyDescent="0.3">
      <c r="A26" s="330">
        <v>3</v>
      </c>
      <c r="B26" s="382" t="s">
        <v>335</v>
      </c>
      <c r="C26" s="383"/>
      <c r="D26" s="346">
        <v>0.05</v>
      </c>
      <c r="E26" s="354" t="s">
        <v>341</v>
      </c>
      <c r="F26" s="388" t="s">
        <v>336</v>
      </c>
      <c r="G26" s="354" t="s">
        <v>262</v>
      </c>
      <c r="H26" s="156" t="s">
        <v>337</v>
      </c>
      <c r="I26" s="235">
        <v>0.3</v>
      </c>
      <c r="J26" s="144" t="s">
        <v>330</v>
      </c>
      <c r="K26" s="144">
        <v>44242</v>
      </c>
      <c r="L26" s="144">
        <v>44285</v>
      </c>
      <c r="M26" s="162" t="s">
        <v>327</v>
      </c>
      <c r="N26" s="170"/>
      <c r="O26" s="160"/>
      <c r="P26" s="153"/>
      <c r="Q26" s="153"/>
      <c r="R26" s="153"/>
      <c r="S26" s="153"/>
    </row>
    <row r="27" spans="1:19" ht="78" customHeight="1" x14ac:dyDescent="0.3">
      <c r="A27" s="331"/>
      <c r="B27" s="384"/>
      <c r="C27" s="385"/>
      <c r="D27" s="331"/>
      <c r="E27" s="355"/>
      <c r="F27" s="389"/>
      <c r="G27" s="355"/>
      <c r="H27" s="156" t="s">
        <v>345</v>
      </c>
      <c r="I27" s="235">
        <v>0.3</v>
      </c>
      <c r="J27" s="144" t="s">
        <v>346</v>
      </c>
      <c r="K27" s="144">
        <v>44287</v>
      </c>
      <c r="L27" s="144">
        <v>44316</v>
      </c>
      <c r="M27" s="162" t="s">
        <v>339</v>
      </c>
      <c r="N27" s="170"/>
      <c r="O27" s="160"/>
      <c r="P27" s="153"/>
      <c r="Q27" s="153"/>
      <c r="R27" s="153"/>
      <c r="S27" s="153"/>
    </row>
    <row r="28" spans="1:19" ht="78" customHeight="1" x14ac:dyDescent="0.3">
      <c r="A28" s="381"/>
      <c r="B28" s="386"/>
      <c r="C28" s="387"/>
      <c r="D28" s="381"/>
      <c r="E28" s="356"/>
      <c r="F28" s="390"/>
      <c r="G28" s="356"/>
      <c r="H28" s="156" t="s">
        <v>338</v>
      </c>
      <c r="I28" s="235">
        <v>0.4</v>
      </c>
      <c r="J28" s="144" t="s">
        <v>347</v>
      </c>
      <c r="K28" s="144">
        <v>44316</v>
      </c>
      <c r="L28" s="144">
        <v>44545</v>
      </c>
      <c r="M28" s="162" t="s">
        <v>340</v>
      </c>
      <c r="N28" s="170"/>
      <c r="O28" s="160"/>
      <c r="P28" s="153"/>
      <c r="Q28" s="153"/>
      <c r="R28" s="153"/>
      <c r="S28" s="153"/>
    </row>
    <row r="29" spans="1:19" ht="87" customHeight="1" x14ac:dyDescent="0.3">
      <c r="A29" s="153">
        <v>4</v>
      </c>
      <c r="B29" s="380" t="s">
        <v>351</v>
      </c>
      <c r="C29" s="380"/>
      <c r="D29" s="234">
        <v>0.1</v>
      </c>
      <c r="E29" s="155" t="s">
        <v>352</v>
      </c>
      <c r="F29" s="144" t="s">
        <v>353</v>
      </c>
      <c r="G29" s="208" t="s">
        <v>289</v>
      </c>
      <c r="H29" s="156" t="s">
        <v>354</v>
      </c>
      <c r="I29" s="235">
        <v>1</v>
      </c>
      <c r="J29" s="191" t="s">
        <v>355</v>
      </c>
      <c r="K29" s="144">
        <v>44197</v>
      </c>
      <c r="L29" s="144">
        <v>44561</v>
      </c>
      <c r="M29" s="162" t="s">
        <v>356</v>
      </c>
      <c r="N29" s="170"/>
      <c r="O29" s="160"/>
      <c r="P29" s="153"/>
      <c r="Q29" s="153"/>
      <c r="R29" s="153"/>
      <c r="S29" s="153"/>
    </row>
    <row r="30" spans="1:19" ht="93" customHeight="1" x14ac:dyDescent="0.3">
      <c r="A30" s="153">
        <v>5</v>
      </c>
      <c r="B30" s="380" t="s">
        <v>357</v>
      </c>
      <c r="C30" s="380"/>
      <c r="D30" s="234">
        <v>0.05</v>
      </c>
      <c r="E30" s="163" t="s">
        <v>352</v>
      </c>
      <c r="F30" s="144" t="s">
        <v>358</v>
      </c>
      <c r="G30" s="208" t="s">
        <v>262</v>
      </c>
      <c r="H30" s="162" t="s">
        <v>359</v>
      </c>
      <c r="I30" s="235">
        <v>1</v>
      </c>
      <c r="J30" s="191" t="s">
        <v>360</v>
      </c>
      <c r="K30" s="144">
        <v>44197</v>
      </c>
      <c r="L30" s="144">
        <v>44561</v>
      </c>
      <c r="M30" s="190" t="s">
        <v>356</v>
      </c>
      <c r="N30" s="170"/>
      <c r="O30" s="160"/>
      <c r="P30" s="153"/>
      <c r="Q30" s="153"/>
      <c r="R30" s="153"/>
      <c r="S30" s="153"/>
    </row>
    <row r="31" spans="1:19" ht="66" customHeight="1" x14ac:dyDescent="0.3">
      <c r="A31" s="330">
        <v>6</v>
      </c>
      <c r="B31" s="338" t="s">
        <v>560</v>
      </c>
      <c r="C31" s="339"/>
      <c r="D31" s="395">
        <v>0.1</v>
      </c>
      <c r="E31" s="354" t="s">
        <v>456</v>
      </c>
      <c r="F31" s="337" t="s">
        <v>457</v>
      </c>
      <c r="G31" s="354" t="s">
        <v>262</v>
      </c>
      <c r="H31" s="178" t="s">
        <v>458</v>
      </c>
      <c r="I31" s="230">
        <v>0.5</v>
      </c>
      <c r="J31" s="208" t="s">
        <v>535</v>
      </c>
      <c r="K31" s="191">
        <v>44197</v>
      </c>
      <c r="L31" s="191">
        <v>44285</v>
      </c>
      <c r="M31" s="178" t="s">
        <v>459</v>
      </c>
      <c r="N31" s="170"/>
      <c r="O31" s="185"/>
      <c r="P31" s="185"/>
      <c r="Q31" s="185"/>
      <c r="R31" s="185"/>
      <c r="S31" s="185"/>
    </row>
    <row r="32" spans="1:19" ht="66" customHeight="1" x14ac:dyDescent="0.3">
      <c r="A32" s="331"/>
      <c r="B32" s="340"/>
      <c r="C32" s="341"/>
      <c r="D32" s="355"/>
      <c r="E32" s="355"/>
      <c r="F32" s="396"/>
      <c r="G32" s="355"/>
      <c r="H32" s="337" t="s">
        <v>460</v>
      </c>
      <c r="I32" s="379">
        <v>0.5</v>
      </c>
      <c r="J32" s="354" t="s">
        <v>535</v>
      </c>
      <c r="K32" s="191">
        <v>44287</v>
      </c>
      <c r="L32" s="191">
        <v>44377</v>
      </c>
      <c r="M32" s="178" t="s">
        <v>461</v>
      </c>
      <c r="N32" s="170"/>
      <c r="O32" s="185"/>
      <c r="P32" s="185"/>
      <c r="Q32" s="185"/>
      <c r="R32" s="185"/>
      <c r="S32" s="185"/>
    </row>
    <row r="33" spans="1:19" ht="66" customHeight="1" x14ac:dyDescent="0.3">
      <c r="A33" s="331"/>
      <c r="B33" s="340"/>
      <c r="C33" s="341"/>
      <c r="D33" s="355"/>
      <c r="E33" s="355"/>
      <c r="F33" s="396"/>
      <c r="G33" s="355"/>
      <c r="H33" s="396"/>
      <c r="I33" s="365"/>
      <c r="J33" s="355"/>
      <c r="K33" s="191">
        <v>44378</v>
      </c>
      <c r="L33" s="191">
        <v>44469</v>
      </c>
      <c r="M33" s="178" t="s">
        <v>462</v>
      </c>
      <c r="N33" s="170"/>
      <c r="O33" s="185"/>
      <c r="P33" s="185"/>
      <c r="Q33" s="185"/>
      <c r="R33" s="185"/>
      <c r="S33" s="185"/>
    </row>
    <row r="34" spans="1:19" ht="66" customHeight="1" x14ac:dyDescent="0.3">
      <c r="A34" s="381"/>
      <c r="B34" s="360"/>
      <c r="C34" s="361"/>
      <c r="D34" s="356"/>
      <c r="E34" s="356"/>
      <c r="F34" s="394"/>
      <c r="G34" s="356"/>
      <c r="H34" s="394"/>
      <c r="I34" s="365"/>
      <c r="J34" s="356"/>
      <c r="K34" s="191">
        <v>44470</v>
      </c>
      <c r="L34" s="191">
        <v>44561</v>
      </c>
      <c r="M34" s="178" t="s">
        <v>463</v>
      </c>
      <c r="N34" s="170"/>
      <c r="O34" s="185"/>
      <c r="P34" s="185"/>
      <c r="Q34" s="185"/>
      <c r="R34" s="185"/>
      <c r="S34" s="185"/>
    </row>
    <row r="35" spans="1:19" ht="45" customHeight="1" x14ac:dyDescent="0.3">
      <c r="A35" s="328">
        <v>7</v>
      </c>
      <c r="B35" s="336" t="s">
        <v>561</v>
      </c>
      <c r="C35" s="336"/>
      <c r="D35" s="379">
        <v>0.1</v>
      </c>
      <c r="E35" s="365" t="s">
        <v>456</v>
      </c>
      <c r="F35" s="336" t="s">
        <v>464</v>
      </c>
      <c r="G35" s="354" t="s">
        <v>262</v>
      </c>
      <c r="H35" s="196" t="s">
        <v>458</v>
      </c>
      <c r="I35" s="230">
        <v>0.5</v>
      </c>
      <c r="J35" s="208" t="s">
        <v>535</v>
      </c>
      <c r="K35" s="191">
        <v>44197</v>
      </c>
      <c r="L35" s="191">
        <v>44285</v>
      </c>
      <c r="M35" s="178" t="s">
        <v>459</v>
      </c>
      <c r="N35" s="170"/>
      <c r="O35" s="185"/>
      <c r="P35" s="185"/>
      <c r="Q35" s="185"/>
      <c r="R35" s="185"/>
      <c r="S35" s="185"/>
    </row>
    <row r="36" spans="1:19" ht="72" customHeight="1" x14ac:dyDescent="0.3">
      <c r="A36" s="328"/>
      <c r="B36" s="336"/>
      <c r="C36" s="336"/>
      <c r="D36" s="365"/>
      <c r="E36" s="365"/>
      <c r="F36" s="336"/>
      <c r="G36" s="355"/>
      <c r="H36" s="336" t="s">
        <v>460</v>
      </c>
      <c r="I36" s="379">
        <v>0.5</v>
      </c>
      <c r="J36" s="354" t="s">
        <v>535</v>
      </c>
      <c r="K36" s="191">
        <v>44287</v>
      </c>
      <c r="L36" s="191">
        <v>44377</v>
      </c>
      <c r="M36" s="178" t="s">
        <v>461</v>
      </c>
      <c r="N36" s="170"/>
      <c r="O36" s="185"/>
      <c r="P36" s="185"/>
      <c r="Q36" s="185"/>
      <c r="R36" s="185"/>
      <c r="S36" s="185"/>
    </row>
    <row r="37" spans="1:19" ht="72" customHeight="1" x14ac:dyDescent="0.3">
      <c r="A37" s="328"/>
      <c r="B37" s="336"/>
      <c r="C37" s="336"/>
      <c r="D37" s="365"/>
      <c r="E37" s="365"/>
      <c r="F37" s="336"/>
      <c r="G37" s="355"/>
      <c r="H37" s="336"/>
      <c r="I37" s="365"/>
      <c r="J37" s="355"/>
      <c r="K37" s="191">
        <v>44378</v>
      </c>
      <c r="L37" s="191">
        <v>44469</v>
      </c>
      <c r="M37" s="178" t="s">
        <v>462</v>
      </c>
      <c r="N37" s="170"/>
      <c r="O37" s="185"/>
      <c r="P37" s="185"/>
      <c r="Q37" s="185"/>
      <c r="R37" s="185"/>
      <c r="S37" s="185"/>
    </row>
    <row r="38" spans="1:19" ht="72" customHeight="1" x14ac:dyDescent="0.3">
      <c r="A38" s="328"/>
      <c r="B38" s="336"/>
      <c r="C38" s="336"/>
      <c r="D38" s="365"/>
      <c r="E38" s="365"/>
      <c r="F38" s="336"/>
      <c r="G38" s="356"/>
      <c r="H38" s="336"/>
      <c r="I38" s="365"/>
      <c r="J38" s="356"/>
      <c r="K38" s="191">
        <v>44470</v>
      </c>
      <c r="L38" s="191">
        <v>44561</v>
      </c>
      <c r="M38" s="178" t="s">
        <v>463</v>
      </c>
      <c r="N38" s="170"/>
      <c r="O38" s="185"/>
      <c r="P38" s="185"/>
      <c r="Q38" s="185"/>
      <c r="R38" s="185"/>
      <c r="S38" s="185"/>
    </row>
    <row r="39" spans="1:19" ht="93" customHeight="1" x14ac:dyDescent="0.3">
      <c r="A39" s="330">
        <v>8</v>
      </c>
      <c r="B39" s="338" t="s">
        <v>465</v>
      </c>
      <c r="C39" s="339"/>
      <c r="D39" s="395">
        <v>0.1</v>
      </c>
      <c r="E39" s="354" t="s">
        <v>456</v>
      </c>
      <c r="F39" s="337" t="s">
        <v>548</v>
      </c>
      <c r="G39" s="354" t="s">
        <v>262</v>
      </c>
      <c r="H39" s="337" t="s">
        <v>466</v>
      </c>
      <c r="I39" s="395">
        <v>1</v>
      </c>
      <c r="J39" s="208" t="s">
        <v>535</v>
      </c>
      <c r="K39" s="191">
        <v>44197</v>
      </c>
      <c r="L39" s="191">
        <v>44377</v>
      </c>
      <c r="M39" s="178" t="s">
        <v>467</v>
      </c>
      <c r="N39" s="170"/>
      <c r="O39" s="185"/>
      <c r="P39" s="185"/>
      <c r="Q39" s="185"/>
      <c r="R39" s="185"/>
      <c r="S39" s="185"/>
    </row>
    <row r="40" spans="1:19" ht="93" customHeight="1" x14ac:dyDescent="0.3">
      <c r="A40" s="381"/>
      <c r="B40" s="360"/>
      <c r="C40" s="361"/>
      <c r="D40" s="356"/>
      <c r="E40" s="356"/>
      <c r="F40" s="394"/>
      <c r="G40" s="356"/>
      <c r="H40" s="394"/>
      <c r="I40" s="356"/>
      <c r="J40" s="208" t="s">
        <v>535</v>
      </c>
      <c r="K40" s="191">
        <v>44378</v>
      </c>
      <c r="L40" s="191">
        <v>44560</v>
      </c>
      <c r="M40" s="178" t="s">
        <v>468</v>
      </c>
      <c r="N40" s="170"/>
      <c r="O40" s="185"/>
      <c r="P40" s="185"/>
      <c r="Q40" s="185"/>
      <c r="R40" s="185"/>
      <c r="S40" s="185"/>
    </row>
    <row r="41" spans="1:19" ht="93" customHeight="1" x14ac:dyDescent="0.3">
      <c r="A41" s="328">
        <v>9</v>
      </c>
      <c r="B41" s="336" t="s">
        <v>469</v>
      </c>
      <c r="C41" s="336"/>
      <c r="D41" s="395">
        <v>0.1</v>
      </c>
      <c r="E41" s="354" t="s">
        <v>456</v>
      </c>
      <c r="F41" s="337" t="s">
        <v>549</v>
      </c>
      <c r="G41" s="354" t="s">
        <v>262</v>
      </c>
      <c r="H41" s="337" t="s">
        <v>470</v>
      </c>
      <c r="I41" s="395">
        <v>1</v>
      </c>
      <c r="J41" s="208" t="s">
        <v>535</v>
      </c>
      <c r="K41" s="191">
        <v>44197</v>
      </c>
      <c r="L41" s="191">
        <v>44226</v>
      </c>
      <c r="M41" s="178" t="s">
        <v>471</v>
      </c>
      <c r="N41" s="170"/>
      <c r="O41" s="185"/>
      <c r="P41" s="185"/>
      <c r="Q41" s="185"/>
      <c r="R41" s="185"/>
      <c r="S41" s="185"/>
    </row>
    <row r="42" spans="1:19" ht="93" customHeight="1" x14ac:dyDescent="0.3">
      <c r="A42" s="328"/>
      <c r="B42" s="336"/>
      <c r="C42" s="336"/>
      <c r="D42" s="356"/>
      <c r="E42" s="356"/>
      <c r="F42" s="394"/>
      <c r="G42" s="356"/>
      <c r="H42" s="394"/>
      <c r="I42" s="356"/>
      <c r="J42" s="208" t="s">
        <v>535</v>
      </c>
      <c r="K42" s="191">
        <v>44197</v>
      </c>
      <c r="L42" s="191">
        <v>44255</v>
      </c>
      <c r="M42" s="178" t="s">
        <v>472</v>
      </c>
      <c r="N42" s="170"/>
      <c r="O42" s="185"/>
      <c r="P42" s="185"/>
      <c r="Q42" s="185"/>
      <c r="R42" s="185"/>
      <c r="S42" s="185"/>
    </row>
    <row r="43" spans="1:19" ht="78" customHeight="1" x14ac:dyDescent="0.3">
      <c r="A43" s="330">
        <v>10</v>
      </c>
      <c r="B43" s="336" t="s">
        <v>562</v>
      </c>
      <c r="C43" s="336"/>
      <c r="D43" s="391">
        <v>0.05</v>
      </c>
      <c r="E43" s="393" t="s">
        <v>284</v>
      </c>
      <c r="F43" s="370" t="s">
        <v>299</v>
      </c>
      <c r="G43" s="393" t="s">
        <v>262</v>
      </c>
      <c r="H43" s="370" t="s">
        <v>361</v>
      </c>
      <c r="I43" s="226">
        <v>0.3</v>
      </c>
      <c r="J43" s="393" t="s">
        <v>362</v>
      </c>
      <c r="K43" s="173">
        <v>44287</v>
      </c>
      <c r="L43" s="173">
        <v>44316</v>
      </c>
      <c r="M43" s="186" t="s">
        <v>292</v>
      </c>
      <c r="N43" s="170"/>
      <c r="O43" s="160"/>
      <c r="P43" s="160"/>
      <c r="Q43" s="160"/>
      <c r="R43" s="160"/>
      <c r="S43" s="160"/>
    </row>
    <row r="44" spans="1:19" ht="78" customHeight="1" x14ac:dyDescent="0.3">
      <c r="A44" s="331"/>
      <c r="B44" s="336"/>
      <c r="C44" s="336"/>
      <c r="D44" s="392"/>
      <c r="E44" s="393"/>
      <c r="F44" s="370"/>
      <c r="G44" s="393"/>
      <c r="H44" s="370"/>
      <c r="I44" s="226">
        <v>0.3</v>
      </c>
      <c r="J44" s="393"/>
      <c r="K44" s="173">
        <v>44378</v>
      </c>
      <c r="L44" s="173">
        <v>44408</v>
      </c>
      <c r="M44" s="174" t="s">
        <v>292</v>
      </c>
      <c r="N44" s="170"/>
      <c r="O44" s="160"/>
      <c r="P44" s="160"/>
      <c r="Q44" s="160"/>
      <c r="R44" s="160"/>
      <c r="S44" s="160"/>
    </row>
    <row r="45" spans="1:19" ht="78" customHeight="1" x14ac:dyDescent="0.3">
      <c r="A45" s="381"/>
      <c r="B45" s="336"/>
      <c r="C45" s="336"/>
      <c r="D45" s="392"/>
      <c r="E45" s="393"/>
      <c r="F45" s="370"/>
      <c r="G45" s="393"/>
      <c r="H45" s="370"/>
      <c r="I45" s="226">
        <v>0.4</v>
      </c>
      <c r="J45" s="393"/>
      <c r="K45" s="173">
        <v>44470</v>
      </c>
      <c r="L45" s="173">
        <v>44500</v>
      </c>
      <c r="M45" s="174" t="s">
        <v>292</v>
      </c>
      <c r="N45" s="170"/>
      <c r="O45" s="160"/>
      <c r="P45" s="160"/>
      <c r="Q45" s="160"/>
      <c r="R45" s="160"/>
      <c r="S45" s="160"/>
    </row>
    <row r="46" spans="1:19" ht="78" customHeight="1" x14ac:dyDescent="0.3">
      <c r="A46" s="330">
        <v>11</v>
      </c>
      <c r="B46" s="336" t="s">
        <v>563</v>
      </c>
      <c r="C46" s="336"/>
      <c r="D46" s="397">
        <v>0.05</v>
      </c>
      <c r="E46" s="371" t="s">
        <v>284</v>
      </c>
      <c r="F46" s="400" t="s">
        <v>363</v>
      </c>
      <c r="G46" s="371" t="s">
        <v>364</v>
      </c>
      <c r="H46" s="174" t="s">
        <v>365</v>
      </c>
      <c r="I46" s="226">
        <v>0.3</v>
      </c>
      <c r="J46" s="371" t="s">
        <v>362</v>
      </c>
      <c r="K46" s="173">
        <v>44409</v>
      </c>
      <c r="L46" s="173">
        <v>44439</v>
      </c>
      <c r="M46" s="174" t="s">
        <v>366</v>
      </c>
      <c r="N46" s="170"/>
      <c r="O46" s="160"/>
      <c r="P46" s="160"/>
      <c r="Q46" s="160"/>
      <c r="R46" s="160"/>
      <c r="S46" s="160"/>
    </row>
    <row r="47" spans="1:19" ht="78" customHeight="1" x14ac:dyDescent="0.3">
      <c r="A47" s="331"/>
      <c r="B47" s="336"/>
      <c r="C47" s="336"/>
      <c r="D47" s="398"/>
      <c r="E47" s="372"/>
      <c r="F47" s="401"/>
      <c r="G47" s="372"/>
      <c r="H47" s="174" t="s">
        <v>367</v>
      </c>
      <c r="I47" s="226">
        <v>0.3</v>
      </c>
      <c r="J47" s="372"/>
      <c r="K47" s="173">
        <v>44470</v>
      </c>
      <c r="L47" s="173">
        <v>44498</v>
      </c>
      <c r="M47" s="174" t="s">
        <v>368</v>
      </c>
      <c r="N47" s="170"/>
      <c r="O47" s="160"/>
      <c r="P47" s="160"/>
      <c r="Q47" s="160"/>
      <c r="R47" s="160"/>
      <c r="S47" s="160"/>
    </row>
    <row r="48" spans="1:19" ht="78" customHeight="1" x14ac:dyDescent="0.3">
      <c r="A48" s="381"/>
      <c r="B48" s="336"/>
      <c r="C48" s="336"/>
      <c r="D48" s="399"/>
      <c r="E48" s="373"/>
      <c r="F48" s="402"/>
      <c r="G48" s="373"/>
      <c r="H48" s="174" t="s">
        <v>369</v>
      </c>
      <c r="I48" s="226">
        <v>0.6</v>
      </c>
      <c r="J48" s="373"/>
      <c r="K48" s="173">
        <v>44531</v>
      </c>
      <c r="L48" s="173">
        <v>44560</v>
      </c>
      <c r="M48" s="174" t="s">
        <v>370</v>
      </c>
      <c r="N48" s="170"/>
      <c r="O48" s="160"/>
      <c r="P48" s="160"/>
      <c r="Q48" s="160"/>
      <c r="R48" s="160"/>
      <c r="S48" s="160"/>
    </row>
    <row r="49" spans="1:19" ht="78" customHeight="1" x14ac:dyDescent="0.3">
      <c r="A49" s="330">
        <v>12</v>
      </c>
      <c r="B49" s="336" t="s">
        <v>564</v>
      </c>
      <c r="C49" s="336"/>
      <c r="D49" s="391">
        <v>0.05</v>
      </c>
      <c r="E49" s="393" t="s">
        <v>284</v>
      </c>
      <c r="F49" s="370" t="s">
        <v>371</v>
      </c>
      <c r="G49" s="393" t="s">
        <v>262</v>
      </c>
      <c r="H49" s="174" t="s">
        <v>372</v>
      </c>
      <c r="I49" s="226">
        <v>0.4</v>
      </c>
      <c r="J49" s="172" t="s">
        <v>362</v>
      </c>
      <c r="K49" s="173">
        <v>44256</v>
      </c>
      <c r="L49" s="173">
        <v>44285</v>
      </c>
      <c r="M49" s="174" t="s">
        <v>373</v>
      </c>
      <c r="N49" s="170"/>
      <c r="O49" s="160"/>
      <c r="P49" s="160"/>
      <c r="Q49" s="160"/>
      <c r="R49" s="160"/>
      <c r="S49" s="160"/>
    </row>
    <row r="50" spans="1:19" ht="78" customHeight="1" x14ac:dyDescent="0.3">
      <c r="A50" s="381"/>
      <c r="B50" s="336"/>
      <c r="C50" s="336"/>
      <c r="D50" s="392"/>
      <c r="E50" s="393"/>
      <c r="F50" s="370"/>
      <c r="G50" s="393"/>
      <c r="H50" s="174" t="s">
        <v>374</v>
      </c>
      <c r="I50" s="226">
        <v>0.6</v>
      </c>
      <c r="J50" s="172" t="s">
        <v>362</v>
      </c>
      <c r="K50" s="173" t="s">
        <v>375</v>
      </c>
      <c r="L50" s="173" t="s">
        <v>376</v>
      </c>
      <c r="M50" s="174" t="s">
        <v>377</v>
      </c>
      <c r="N50" s="170"/>
      <c r="O50" s="160"/>
      <c r="P50" s="160"/>
      <c r="Q50" s="160"/>
      <c r="R50" s="160"/>
      <c r="S50" s="160"/>
    </row>
    <row r="51" spans="1:19" ht="78" customHeight="1" x14ac:dyDescent="0.3">
      <c r="A51" s="157">
        <v>13</v>
      </c>
      <c r="B51" s="336" t="s">
        <v>565</v>
      </c>
      <c r="C51" s="336"/>
      <c r="D51" s="234">
        <v>0.03</v>
      </c>
      <c r="E51" s="163" t="s">
        <v>284</v>
      </c>
      <c r="F51" s="178" t="s">
        <v>246</v>
      </c>
      <c r="G51" s="208" t="s">
        <v>262</v>
      </c>
      <c r="H51" s="158" t="s">
        <v>294</v>
      </c>
      <c r="I51" s="235">
        <v>1</v>
      </c>
      <c r="J51" s="163" t="s">
        <v>362</v>
      </c>
      <c r="K51" s="144">
        <v>44256</v>
      </c>
      <c r="L51" s="144">
        <v>43951</v>
      </c>
      <c r="M51" s="158" t="s">
        <v>247</v>
      </c>
      <c r="N51" s="170"/>
      <c r="O51" s="160"/>
      <c r="P51" s="160"/>
      <c r="Q51" s="160"/>
      <c r="R51" s="160"/>
      <c r="S51" s="160"/>
    </row>
    <row r="52" spans="1:19" ht="78" customHeight="1" x14ac:dyDescent="0.3">
      <c r="A52" s="330">
        <v>14</v>
      </c>
      <c r="B52" s="336" t="s">
        <v>378</v>
      </c>
      <c r="C52" s="336"/>
      <c r="D52" s="403">
        <v>0.03</v>
      </c>
      <c r="E52" s="365" t="s">
        <v>254</v>
      </c>
      <c r="F52" s="336" t="s">
        <v>295</v>
      </c>
      <c r="G52" s="365" t="s">
        <v>262</v>
      </c>
      <c r="H52" s="158" t="s">
        <v>296</v>
      </c>
      <c r="I52" s="235">
        <v>0.6</v>
      </c>
      <c r="J52" s="354" t="s">
        <v>362</v>
      </c>
      <c r="K52" s="144">
        <v>44256</v>
      </c>
      <c r="L52" s="144">
        <v>44285</v>
      </c>
      <c r="M52" s="158" t="s">
        <v>297</v>
      </c>
      <c r="N52" s="170"/>
      <c r="O52" s="160"/>
      <c r="P52" s="153"/>
      <c r="Q52" s="153"/>
      <c r="R52" s="153"/>
      <c r="S52" s="153"/>
    </row>
    <row r="53" spans="1:19" ht="78" customHeight="1" x14ac:dyDescent="0.3">
      <c r="A53" s="381"/>
      <c r="B53" s="336"/>
      <c r="C53" s="336"/>
      <c r="D53" s="328"/>
      <c r="E53" s="365"/>
      <c r="F53" s="336"/>
      <c r="G53" s="365"/>
      <c r="H53" s="158" t="s">
        <v>291</v>
      </c>
      <c r="I53" s="235">
        <v>0.4</v>
      </c>
      <c r="J53" s="355"/>
      <c r="K53" s="144">
        <v>44287</v>
      </c>
      <c r="L53" s="144">
        <v>44316</v>
      </c>
      <c r="M53" s="158" t="s">
        <v>248</v>
      </c>
      <c r="N53" s="170"/>
      <c r="O53" s="160"/>
      <c r="P53" s="153"/>
      <c r="Q53" s="153"/>
      <c r="R53" s="153"/>
      <c r="S53" s="153"/>
    </row>
    <row r="54" spans="1:19" ht="177" customHeight="1" x14ac:dyDescent="0.3">
      <c r="A54" s="330">
        <v>15</v>
      </c>
      <c r="B54" s="336" t="s">
        <v>386</v>
      </c>
      <c r="C54" s="336"/>
      <c r="D54" s="346">
        <v>0.08</v>
      </c>
      <c r="E54" s="354" t="s">
        <v>263</v>
      </c>
      <c r="F54" s="337" t="s">
        <v>388</v>
      </c>
      <c r="G54" s="354" t="s">
        <v>262</v>
      </c>
      <c r="H54" s="158" t="s">
        <v>387</v>
      </c>
      <c r="I54" s="235">
        <v>0.2</v>
      </c>
      <c r="J54" s="163" t="s">
        <v>511</v>
      </c>
      <c r="K54" s="144">
        <v>44256</v>
      </c>
      <c r="L54" s="144">
        <v>44285</v>
      </c>
      <c r="M54" s="158" t="s">
        <v>379</v>
      </c>
      <c r="N54" s="170"/>
      <c r="O54" s="160"/>
      <c r="P54" s="153"/>
      <c r="Q54" s="153"/>
      <c r="R54" s="153"/>
      <c r="S54" s="153"/>
    </row>
    <row r="55" spans="1:19" ht="111" customHeight="1" x14ac:dyDescent="0.3">
      <c r="A55" s="331"/>
      <c r="B55" s="336"/>
      <c r="C55" s="336"/>
      <c r="D55" s="331"/>
      <c r="E55" s="355"/>
      <c r="F55" s="396"/>
      <c r="G55" s="355"/>
      <c r="H55" s="158" t="s">
        <v>380</v>
      </c>
      <c r="I55" s="235">
        <v>0.4</v>
      </c>
      <c r="J55" s="187" t="s">
        <v>473</v>
      </c>
      <c r="K55" s="144">
        <v>44256</v>
      </c>
      <c r="L55" s="144">
        <v>44439</v>
      </c>
      <c r="M55" s="158" t="s">
        <v>513</v>
      </c>
      <c r="N55" s="170"/>
      <c r="O55" s="160"/>
      <c r="P55" s="153"/>
      <c r="Q55" s="153"/>
      <c r="R55" s="153"/>
      <c r="S55" s="153"/>
    </row>
    <row r="56" spans="1:19" ht="172.5" customHeight="1" x14ac:dyDescent="0.3">
      <c r="A56" s="381"/>
      <c r="B56" s="336"/>
      <c r="C56" s="336"/>
      <c r="D56" s="381"/>
      <c r="E56" s="356"/>
      <c r="F56" s="394"/>
      <c r="G56" s="356"/>
      <c r="H56" s="158" t="s">
        <v>512</v>
      </c>
      <c r="I56" s="235">
        <v>0.4</v>
      </c>
      <c r="J56" s="187" t="s">
        <v>511</v>
      </c>
      <c r="K56" s="144">
        <v>44470</v>
      </c>
      <c r="L56" s="144">
        <v>44530</v>
      </c>
      <c r="M56" s="158" t="s">
        <v>283</v>
      </c>
      <c r="N56" s="170"/>
      <c r="O56" s="160"/>
      <c r="P56" s="153"/>
      <c r="Q56" s="153"/>
      <c r="R56" s="153"/>
      <c r="S56" s="153"/>
    </row>
    <row r="57" spans="1:19" ht="50.25" customHeight="1" x14ac:dyDescent="0.3">
      <c r="A57" s="349">
        <v>16</v>
      </c>
      <c r="B57" s="336" t="s">
        <v>566</v>
      </c>
      <c r="C57" s="336"/>
      <c r="D57" s="403">
        <v>0.03</v>
      </c>
      <c r="E57" s="365" t="s">
        <v>284</v>
      </c>
      <c r="F57" s="336" t="s">
        <v>290</v>
      </c>
      <c r="G57" s="365" t="s">
        <v>262</v>
      </c>
      <c r="H57" s="404" t="s">
        <v>381</v>
      </c>
      <c r="I57" s="235">
        <v>0.25</v>
      </c>
      <c r="J57" s="365" t="s">
        <v>362</v>
      </c>
      <c r="K57" s="144">
        <v>44256</v>
      </c>
      <c r="L57" s="144">
        <v>44285</v>
      </c>
      <c r="M57" s="158" t="s">
        <v>382</v>
      </c>
      <c r="N57" s="160"/>
      <c r="O57" s="160"/>
      <c r="P57" s="153"/>
      <c r="Q57" s="153"/>
      <c r="R57" s="153"/>
      <c r="S57" s="153"/>
    </row>
    <row r="58" spans="1:19" ht="44.25" customHeight="1" x14ac:dyDescent="0.3">
      <c r="A58" s="350"/>
      <c r="B58" s="336"/>
      <c r="C58" s="336"/>
      <c r="D58" s="328"/>
      <c r="E58" s="365"/>
      <c r="F58" s="336"/>
      <c r="G58" s="365"/>
      <c r="H58" s="404"/>
      <c r="I58" s="235">
        <v>0.25</v>
      </c>
      <c r="J58" s="365"/>
      <c r="K58" s="144">
        <v>44287</v>
      </c>
      <c r="L58" s="144">
        <v>44316</v>
      </c>
      <c r="M58" s="158" t="s">
        <v>383</v>
      </c>
      <c r="N58" s="160"/>
      <c r="O58" s="160"/>
      <c r="P58" s="153"/>
      <c r="Q58" s="153"/>
      <c r="R58" s="153"/>
      <c r="S58" s="153"/>
    </row>
    <row r="59" spans="1:19" ht="53.25" customHeight="1" x14ac:dyDescent="0.3">
      <c r="A59" s="351"/>
      <c r="B59" s="336"/>
      <c r="C59" s="336"/>
      <c r="D59" s="328"/>
      <c r="E59" s="365"/>
      <c r="F59" s="336"/>
      <c r="G59" s="365"/>
      <c r="H59" s="158" t="s">
        <v>384</v>
      </c>
      <c r="I59" s="235">
        <v>0.5</v>
      </c>
      <c r="J59" s="163" t="s">
        <v>362</v>
      </c>
      <c r="K59" s="144">
        <v>44531</v>
      </c>
      <c r="L59" s="144">
        <v>44560</v>
      </c>
      <c r="M59" s="158" t="s">
        <v>385</v>
      </c>
      <c r="N59" s="160"/>
      <c r="O59" s="160"/>
      <c r="P59" s="153"/>
      <c r="Q59" s="153"/>
      <c r="R59" s="153"/>
      <c r="S59" s="153"/>
    </row>
    <row r="60" spans="1:19" ht="42.75" customHeight="1" x14ac:dyDescent="0.3">
      <c r="A60" s="362">
        <v>17</v>
      </c>
      <c r="B60" s="370" t="s">
        <v>255</v>
      </c>
      <c r="C60" s="370"/>
      <c r="D60" s="346">
        <v>0.05</v>
      </c>
      <c r="E60" s="354" t="s">
        <v>263</v>
      </c>
      <c r="F60" s="337" t="s">
        <v>252</v>
      </c>
      <c r="G60" s="354" t="s">
        <v>262</v>
      </c>
      <c r="H60" s="337" t="s">
        <v>257</v>
      </c>
      <c r="I60" s="235">
        <v>0.2</v>
      </c>
      <c r="J60" s="354" t="s">
        <v>260</v>
      </c>
      <c r="K60" s="144">
        <v>44197</v>
      </c>
      <c r="L60" s="144">
        <v>44228</v>
      </c>
      <c r="M60" s="158" t="s">
        <v>258</v>
      </c>
    </row>
    <row r="61" spans="1:19" ht="81" x14ac:dyDescent="0.3">
      <c r="A61" s="362"/>
      <c r="B61" s="370"/>
      <c r="C61" s="370"/>
      <c r="D61" s="331"/>
      <c r="E61" s="355"/>
      <c r="F61" s="396"/>
      <c r="G61" s="355"/>
      <c r="H61" s="396"/>
      <c r="I61" s="235">
        <v>0.25</v>
      </c>
      <c r="J61" s="355"/>
      <c r="K61" s="144">
        <v>44229</v>
      </c>
      <c r="L61" s="144">
        <v>44246</v>
      </c>
      <c r="M61" s="158" t="s">
        <v>259</v>
      </c>
    </row>
    <row r="62" spans="1:19" ht="35.25" customHeight="1" x14ac:dyDescent="0.3">
      <c r="A62" s="362"/>
      <c r="B62" s="370"/>
      <c r="C62" s="370"/>
      <c r="D62" s="331"/>
      <c r="E62" s="355"/>
      <c r="F62" s="396"/>
      <c r="G62" s="355"/>
      <c r="H62" s="396"/>
      <c r="I62" s="235">
        <v>0.2</v>
      </c>
      <c r="J62" s="355"/>
      <c r="K62" s="144">
        <v>44470</v>
      </c>
      <c r="L62" s="144">
        <v>44515</v>
      </c>
      <c r="M62" s="158" t="s">
        <v>258</v>
      </c>
    </row>
    <row r="63" spans="1:19" ht="81" x14ac:dyDescent="0.3">
      <c r="A63" s="362"/>
      <c r="B63" s="370"/>
      <c r="C63" s="370"/>
      <c r="D63" s="331"/>
      <c r="E63" s="355"/>
      <c r="F63" s="396"/>
      <c r="G63" s="355"/>
      <c r="H63" s="394"/>
      <c r="I63" s="235">
        <v>0.25</v>
      </c>
      <c r="J63" s="356"/>
      <c r="K63" s="144">
        <v>44516</v>
      </c>
      <c r="L63" s="144">
        <v>44531</v>
      </c>
      <c r="M63" s="158" t="s">
        <v>259</v>
      </c>
    </row>
    <row r="64" spans="1:19" ht="60.75" x14ac:dyDescent="0.3">
      <c r="A64" s="362"/>
      <c r="B64" s="370"/>
      <c r="C64" s="370"/>
      <c r="D64" s="381"/>
      <c r="E64" s="356"/>
      <c r="F64" s="394"/>
      <c r="G64" s="356"/>
      <c r="H64" s="178" t="s">
        <v>256</v>
      </c>
      <c r="I64" s="235">
        <v>0.1</v>
      </c>
      <c r="J64" s="163" t="s">
        <v>260</v>
      </c>
      <c r="K64" s="144">
        <v>44501</v>
      </c>
      <c r="L64" s="144">
        <v>44560</v>
      </c>
      <c r="M64" s="158" t="s">
        <v>261</v>
      </c>
    </row>
    <row r="65" spans="1:19" ht="60.75" x14ac:dyDescent="0.3">
      <c r="A65" s="328">
        <v>17</v>
      </c>
      <c r="B65" s="370" t="s">
        <v>272</v>
      </c>
      <c r="C65" s="370"/>
      <c r="D65" s="403">
        <v>0.1</v>
      </c>
      <c r="E65" s="365" t="s">
        <v>263</v>
      </c>
      <c r="F65" s="336" t="s">
        <v>253</v>
      </c>
      <c r="G65" s="365" t="s">
        <v>262</v>
      </c>
      <c r="H65" s="336" t="s">
        <v>273</v>
      </c>
      <c r="I65" s="235">
        <v>0.1</v>
      </c>
      <c r="J65" s="354" t="s">
        <v>274</v>
      </c>
      <c r="K65" s="144">
        <v>44348</v>
      </c>
      <c r="L65" s="144">
        <v>44362</v>
      </c>
      <c r="M65" s="158" t="s">
        <v>280</v>
      </c>
    </row>
    <row r="66" spans="1:19" ht="40.5" x14ac:dyDescent="0.3">
      <c r="A66" s="328"/>
      <c r="B66" s="370"/>
      <c r="C66" s="370"/>
      <c r="D66" s="328"/>
      <c r="E66" s="365"/>
      <c r="F66" s="336"/>
      <c r="G66" s="365"/>
      <c r="H66" s="336"/>
      <c r="I66" s="235">
        <v>0.1</v>
      </c>
      <c r="J66" s="355"/>
      <c r="K66" s="144">
        <v>44362</v>
      </c>
      <c r="L66" s="144">
        <v>44377</v>
      </c>
      <c r="M66" s="158" t="s">
        <v>275</v>
      </c>
    </row>
    <row r="67" spans="1:19" ht="60.75" x14ac:dyDescent="0.3">
      <c r="A67" s="328"/>
      <c r="B67" s="370"/>
      <c r="C67" s="370"/>
      <c r="D67" s="328"/>
      <c r="E67" s="365"/>
      <c r="F67" s="336"/>
      <c r="G67" s="365"/>
      <c r="H67" s="336"/>
      <c r="I67" s="235">
        <v>0.3</v>
      </c>
      <c r="J67" s="355"/>
      <c r="K67" s="144">
        <v>44378</v>
      </c>
      <c r="L67" s="144">
        <v>44408</v>
      </c>
      <c r="M67" s="158" t="s">
        <v>277</v>
      </c>
    </row>
    <row r="68" spans="1:19" ht="60.75" x14ac:dyDescent="0.3">
      <c r="A68" s="328"/>
      <c r="B68" s="370"/>
      <c r="C68" s="370"/>
      <c r="D68" s="328"/>
      <c r="E68" s="365"/>
      <c r="F68" s="336"/>
      <c r="G68" s="365"/>
      <c r="H68" s="336"/>
      <c r="I68" s="235">
        <v>0.1</v>
      </c>
      <c r="J68" s="355"/>
      <c r="K68" s="144">
        <v>44470</v>
      </c>
      <c r="L68" s="144">
        <v>44484</v>
      </c>
      <c r="M68" s="158" t="s">
        <v>280</v>
      </c>
    </row>
    <row r="69" spans="1:19" ht="40.5" x14ac:dyDescent="0.3">
      <c r="A69" s="328"/>
      <c r="B69" s="370"/>
      <c r="C69" s="370"/>
      <c r="D69" s="328"/>
      <c r="E69" s="365"/>
      <c r="F69" s="336"/>
      <c r="G69" s="365"/>
      <c r="H69" s="336"/>
      <c r="I69" s="235">
        <v>0.1</v>
      </c>
      <c r="J69" s="355"/>
      <c r="K69" s="144">
        <v>44484</v>
      </c>
      <c r="L69" s="144">
        <v>44500</v>
      </c>
      <c r="M69" s="158" t="s">
        <v>275</v>
      </c>
    </row>
    <row r="70" spans="1:19" ht="60.75" x14ac:dyDescent="0.3">
      <c r="A70" s="328"/>
      <c r="B70" s="370"/>
      <c r="C70" s="370"/>
      <c r="D70" s="328"/>
      <c r="E70" s="365"/>
      <c r="F70" s="336"/>
      <c r="G70" s="365"/>
      <c r="H70" s="336"/>
      <c r="I70" s="235">
        <v>0.3</v>
      </c>
      <c r="J70" s="356"/>
      <c r="K70" s="144">
        <v>44501</v>
      </c>
      <c r="L70" s="144">
        <v>44530</v>
      </c>
      <c r="M70" s="158" t="s">
        <v>277</v>
      </c>
    </row>
    <row r="71" spans="1:19" ht="60.75" x14ac:dyDescent="0.3">
      <c r="A71" s="328"/>
      <c r="B71" s="370"/>
      <c r="C71" s="370"/>
      <c r="D71" s="328"/>
      <c r="E71" s="365"/>
      <c r="F71" s="336"/>
      <c r="G71" s="365"/>
      <c r="H71" s="336" t="s">
        <v>276</v>
      </c>
      <c r="I71" s="235">
        <v>0.2</v>
      </c>
      <c r="J71" s="354" t="s">
        <v>260</v>
      </c>
      <c r="K71" s="144">
        <v>44501</v>
      </c>
      <c r="L71" s="144">
        <v>44515</v>
      </c>
      <c r="M71" s="158" t="s">
        <v>280</v>
      </c>
    </row>
    <row r="72" spans="1:19" ht="40.5" x14ac:dyDescent="0.3">
      <c r="A72" s="328"/>
      <c r="B72" s="370"/>
      <c r="C72" s="370"/>
      <c r="D72" s="328"/>
      <c r="E72" s="365"/>
      <c r="F72" s="336"/>
      <c r="G72" s="365"/>
      <c r="H72" s="336"/>
      <c r="I72" s="235">
        <v>0.2</v>
      </c>
      <c r="J72" s="355"/>
      <c r="K72" s="144">
        <v>44515</v>
      </c>
      <c r="L72" s="144">
        <v>44530</v>
      </c>
      <c r="M72" s="158" t="s">
        <v>275</v>
      </c>
    </row>
    <row r="73" spans="1:19" ht="60.75" x14ac:dyDescent="0.3">
      <c r="A73" s="328"/>
      <c r="B73" s="370"/>
      <c r="C73" s="370"/>
      <c r="D73" s="328"/>
      <c r="E73" s="365"/>
      <c r="F73" s="336"/>
      <c r="G73" s="365"/>
      <c r="H73" s="336"/>
      <c r="I73" s="235">
        <v>0.6</v>
      </c>
      <c r="J73" s="356"/>
      <c r="K73" s="144">
        <v>44531</v>
      </c>
      <c r="L73" s="144">
        <v>44515</v>
      </c>
      <c r="M73" s="158" t="s">
        <v>277</v>
      </c>
    </row>
    <row r="74" spans="1:19" ht="97.5" customHeight="1" x14ac:dyDescent="0.3">
      <c r="A74" s="160">
        <v>18</v>
      </c>
      <c r="B74" s="336" t="s">
        <v>278</v>
      </c>
      <c r="C74" s="336"/>
      <c r="D74" s="234">
        <v>0.05</v>
      </c>
      <c r="E74" s="163" t="s">
        <v>264</v>
      </c>
      <c r="F74" s="158" t="s">
        <v>391</v>
      </c>
      <c r="G74" s="208" t="s">
        <v>262</v>
      </c>
      <c r="H74" s="164" t="s">
        <v>393</v>
      </c>
      <c r="I74" s="235">
        <v>1</v>
      </c>
      <c r="J74" s="159" t="s">
        <v>392</v>
      </c>
      <c r="K74" s="144">
        <v>44348</v>
      </c>
      <c r="L74" s="144">
        <v>44377</v>
      </c>
      <c r="M74" s="158" t="s">
        <v>279</v>
      </c>
    </row>
    <row r="80" spans="1:19" ht="78" hidden="1" customHeight="1" x14ac:dyDescent="0.3">
      <c r="A80" s="330">
        <v>9</v>
      </c>
      <c r="B80" s="338" t="s">
        <v>286</v>
      </c>
      <c r="C80" s="339"/>
      <c r="D80" s="330"/>
      <c r="E80" s="354" t="s">
        <v>285</v>
      </c>
      <c r="F80" s="354"/>
      <c r="G80" s="330" t="s">
        <v>289</v>
      </c>
      <c r="H80" s="178" t="s">
        <v>293</v>
      </c>
      <c r="I80" s="187"/>
      <c r="J80" s="187" t="s">
        <v>285</v>
      </c>
      <c r="K80" s="191">
        <v>44198</v>
      </c>
      <c r="L80" s="191">
        <v>44285</v>
      </c>
      <c r="M80" s="178" t="s">
        <v>292</v>
      </c>
      <c r="N80" s="221"/>
      <c r="O80" s="185"/>
      <c r="P80" s="185"/>
      <c r="Q80" s="185"/>
      <c r="R80" s="185"/>
      <c r="S80" s="185"/>
    </row>
    <row r="81" spans="1:19" ht="78" hidden="1" customHeight="1" x14ac:dyDescent="0.3">
      <c r="A81" s="331"/>
      <c r="B81" s="340"/>
      <c r="C81" s="341"/>
      <c r="D81" s="331"/>
      <c r="E81" s="355"/>
      <c r="F81" s="355"/>
      <c r="G81" s="331"/>
      <c r="H81" s="178" t="s">
        <v>287</v>
      </c>
      <c r="I81" s="187"/>
      <c r="J81" s="187" t="s">
        <v>285</v>
      </c>
      <c r="K81" s="191">
        <v>44287</v>
      </c>
      <c r="L81" s="191">
        <v>44439</v>
      </c>
      <c r="M81" s="178" t="s">
        <v>292</v>
      </c>
      <c r="N81" s="221"/>
      <c r="O81" s="185"/>
      <c r="P81" s="185"/>
      <c r="Q81" s="185"/>
      <c r="R81" s="185"/>
      <c r="S81" s="185"/>
    </row>
    <row r="82" spans="1:19" ht="78" hidden="1" customHeight="1" x14ac:dyDescent="0.3">
      <c r="A82" s="381"/>
      <c r="B82" s="360"/>
      <c r="C82" s="361"/>
      <c r="D82" s="381"/>
      <c r="E82" s="356"/>
      <c r="F82" s="356"/>
      <c r="G82" s="381"/>
      <c r="H82" s="178" t="s">
        <v>288</v>
      </c>
      <c r="I82" s="187"/>
      <c r="J82" s="187" t="s">
        <v>285</v>
      </c>
      <c r="K82" s="191">
        <v>44440</v>
      </c>
      <c r="L82" s="191">
        <v>44530</v>
      </c>
      <c r="M82" s="178" t="s">
        <v>292</v>
      </c>
      <c r="N82" s="221"/>
      <c r="O82" s="185"/>
      <c r="P82" s="185"/>
      <c r="Q82" s="185"/>
      <c r="R82" s="185"/>
      <c r="S82" s="185"/>
    </row>
    <row r="83" spans="1:19" ht="60.75" hidden="1" x14ac:dyDescent="0.3">
      <c r="A83" s="349">
        <v>16</v>
      </c>
      <c r="B83" s="338" t="s">
        <v>389</v>
      </c>
      <c r="C83" s="339"/>
      <c r="D83" s="330"/>
      <c r="E83" s="354" t="s">
        <v>264</v>
      </c>
      <c r="F83" s="337" t="s">
        <v>265</v>
      </c>
      <c r="G83" s="354" t="s">
        <v>262</v>
      </c>
      <c r="H83" s="336" t="s">
        <v>266</v>
      </c>
      <c r="I83" s="187"/>
      <c r="J83" s="354" t="s">
        <v>390</v>
      </c>
      <c r="K83" s="191">
        <v>44228</v>
      </c>
      <c r="L83" s="191">
        <v>44256</v>
      </c>
      <c r="M83" s="178" t="s">
        <v>269</v>
      </c>
    </row>
    <row r="84" spans="1:19" ht="60.75" hidden="1" x14ac:dyDescent="0.3">
      <c r="A84" s="350"/>
      <c r="B84" s="340"/>
      <c r="C84" s="341"/>
      <c r="D84" s="331"/>
      <c r="E84" s="355"/>
      <c r="F84" s="394"/>
      <c r="G84" s="355"/>
      <c r="H84" s="336"/>
      <c r="I84" s="187"/>
      <c r="J84" s="355"/>
      <c r="K84" s="191">
        <v>44257</v>
      </c>
      <c r="L84" s="191">
        <v>44316</v>
      </c>
      <c r="M84" s="183" t="s">
        <v>267</v>
      </c>
    </row>
    <row r="85" spans="1:19" ht="80.25" hidden="1" customHeight="1" x14ac:dyDescent="0.3">
      <c r="A85" s="351"/>
      <c r="B85" s="360"/>
      <c r="C85" s="361"/>
      <c r="D85" s="381"/>
      <c r="E85" s="356"/>
      <c r="F85" s="178" t="s">
        <v>268</v>
      </c>
      <c r="G85" s="356"/>
      <c r="H85" s="183" t="s">
        <v>271</v>
      </c>
      <c r="I85" s="187"/>
      <c r="J85" s="356"/>
      <c r="K85" s="191">
        <v>44317</v>
      </c>
      <c r="L85" s="191">
        <v>44362</v>
      </c>
      <c r="M85" s="178" t="s">
        <v>270</v>
      </c>
    </row>
  </sheetData>
  <sheetProtection algorithmName="SHA-512" hashValue="qTmsj0MiOhhFMLDerrGkNS5xP1JQHTeT+wFADYsNf4S/gKXjfBXtI6bRRT+638pSn0WmUx7wU+xeohWPIcIntg==" saltValue="4BHwRZ5kG46smEwvzPWmQQ==" spinCount="100000" sheet="1" objects="1" scenarios="1"/>
  <mergeCells count="159">
    <mergeCell ref="F39:F40"/>
    <mergeCell ref="G39:G40"/>
    <mergeCell ref="H39:H40"/>
    <mergeCell ref="I39:I40"/>
    <mergeCell ref="A35:A38"/>
    <mergeCell ref="B35:C38"/>
    <mergeCell ref="D35:D38"/>
    <mergeCell ref="E35:E38"/>
    <mergeCell ref="F35:F38"/>
    <mergeCell ref="G35:G38"/>
    <mergeCell ref="H36:H38"/>
    <mergeCell ref="I36:I38"/>
    <mergeCell ref="A31:A34"/>
    <mergeCell ref="A83:A85"/>
    <mergeCell ref="B83:C85"/>
    <mergeCell ref="D83:D85"/>
    <mergeCell ref="E83:E85"/>
    <mergeCell ref="F83:F84"/>
    <mergeCell ref="A80:A82"/>
    <mergeCell ref="A41:A42"/>
    <mergeCell ref="B41:C42"/>
    <mergeCell ref="D41:D42"/>
    <mergeCell ref="E41:E42"/>
    <mergeCell ref="F41:F42"/>
    <mergeCell ref="A65:A73"/>
    <mergeCell ref="B65:C73"/>
    <mergeCell ref="D65:D73"/>
    <mergeCell ref="E65:E73"/>
    <mergeCell ref="F65:F73"/>
    <mergeCell ref="A43:A45"/>
    <mergeCell ref="A46:A48"/>
    <mergeCell ref="A49:A50"/>
    <mergeCell ref="A54:A56"/>
    <mergeCell ref="A57:A59"/>
    <mergeCell ref="A39:A40"/>
    <mergeCell ref="B39:C40"/>
    <mergeCell ref="H71:H73"/>
    <mergeCell ref="J71:J73"/>
    <mergeCell ref="H60:H63"/>
    <mergeCell ref="J60:J63"/>
    <mergeCell ref="G80:G82"/>
    <mergeCell ref="B80:C82"/>
    <mergeCell ref="D80:D82"/>
    <mergeCell ref="E80:E82"/>
    <mergeCell ref="F80:F82"/>
    <mergeCell ref="B74:C74"/>
    <mergeCell ref="G83:G85"/>
    <mergeCell ref="H83:H84"/>
    <mergeCell ref="J83:J85"/>
    <mergeCell ref="J46:J48"/>
    <mergeCell ref="B49:C50"/>
    <mergeCell ref="D49:D50"/>
    <mergeCell ref="E49:E50"/>
    <mergeCell ref="F49:F50"/>
    <mergeCell ref="G49:G50"/>
    <mergeCell ref="H57:H58"/>
    <mergeCell ref="J57:J58"/>
    <mergeCell ref="B57:C59"/>
    <mergeCell ref="D57:D59"/>
    <mergeCell ref="E57:E59"/>
    <mergeCell ref="F57:F59"/>
    <mergeCell ref="G57:G59"/>
    <mergeCell ref="G52:G53"/>
    <mergeCell ref="J52:J53"/>
    <mergeCell ref="B54:C56"/>
    <mergeCell ref="D54:D56"/>
    <mergeCell ref="E54:E56"/>
    <mergeCell ref="G65:G73"/>
    <mergeCell ref="H65:H70"/>
    <mergeCell ref="J65:J70"/>
    <mergeCell ref="B46:C48"/>
    <mergeCell ref="D46:D48"/>
    <mergeCell ref="E46:E48"/>
    <mergeCell ref="F46:F48"/>
    <mergeCell ref="G46:G48"/>
    <mergeCell ref="A60:A64"/>
    <mergeCell ref="B60:C64"/>
    <mergeCell ref="D60:D64"/>
    <mergeCell ref="E60:E64"/>
    <mergeCell ref="F60:F64"/>
    <mergeCell ref="A52:A53"/>
    <mergeCell ref="F52:F53"/>
    <mergeCell ref="F54:F56"/>
    <mergeCell ref="G54:G56"/>
    <mergeCell ref="B51:C51"/>
    <mergeCell ref="B52:C53"/>
    <mergeCell ref="D52:D53"/>
    <mergeCell ref="E52:E53"/>
    <mergeCell ref="G60:G64"/>
    <mergeCell ref="B30:C30"/>
    <mergeCell ref="B43:C45"/>
    <mergeCell ref="D43:D45"/>
    <mergeCell ref="E43:E45"/>
    <mergeCell ref="F43:F45"/>
    <mergeCell ref="D23:D25"/>
    <mergeCell ref="D26:D28"/>
    <mergeCell ref="B31:C34"/>
    <mergeCell ref="J43:J45"/>
    <mergeCell ref="H43:H45"/>
    <mergeCell ref="G41:G42"/>
    <mergeCell ref="H41:H42"/>
    <mergeCell ref="I41:I42"/>
    <mergeCell ref="D31:D34"/>
    <mergeCell ref="E31:E34"/>
    <mergeCell ref="F31:F34"/>
    <mergeCell ref="G31:G34"/>
    <mergeCell ref="H32:H34"/>
    <mergeCell ref="I32:I34"/>
    <mergeCell ref="J32:J34"/>
    <mergeCell ref="J36:J38"/>
    <mergeCell ref="G43:G45"/>
    <mergeCell ref="D39:D40"/>
    <mergeCell ref="E39:E40"/>
    <mergeCell ref="A16:B16"/>
    <mergeCell ref="C16:N16"/>
    <mergeCell ref="R16:S16"/>
    <mergeCell ref="B18:C18"/>
    <mergeCell ref="B29:C29"/>
    <mergeCell ref="A23:A25"/>
    <mergeCell ref="A26:A28"/>
    <mergeCell ref="E23:E25"/>
    <mergeCell ref="E26:E28"/>
    <mergeCell ref="A19:A22"/>
    <mergeCell ref="B19:C22"/>
    <mergeCell ref="D19:D22"/>
    <mergeCell ref="M23:M24"/>
    <mergeCell ref="B23:C25"/>
    <mergeCell ref="F23:F25"/>
    <mergeCell ref="B26:C28"/>
    <mergeCell ref="F26:F28"/>
    <mergeCell ref="G23:G25"/>
    <mergeCell ref="G26:G28"/>
    <mergeCell ref="G19:G22"/>
    <mergeCell ref="E19:E22"/>
    <mergeCell ref="F19:F22"/>
    <mergeCell ref="A12:B12"/>
    <mergeCell ref="C12:S12"/>
    <mergeCell ref="A13:S14"/>
    <mergeCell ref="A15:B15"/>
    <mergeCell ref="C15:N15"/>
    <mergeCell ref="R15:S15"/>
    <mergeCell ref="A9:P9"/>
    <mergeCell ref="Q9:S9"/>
    <mergeCell ref="A10:P10"/>
    <mergeCell ref="Q10:S10"/>
    <mergeCell ref="A11:B11"/>
    <mergeCell ref="C11:S11"/>
    <mergeCell ref="A7:S8"/>
    <mergeCell ref="A2:D4"/>
    <mergeCell ref="E2:P3"/>
    <mergeCell ref="R2:S2"/>
    <mergeCell ref="R3:S3"/>
    <mergeCell ref="E4:P4"/>
    <mergeCell ref="R4:S4"/>
    <mergeCell ref="A6:C6"/>
    <mergeCell ref="D6:I6"/>
    <mergeCell ref="J6:M6"/>
    <mergeCell ref="N6:O6"/>
    <mergeCell ref="P6:S6"/>
  </mergeCells>
  <pageMargins left="0.7" right="0.7" top="0.75" bottom="0.75" header="0.3" footer="0.3"/>
  <pageSetup paperSize="9" scale="40" fitToHeight="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pageSetUpPr fitToPage="1"/>
  </sheetPr>
  <dimension ref="A1:S25"/>
  <sheetViews>
    <sheetView topLeftCell="A20" zoomScale="50" zoomScaleNormal="50" workbookViewId="0">
      <selection activeCell="A22" sqref="A22:A24"/>
    </sheetView>
  </sheetViews>
  <sheetFormatPr baseColWidth="10" defaultRowHeight="20.25" x14ac:dyDescent="0.3"/>
  <cols>
    <col min="1" max="1" width="22.5703125" style="140" customWidth="1"/>
    <col min="2" max="2" width="24.140625" style="140" customWidth="1"/>
    <col min="3" max="3" width="28.42578125" style="140" customWidth="1"/>
    <col min="4" max="4" width="20.5703125" style="140" bestFit="1" customWidth="1"/>
    <col min="5" max="5" width="37" style="140" customWidth="1"/>
    <col min="6" max="6" width="42.42578125" style="140" customWidth="1"/>
    <col min="7" max="7" width="29.85546875" style="140" customWidth="1"/>
    <col min="8" max="8" width="44.42578125" style="140" customWidth="1"/>
    <col min="9" max="9" width="26.28515625" style="140" customWidth="1"/>
    <col min="10" max="10" width="47.42578125" style="140" customWidth="1"/>
    <col min="11" max="11" width="27.5703125" style="140" customWidth="1"/>
    <col min="12" max="12" width="28.28515625" style="140" customWidth="1"/>
    <col min="13" max="13" width="42.7109375" style="140" customWidth="1"/>
    <col min="14" max="14" width="47.140625" style="140" customWidth="1"/>
    <col min="15" max="15" width="39" style="140" customWidth="1"/>
    <col min="16" max="16" width="37.140625" style="140" customWidth="1"/>
    <col min="17" max="17" width="39.7109375" style="140" customWidth="1"/>
    <col min="18" max="18" width="27.7109375" style="140" customWidth="1"/>
    <col min="19" max="19" width="33" style="140" customWidth="1"/>
    <col min="20" max="16384" width="11.42578125" style="140"/>
  </cols>
  <sheetData>
    <row r="1" spans="1:19" ht="36.75" customHeight="1" x14ac:dyDescent="0.3"/>
    <row r="2" spans="1:19" ht="36.75" customHeight="1" x14ac:dyDescent="0.3">
      <c r="A2" s="297"/>
      <c r="B2" s="298"/>
      <c r="C2" s="298"/>
      <c r="D2" s="299"/>
      <c r="E2" s="306" t="s">
        <v>241</v>
      </c>
      <c r="F2" s="306"/>
      <c r="G2" s="306"/>
      <c r="H2" s="306"/>
      <c r="I2" s="306"/>
      <c r="J2" s="306"/>
      <c r="K2" s="306"/>
      <c r="L2" s="306"/>
      <c r="M2" s="306"/>
      <c r="N2" s="306"/>
      <c r="O2" s="306"/>
      <c r="P2" s="306"/>
      <c r="Q2" s="139" t="s">
        <v>238</v>
      </c>
      <c r="R2" s="307" t="s">
        <v>243</v>
      </c>
      <c r="S2" s="307"/>
    </row>
    <row r="3" spans="1:19" ht="36.75" customHeight="1" x14ac:dyDescent="0.3">
      <c r="A3" s="300"/>
      <c r="B3" s="301"/>
      <c r="C3" s="301"/>
      <c r="D3" s="302"/>
      <c r="E3" s="306"/>
      <c r="F3" s="306"/>
      <c r="G3" s="306"/>
      <c r="H3" s="306"/>
      <c r="I3" s="306"/>
      <c r="J3" s="306"/>
      <c r="K3" s="306"/>
      <c r="L3" s="306"/>
      <c r="M3" s="306"/>
      <c r="N3" s="306"/>
      <c r="O3" s="306"/>
      <c r="P3" s="306"/>
      <c r="Q3" s="139" t="s">
        <v>239</v>
      </c>
      <c r="R3" s="308">
        <v>2</v>
      </c>
      <c r="S3" s="308"/>
    </row>
    <row r="4" spans="1:19" ht="36.75" customHeight="1" x14ac:dyDescent="0.3">
      <c r="A4" s="303"/>
      <c r="B4" s="304"/>
      <c r="C4" s="304"/>
      <c r="D4" s="305"/>
      <c r="E4" s="306" t="s">
        <v>242</v>
      </c>
      <c r="F4" s="306"/>
      <c r="G4" s="306"/>
      <c r="H4" s="306"/>
      <c r="I4" s="306"/>
      <c r="J4" s="306"/>
      <c r="K4" s="306"/>
      <c r="L4" s="306"/>
      <c r="M4" s="306"/>
      <c r="N4" s="306"/>
      <c r="O4" s="306"/>
      <c r="P4" s="306"/>
      <c r="Q4" s="139" t="s">
        <v>240</v>
      </c>
      <c r="R4" s="309">
        <v>44173</v>
      </c>
      <c r="S4" s="310"/>
    </row>
    <row r="5" spans="1:19" ht="36.75" customHeight="1" x14ac:dyDescent="0.3"/>
    <row r="6" spans="1:19" ht="59.25" customHeight="1" x14ac:dyDescent="0.3">
      <c r="A6" s="311" t="s">
        <v>50</v>
      </c>
      <c r="B6" s="312"/>
      <c r="C6" s="313"/>
      <c r="D6" s="314">
        <v>44168</v>
      </c>
      <c r="E6" s="315"/>
      <c r="F6" s="315"/>
      <c r="G6" s="315"/>
      <c r="H6" s="315"/>
      <c r="I6" s="316"/>
      <c r="J6" s="317"/>
      <c r="K6" s="317"/>
      <c r="L6" s="317"/>
      <c r="M6" s="317"/>
      <c r="N6" s="288" t="s">
        <v>51</v>
      </c>
      <c r="O6" s="288"/>
      <c r="P6" s="318" t="s">
        <v>759</v>
      </c>
      <c r="Q6" s="318"/>
      <c r="R6" s="318"/>
      <c r="S6" s="318"/>
    </row>
    <row r="7" spans="1:19" ht="18" customHeight="1" x14ac:dyDescent="0.3">
      <c r="A7" s="290" t="s">
        <v>748</v>
      </c>
      <c r="B7" s="291"/>
      <c r="C7" s="291"/>
      <c r="D7" s="292"/>
      <c r="E7" s="292"/>
      <c r="F7" s="292"/>
      <c r="G7" s="292"/>
      <c r="H7" s="292"/>
      <c r="I7" s="292"/>
      <c r="J7" s="292"/>
      <c r="K7" s="292"/>
      <c r="L7" s="292"/>
      <c r="M7" s="292"/>
      <c r="N7" s="291"/>
      <c r="O7" s="291"/>
      <c r="P7" s="291"/>
      <c r="Q7" s="291"/>
      <c r="R7" s="291"/>
      <c r="S7" s="293"/>
    </row>
    <row r="8" spans="1:19" ht="48.75" customHeight="1" x14ac:dyDescent="0.3">
      <c r="A8" s="294"/>
      <c r="B8" s="295"/>
      <c r="C8" s="295"/>
      <c r="D8" s="295"/>
      <c r="E8" s="295"/>
      <c r="F8" s="295"/>
      <c r="G8" s="295"/>
      <c r="H8" s="295"/>
      <c r="I8" s="295"/>
      <c r="J8" s="295"/>
      <c r="K8" s="295"/>
      <c r="L8" s="295"/>
      <c r="M8" s="295"/>
      <c r="N8" s="295"/>
      <c r="O8" s="295"/>
      <c r="P8" s="295"/>
      <c r="Q8" s="295"/>
      <c r="R8" s="295"/>
      <c r="S8" s="296"/>
    </row>
    <row r="9" spans="1:19" ht="54.75" customHeight="1" x14ac:dyDescent="0.3">
      <c r="A9" s="288" t="s">
        <v>747</v>
      </c>
      <c r="B9" s="288"/>
      <c r="C9" s="288"/>
      <c r="D9" s="288"/>
      <c r="E9" s="288"/>
      <c r="F9" s="288"/>
      <c r="G9" s="288"/>
      <c r="H9" s="288"/>
      <c r="I9" s="288"/>
      <c r="J9" s="288"/>
      <c r="K9" s="288"/>
      <c r="L9" s="288"/>
      <c r="M9" s="288"/>
      <c r="N9" s="288"/>
      <c r="O9" s="288"/>
      <c r="P9" s="288"/>
      <c r="Q9" s="288" t="s">
        <v>235</v>
      </c>
      <c r="R9" s="288"/>
      <c r="S9" s="288"/>
    </row>
    <row r="10" spans="1:19" ht="31.5" customHeight="1" x14ac:dyDescent="0.3">
      <c r="A10" s="289"/>
      <c r="B10" s="289"/>
      <c r="C10" s="289"/>
      <c r="D10" s="289"/>
      <c r="E10" s="289"/>
      <c r="F10" s="289"/>
      <c r="G10" s="289"/>
      <c r="H10" s="289"/>
      <c r="I10" s="289"/>
      <c r="J10" s="289"/>
      <c r="K10" s="289"/>
      <c r="L10" s="289"/>
      <c r="M10" s="289"/>
      <c r="N10" s="289"/>
      <c r="O10" s="289"/>
      <c r="P10" s="289"/>
      <c r="Q10" s="289"/>
      <c r="R10" s="289"/>
      <c r="S10" s="289"/>
    </row>
    <row r="11" spans="1:19" ht="62.25" customHeight="1" x14ac:dyDescent="0.3">
      <c r="A11" s="319" t="s">
        <v>223</v>
      </c>
      <c r="B11" s="319"/>
      <c r="C11" s="320" t="s">
        <v>245</v>
      </c>
      <c r="D11" s="321"/>
      <c r="E11" s="321"/>
      <c r="F11" s="321"/>
      <c r="G11" s="321"/>
      <c r="H11" s="321"/>
      <c r="I11" s="321"/>
      <c r="J11" s="321"/>
      <c r="K11" s="321"/>
      <c r="L11" s="321"/>
      <c r="M11" s="321"/>
      <c r="N11" s="321"/>
      <c r="O11" s="321"/>
      <c r="P11" s="321"/>
      <c r="Q11" s="321"/>
      <c r="R11" s="321"/>
      <c r="S11" s="322"/>
    </row>
    <row r="12" spans="1:19" ht="72" customHeight="1" x14ac:dyDescent="0.3">
      <c r="A12" s="288" t="s">
        <v>224</v>
      </c>
      <c r="B12" s="288"/>
      <c r="C12" s="320" t="s">
        <v>394</v>
      </c>
      <c r="D12" s="321"/>
      <c r="E12" s="321"/>
      <c r="F12" s="321"/>
      <c r="G12" s="321"/>
      <c r="H12" s="321"/>
      <c r="I12" s="321"/>
      <c r="J12" s="321"/>
      <c r="K12" s="321"/>
      <c r="L12" s="321"/>
      <c r="M12" s="321"/>
      <c r="N12" s="321"/>
      <c r="O12" s="321"/>
      <c r="P12" s="321"/>
      <c r="Q12" s="321"/>
      <c r="R12" s="321"/>
      <c r="S12" s="322"/>
    </row>
    <row r="13" spans="1:19" ht="31.5" customHeight="1" x14ac:dyDescent="0.3">
      <c r="A13" s="325" t="s">
        <v>52</v>
      </c>
      <c r="B13" s="325"/>
      <c r="C13" s="325"/>
      <c r="D13" s="325"/>
      <c r="E13" s="325"/>
      <c r="F13" s="325"/>
      <c r="G13" s="325"/>
      <c r="H13" s="325"/>
      <c r="I13" s="325"/>
      <c r="J13" s="325"/>
      <c r="K13" s="325"/>
      <c r="L13" s="325"/>
      <c r="M13" s="325"/>
      <c r="N13" s="325"/>
      <c r="O13" s="325"/>
      <c r="P13" s="325"/>
      <c r="Q13" s="325"/>
      <c r="R13" s="325"/>
      <c r="S13" s="325"/>
    </row>
    <row r="14" spans="1:19" ht="12.75" customHeight="1" x14ac:dyDescent="0.3">
      <c r="A14" s="325"/>
      <c r="B14" s="325"/>
      <c r="C14" s="325"/>
      <c r="D14" s="325"/>
      <c r="E14" s="325"/>
      <c r="F14" s="325"/>
      <c r="G14" s="325"/>
      <c r="H14" s="325"/>
      <c r="I14" s="325"/>
      <c r="J14" s="325"/>
      <c r="K14" s="325"/>
      <c r="L14" s="325"/>
      <c r="M14" s="325"/>
      <c r="N14" s="325"/>
      <c r="O14" s="325"/>
      <c r="P14" s="325"/>
      <c r="Q14" s="325"/>
      <c r="R14" s="325"/>
      <c r="S14" s="325"/>
    </row>
    <row r="15" spans="1:19" ht="90" customHeight="1" x14ac:dyDescent="0.3">
      <c r="A15" s="288" t="s">
        <v>53</v>
      </c>
      <c r="B15" s="288"/>
      <c r="C15" s="288" t="s">
        <v>54</v>
      </c>
      <c r="D15" s="288"/>
      <c r="E15" s="288"/>
      <c r="F15" s="288"/>
      <c r="G15" s="288"/>
      <c r="H15" s="288"/>
      <c r="I15" s="288"/>
      <c r="J15" s="288"/>
      <c r="K15" s="288"/>
      <c r="L15" s="288"/>
      <c r="M15" s="288"/>
      <c r="N15" s="288"/>
      <c r="O15" s="138" t="s">
        <v>55</v>
      </c>
      <c r="P15" s="141" t="s">
        <v>56</v>
      </c>
      <c r="Q15" s="138" t="s">
        <v>57</v>
      </c>
      <c r="R15" s="288" t="s">
        <v>222</v>
      </c>
      <c r="S15" s="288"/>
    </row>
    <row r="16" spans="1:19" ht="81.75" customHeight="1" x14ac:dyDescent="0.3">
      <c r="A16" s="323" t="s">
        <v>249</v>
      </c>
      <c r="B16" s="323"/>
      <c r="C16" s="324" t="s">
        <v>298</v>
      </c>
      <c r="D16" s="324"/>
      <c r="E16" s="324"/>
      <c r="F16" s="324"/>
      <c r="G16" s="324"/>
      <c r="H16" s="324"/>
      <c r="I16" s="324"/>
      <c r="J16" s="324"/>
      <c r="K16" s="324"/>
      <c r="L16" s="324"/>
      <c r="M16" s="324"/>
      <c r="N16" s="324"/>
      <c r="O16" s="145" t="s">
        <v>250</v>
      </c>
      <c r="P16" s="147">
        <v>44197</v>
      </c>
      <c r="Q16" s="146">
        <v>0.9</v>
      </c>
      <c r="R16" s="326" t="s">
        <v>251</v>
      </c>
      <c r="S16" s="327"/>
    </row>
    <row r="17" spans="1:19" x14ac:dyDescent="0.3">
      <c r="L17" s="142"/>
    </row>
    <row r="18" spans="1:19" ht="78" customHeight="1" x14ac:dyDescent="0.3">
      <c r="A18" s="138" t="s">
        <v>234</v>
      </c>
      <c r="B18" s="288" t="s">
        <v>58</v>
      </c>
      <c r="C18" s="288"/>
      <c r="D18" s="143" t="s">
        <v>225</v>
      </c>
      <c r="E18" s="143" t="s">
        <v>60</v>
      </c>
      <c r="F18" s="143" t="s">
        <v>233</v>
      </c>
      <c r="G18" s="143" t="s">
        <v>244</v>
      </c>
      <c r="H18" s="143" t="s">
        <v>231</v>
      </c>
      <c r="I18" s="143" t="s">
        <v>226</v>
      </c>
      <c r="J18" s="143" t="s">
        <v>232</v>
      </c>
      <c r="K18" s="143" t="s">
        <v>61</v>
      </c>
      <c r="L18" s="143" t="s">
        <v>62</v>
      </c>
      <c r="M18" s="143" t="s">
        <v>233</v>
      </c>
      <c r="N18" s="138" t="s">
        <v>227</v>
      </c>
      <c r="O18" s="138" t="s">
        <v>228</v>
      </c>
      <c r="P18" s="138" t="s">
        <v>236</v>
      </c>
      <c r="Q18" s="138" t="s">
        <v>229</v>
      </c>
      <c r="R18" s="138" t="s">
        <v>230</v>
      </c>
      <c r="S18" s="138" t="s">
        <v>237</v>
      </c>
    </row>
    <row r="19" spans="1:19" ht="117" customHeight="1" x14ac:dyDescent="0.3">
      <c r="A19" s="161">
        <v>1</v>
      </c>
      <c r="B19" s="405" t="s">
        <v>567</v>
      </c>
      <c r="C19" s="405"/>
      <c r="D19" s="236">
        <v>0.25</v>
      </c>
      <c r="E19" s="163" t="s">
        <v>263</v>
      </c>
      <c r="F19" s="163" t="s">
        <v>395</v>
      </c>
      <c r="G19" s="208" t="s">
        <v>262</v>
      </c>
      <c r="H19" s="158" t="s">
        <v>396</v>
      </c>
      <c r="I19" s="151"/>
      <c r="J19" s="163" t="s">
        <v>260</v>
      </c>
      <c r="K19" s="144">
        <v>44256</v>
      </c>
      <c r="L19" s="144">
        <v>44316</v>
      </c>
      <c r="M19" s="196" t="s">
        <v>292</v>
      </c>
      <c r="N19" s="150"/>
      <c r="O19" s="150"/>
      <c r="P19" s="150"/>
      <c r="Q19" s="150"/>
      <c r="R19" s="150"/>
      <c r="S19" s="150"/>
    </row>
    <row r="20" spans="1:19" ht="101.25" customHeight="1" x14ac:dyDescent="0.3">
      <c r="A20" s="349">
        <v>2</v>
      </c>
      <c r="B20" s="338" t="s">
        <v>406</v>
      </c>
      <c r="C20" s="339"/>
      <c r="D20" s="346">
        <v>0.25</v>
      </c>
      <c r="E20" s="354" t="s">
        <v>397</v>
      </c>
      <c r="F20" s="354" t="s">
        <v>398</v>
      </c>
      <c r="G20" s="354" t="s">
        <v>262</v>
      </c>
      <c r="H20" s="337" t="s">
        <v>407</v>
      </c>
      <c r="I20" s="151"/>
      <c r="J20" s="354" t="s">
        <v>399</v>
      </c>
      <c r="K20" s="144">
        <v>44378</v>
      </c>
      <c r="L20" s="144">
        <v>44408</v>
      </c>
      <c r="M20" s="196" t="s">
        <v>400</v>
      </c>
      <c r="N20" s="150"/>
      <c r="O20" s="150"/>
      <c r="P20" s="150"/>
      <c r="Q20" s="150"/>
      <c r="R20" s="150"/>
      <c r="S20" s="150"/>
    </row>
    <row r="21" spans="1:19" ht="101.25" customHeight="1" x14ac:dyDescent="0.3">
      <c r="A21" s="351"/>
      <c r="B21" s="360"/>
      <c r="C21" s="361"/>
      <c r="D21" s="381"/>
      <c r="E21" s="356"/>
      <c r="F21" s="356"/>
      <c r="G21" s="356"/>
      <c r="H21" s="394"/>
      <c r="I21" s="167"/>
      <c r="J21" s="356"/>
      <c r="K21" s="171">
        <v>44531</v>
      </c>
      <c r="L21" s="171">
        <v>44561</v>
      </c>
      <c r="M21" s="196" t="s">
        <v>400</v>
      </c>
      <c r="N21" s="166"/>
      <c r="O21" s="166"/>
      <c r="P21" s="166"/>
      <c r="Q21" s="166"/>
      <c r="R21" s="166"/>
      <c r="S21" s="166"/>
    </row>
    <row r="22" spans="1:19" ht="125.25" customHeight="1" x14ac:dyDescent="0.3">
      <c r="A22" s="362">
        <v>3</v>
      </c>
      <c r="B22" s="405" t="s">
        <v>408</v>
      </c>
      <c r="C22" s="405"/>
      <c r="D22" s="403">
        <v>0.25</v>
      </c>
      <c r="E22" s="365" t="s">
        <v>402</v>
      </c>
      <c r="F22" s="354" t="s">
        <v>413</v>
      </c>
      <c r="G22" s="201" t="s">
        <v>289</v>
      </c>
      <c r="H22" s="164" t="s">
        <v>409</v>
      </c>
      <c r="I22" s="164"/>
      <c r="J22" s="165" t="s">
        <v>401</v>
      </c>
      <c r="K22" s="171">
        <v>44287</v>
      </c>
      <c r="L22" s="171">
        <v>44438</v>
      </c>
      <c r="M22" s="199" t="s">
        <v>410</v>
      </c>
      <c r="N22" s="166"/>
      <c r="O22" s="166"/>
      <c r="P22" s="166"/>
      <c r="Q22" s="166"/>
      <c r="R22" s="166"/>
      <c r="S22" s="166"/>
    </row>
    <row r="23" spans="1:19" ht="125.25" customHeight="1" x14ac:dyDescent="0.3">
      <c r="A23" s="362"/>
      <c r="B23" s="405"/>
      <c r="C23" s="405"/>
      <c r="D23" s="328"/>
      <c r="E23" s="365"/>
      <c r="F23" s="355"/>
      <c r="G23" s="354" t="s">
        <v>262</v>
      </c>
      <c r="H23" s="337" t="s">
        <v>688</v>
      </c>
      <c r="I23" s="164"/>
      <c r="J23" s="354" t="s">
        <v>689</v>
      </c>
      <c r="K23" s="171">
        <v>44440</v>
      </c>
      <c r="L23" s="171">
        <v>44500</v>
      </c>
      <c r="M23" s="196" t="s">
        <v>411</v>
      </c>
      <c r="N23" s="166"/>
      <c r="O23" s="166"/>
      <c r="P23" s="166"/>
      <c r="Q23" s="166"/>
      <c r="R23" s="166"/>
      <c r="S23" s="166"/>
    </row>
    <row r="24" spans="1:19" ht="125.25" customHeight="1" x14ac:dyDescent="0.3">
      <c r="A24" s="362"/>
      <c r="B24" s="405"/>
      <c r="C24" s="405"/>
      <c r="D24" s="328"/>
      <c r="E24" s="365"/>
      <c r="F24" s="356"/>
      <c r="G24" s="356"/>
      <c r="H24" s="394"/>
      <c r="I24" s="164"/>
      <c r="J24" s="356"/>
      <c r="K24" s="191">
        <v>44440</v>
      </c>
      <c r="L24" s="171">
        <v>44545</v>
      </c>
      <c r="M24" s="196" t="s">
        <v>412</v>
      </c>
      <c r="N24" s="166"/>
      <c r="O24" s="166"/>
      <c r="P24" s="166"/>
      <c r="Q24" s="166"/>
      <c r="R24" s="166"/>
      <c r="S24" s="166"/>
    </row>
    <row r="25" spans="1:19" ht="86.25" customHeight="1" x14ac:dyDescent="0.3">
      <c r="A25" s="180">
        <v>4</v>
      </c>
      <c r="B25" s="336" t="s">
        <v>733</v>
      </c>
      <c r="C25" s="336"/>
      <c r="D25" s="236">
        <v>0.25</v>
      </c>
      <c r="E25" s="187" t="s">
        <v>402</v>
      </c>
      <c r="F25" s="167" t="s">
        <v>418</v>
      </c>
      <c r="G25" s="208" t="s">
        <v>262</v>
      </c>
      <c r="H25" s="152" t="s">
        <v>403</v>
      </c>
      <c r="I25" s="151"/>
      <c r="J25" s="151" t="s">
        <v>404</v>
      </c>
      <c r="K25" s="144">
        <v>44197</v>
      </c>
      <c r="L25" s="144">
        <v>44285</v>
      </c>
      <c r="M25" s="196" t="s">
        <v>327</v>
      </c>
      <c r="N25" s="150"/>
      <c r="O25" s="150"/>
      <c r="P25" s="150"/>
      <c r="Q25" s="150"/>
      <c r="R25" s="150"/>
      <c r="S25" s="150"/>
    </row>
  </sheetData>
  <sheetProtection algorithmName="SHA-512" hashValue="H259UEfe7YNc0zxKrdJaEmBe3H+F+aA/lb9lfNP10fYT2PcfGBj+9xdSAFFPSV+bG7nWwyBNc6dMkGUcAqMMUg==" saltValue="mMcVjhYCQ2VXeFQrD9ogUA==" spinCount="100000" sheet="1" objects="1" scenarios="1"/>
  <mergeCells count="46">
    <mergeCell ref="B19:C19"/>
    <mergeCell ref="B18:C18"/>
    <mergeCell ref="B25:C25"/>
    <mergeCell ref="F20:F21"/>
    <mergeCell ref="G20:G21"/>
    <mergeCell ref="D20:D21"/>
    <mergeCell ref="F22:F24"/>
    <mergeCell ref="E22:E24"/>
    <mergeCell ref="B22:C24"/>
    <mergeCell ref="D22:D24"/>
    <mergeCell ref="A11:B11"/>
    <mergeCell ref="A12:B12"/>
    <mergeCell ref="C11:S11"/>
    <mergeCell ref="C12:S12"/>
    <mergeCell ref="R16:S16"/>
    <mergeCell ref="R15:S15"/>
    <mergeCell ref="C15:N15"/>
    <mergeCell ref="C16:N16"/>
    <mergeCell ref="A13:S14"/>
    <mergeCell ref="A15:B15"/>
    <mergeCell ref="A16:B16"/>
    <mergeCell ref="J6:M6"/>
    <mergeCell ref="A7:S8"/>
    <mergeCell ref="N6:O6"/>
    <mergeCell ref="P6:S6"/>
    <mergeCell ref="Q10:S10"/>
    <mergeCell ref="A9:P9"/>
    <mergeCell ref="A10:P10"/>
    <mergeCell ref="A6:C6"/>
    <mergeCell ref="D6:I6"/>
    <mergeCell ref="Q9:S9"/>
    <mergeCell ref="R2:S2"/>
    <mergeCell ref="R3:S3"/>
    <mergeCell ref="R4:S4"/>
    <mergeCell ref="A2:D4"/>
    <mergeCell ref="E2:P3"/>
    <mergeCell ref="E4:P4"/>
    <mergeCell ref="A22:A24"/>
    <mergeCell ref="J23:J24"/>
    <mergeCell ref="H20:H21"/>
    <mergeCell ref="J20:J21"/>
    <mergeCell ref="H23:H24"/>
    <mergeCell ref="G23:G24"/>
    <mergeCell ref="A20:A21"/>
    <mergeCell ref="B20:C21"/>
    <mergeCell ref="E20:E21"/>
  </mergeCells>
  <pageMargins left="0.7" right="0.7" top="0.75" bottom="0.75" header="0.3" footer="0.3"/>
  <pageSetup paperSize="9" scale="40" fitToHeight="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1A09D-B263-4E77-910A-F068283EEB46}">
  <sheetPr>
    <tabColor theme="7" tint="-0.249977111117893"/>
  </sheetPr>
  <dimension ref="A2:S53"/>
  <sheetViews>
    <sheetView topLeftCell="H1" zoomScale="40" zoomScaleNormal="40" workbookViewId="0">
      <selection sqref="A1:S1048576"/>
    </sheetView>
  </sheetViews>
  <sheetFormatPr baseColWidth="10" defaultRowHeight="20.25" x14ac:dyDescent="0.3"/>
  <cols>
    <col min="1" max="1" width="22.5703125" style="140" customWidth="1"/>
    <col min="2" max="2" width="24.140625" style="140" customWidth="1"/>
    <col min="3" max="3" width="39.5703125" style="140" customWidth="1"/>
    <col min="4" max="4" width="20.5703125" style="140" bestFit="1" customWidth="1"/>
    <col min="5" max="5" width="37" style="140" customWidth="1"/>
    <col min="6" max="6" width="35.5703125" style="140" customWidth="1"/>
    <col min="7" max="7" width="29.85546875" style="140" customWidth="1"/>
    <col min="8" max="8" width="54.140625" style="140" customWidth="1"/>
    <col min="9" max="9" width="26.28515625" style="140" customWidth="1"/>
    <col min="10" max="10" width="48.28515625" style="140" customWidth="1"/>
    <col min="11" max="11" width="27.5703125" style="140" customWidth="1"/>
    <col min="12" max="12" width="28.28515625" style="140" customWidth="1"/>
    <col min="13" max="13" width="48.140625" style="140" customWidth="1"/>
    <col min="14" max="14" width="47.140625" style="140" customWidth="1"/>
    <col min="15" max="15" width="39" style="140" customWidth="1"/>
    <col min="16" max="16" width="37.140625" style="140" customWidth="1"/>
    <col min="17" max="17" width="39.7109375" style="140" customWidth="1"/>
    <col min="18" max="18" width="27.7109375" style="140" customWidth="1"/>
    <col min="19" max="19" width="33" style="140" customWidth="1"/>
  </cols>
  <sheetData>
    <row r="2" spans="1:19" x14ac:dyDescent="0.25">
      <c r="A2" s="297"/>
      <c r="B2" s="298"/>
      <c r="C2" s="298"/>
      <c r="D2" s="299"/>
      <c r="E2" s="306" t="s">
        <v>241</v>
      </c>
      <c r="F2" s="306"/>
      <c r="G2" s="306"/>
      <c r="H2" s="306"/>
      <c r="I2" s="306"/>
      <c r="J2" s="306"/>
      <c r="K2" s="306"/>
      <c r="L2" s="306"/>
      <c r="M2" s="306"/>
      <c r="N2" s="306"/>
      <c r="O2" s="306"/>
      <c r="P2" s="306"/>
      <c r="Q2" s="139" t="s">
        <v>238</v>
      </c>
      <c r="R2" s="307" t="s">
        <v>243</v>
      </c>
      <c r="S2" s="307"/>
    </row>
    <row r="3" spans="1:19" x14ac:dyDescent="0.25">
      <c r="A3" s="300"/>
      <c r="B3" s="367"/>
      <c r="C3" s="367"/>
      <c r="D3" s="302"/>
      <c r="E3" s="306"/>
      <c r="F3" s="306"/>
      <c r="G3" s="306"/>
      <c r="H3" s="306"/>
      <c r="I3" s="306"/>
      <c r="J3" s="306"/>
      <c r="K3" s="306"/>
      <c r="L3" s="306"/>
      <c r="M3" s="306"/>
      <c r="N3" s="306"/>
      <c r="O3" s="306"/>
      <c r="P3" s="306"/>
      <c r="Q3" s="139" t="s">
        <v>239</v>
      </c>
      <c r="R3" s="308">
        <v>2</v>
      </c>
      <c r="S3" s="308"/>
    </row>
    <row r="4" spans="1:19" x14ac:dyDescent="0.25">
      <c r="A4" s="303"/>
      <c r="B4" s="304"/>
      <c r="C4" s="304"/>
      <c r="D4" s="305"/>
      <c r="E4" s="306" t="s">
        <v>242</v>
      </c>
      <c r="F4" s="306"/>
      <c r="G4" s="306"/>
      <c r="H4" s="306"/>
      <c r="I4" s="306"/>
      <c r="J4" s="306"/>
      <c r="K4" s="306"/>
      <c r="L4" s="306"/>
      <c r="M4" s="306"/>
      <c r="N4" s="306"/>
      <c r="O4" s="306"/>
      <c r="P4" s="306"/>
      <c r="Q4" s="139" t="s">
        <v>240</v>
      </c>
      <c r="R4" s="309">
        <v>44173</v>
      </c>
      <c r="S4" s="310"/>
    </row>
    <row r="6" spans="1:19" x14ac:dyDescent="0.25">
      <c r="A6" s="311" t="s">
        <v>50</v>
      </c>
      <c r="B6" s="312"/>
      <c r="C6" s="313"/>
      <c r="D6" s="314">
        <v>44168</v>
      </c>
      <c r="E6" s="315"/>
      <c r="F6" s="315"/>
      <c r="G6" s="315"/>
      <c r="H6" s="315"/>
      <c r="I6" s="316"/>
      <c r="J6" s="368"/>
      <c r="K6" s="368"/>
      <c r="L6" s="368"/>
      <c r="M6" s="368"/>
      <c r="N6" s="288" t="s">
        <v>51</v>
      </c>
      <c r="O6" s="288"/>
      <c r="P6" s="318" t="s">
        <v>759</v>
      </c>
      <c r="Q6" s="318"/>
      <c r="R6" s="318"/>
      <c r="S6" s="318"/>
    </row>
    <row r="7" spans="1:19" ht="15" x14ac:dyDescent="0.25">
      <c r="A7" s="290" t="s">
        <v>442</v>
      </c>
      <c r="B7" s="291"/>
      <c r="C7" s="291"/>
      <c r="D7" s="366"/>
      <c r="E7" s="366"/>
      <c r="F7" s="366"/>
      <c r="G7" s="366"/>
      <c r="H7" s="366"/>
      <c r="I7" s="366"/>
      <c r="J7" s="366"/>
      <c r="K7" s="366"/>
      <c r="L7" s="366"/>
      <c r="M7" s="366"/>
      <c r="N7" s="291"/>
      <c r="O7" s="291"/>
      <c r="P7" s="291"/>
      <c r="Q7" s="291"/>
      <c r="R7" s="291"/>
      <c r="S7" s="293"/>
    </row>
    <row r="8" spans="1:19" ht="32.25" customHeight="1" x14ac:dyDescent="0.25">
      <c r="A8" s="294"/>
      <c r="B8" s="295"/>
      <c r="C8" s="295"/>
      <c r="D8" s="295"/>
      <c r="E8" s="295"/>
      <c r="F8" s="295"/>
      <c r="G8" s="295"/>
      <c r="H8" s="295"/>
      <c r="I8" s="295"/>
      <c r="J8" s="295"/>
      <c r="K8" s="295"/>
      <c r="L8" s="295"/>
      <c r="M8" s="295"/>
      <c r="N8" s="295"/>
      <c r="O8" s="295"/>
      <c r="P8" s="295"/>
      <c r="Q8" s="295"/>
      <c r="R8" s="295"/>
      <c r="S8" s="296"/>
    </row>
    <row r="9" spans="1:19" ht="46.5" customHeight="1" x14ac:dyDescent="0.25">
      <c r="A9" s="288" t="s">
        <v>749</v>
      </c>
      <c r="B9" s="288"/>
      <c r="C9" s="288"/>
      <c r="D9" s="288"/>
      <c r="E9" s="288"/>
      <c r="F9" s="288"/>
      <c r="G9" s="288"/>
      <c r="H9" s="288"/>
      <c r="I9" s="288"/>
      <c r="J9" s="288"/>
      <c r="K9" s="288"/>
      <c r="L9" s="288"/>
      <c r="M9" s="288"/>
      <c r="N9" s="288"/>
      <c r="O9" s="288"/>
      <c r="P9" s="288"/>
      <c r="Q9" s="288" t="s">
        <v>235</v>
      </c>
      <c r="R9" s="288"/>
      <c r="S9" s="288"/>
    </row>
    <row r="10" spans="1:19" x14ac:dyDescent="0.3">
      <c r="A10" s="289"/>
      <c r="B10" s="289"/>
      <c r="C10" s="289"/>
      <c r="D10" s="289"/>
      <c r="E10" s="289"/>
      <c r="F10" s="289"/>
      <c r="G10" s="289"/>
      <c r="H10" s="289"/>
      <c r="I10" s="289"/>
      <c r="J10" s="289"/>
      <c r="K10" s="289"/>
      <c r="L10" s="289"/>
      <c r="M10" s="289"/>
      <c r="N10" s="289"/>
      <c r="O10" s="289"/>
      <c r="P10" s="289"/>
      <c r="Q10" s="289"/>
      <c r="R10" s="289"/>
      <c r="S10" s="289"/>
    </row>
    <row r="11" spans="1:19" ht="42.75" customHeight="1" x14ac:dyDescent="0.25">
      <c r="A11" s="319" t="s">
        <v>223</v>
      </c>
      <c r="B11" s="319"/>
      <c r="C11" s="320" t="s">
        <v>245</v>
      </c>
      <c r="D11" s="321"/>
      <c r="E11" s="321"/>
      <c r="F11" s="321"/>
      <c r="G11" s="321"/>
      <c r="H11" s="321"/>
      <c r="I11" s="321"/>
      <c r="J11" s="321"/>
      <c r="K11" s="321"/>
      <c r="L11" s="321"/>
      <c r="M11" s="321"/>
      <c r="N11" s="321"/>
      <c r="O11" s="321"/>
      <c r="P11" s="321"/>
      <c r="Q11" s="321"/>
      <c r="R11" s="321"/>
      <c r="S11" s="322"/>
    </row>
    <row r="12" spans="1:19" ht="42.75" customHeight="1" x14ac:dyDescent="0.25">
      <c r="A12" s="288" t="s">
        <v>224</v>
      </c>
      <c r="B12" s="288"/>
      <c r="C12" s="320" t="s">
        <v>443</v>
      </c>
      <c r="D12" s="321"/>
      <c r="E12" s="321"/>
      <c r="F12" s="321"/>
      <c r="G12" s="321"/>
      <c r="H12" s="321"/>
      <c r="I12" s="321"/>
      <c r="J12" s="321"/>
      <c r="K12" s="321"/>
      <c r="L12" s="321"/>
      <c r="M12" s="321"/>
      <c r="N12" s="321"/>
      <c r="O12" s="321"/>
      <c r="P12" s="321"/>
      <c r="Q12" s="321"/>
      <c r="R12" s="321"/>
      <c r="S12" s="322"/>
    </row>
    <row r="13" spans="1:19" ht="15" x14ac:dyDescent="0.25">
      <c r="A13" s="325" t="s">
        <v>52</v>
      </c>
      <c r="B13" s="325"/>
      <c r="C13" s="325"/>
      <c r="D13" s="325"/>
      <c r="E13" s="325"/>
      <c r="F13" s="325"/>
      <c r="G13" s="325"/>
      <c r="H13" s="325"/>
      <c r="I13" s="325"/>
      <c r="J13" s="325"/>
      <c r="K13" s="325"/>
      <c r="L13" s="325"/>
      <c r="M13" s="325"/>
      <c r="N13" s="325"/>
      <c r="O13" s="325"/>
      <c r="P13" s="325"/>
      <c r="Q13" s="325"/>
      <c r="R13" s="325"/>
      <c r="S13" s="325"/>
    </row>
    <row r="14" spans="1:19" ht="15" x14ac:dyDescent="0.25">
      <c r="A14" s="325"/>
      <c r="B14" s="325"/>
      <c r="C14" s="325"/>
      <c r="D14" s="325"/>
      <c r="E14" s="325"/>
      <c r="F14" s="325"/>
      <c r="G14" s="325"/>
      <c r="H14" s="325"/>
      <c r="I14" s="325"/>
      <c r="J14" s="325"/>
      <c r="K14" s="325"/>
      <c r="L14" s="325"/>
      <c r="M14" s="325"/>
      <c r="N14" s="325"/>
      <c r="O14" s="325"/>
      <c r="P14" s="325"/>
      <c r="Q14" s="325"/>
      <c r="R14" s="325"/>
      <c r="S14" s="325"/>
    </row>
    <row r="15" spans="1:19" ht="63" customHeight="1" x14ac:dyDescent="0.25">
      <c r="A15" s="288" t="s">
        <v>53</v>
      </c>
      <c r="B15" s="288"/>
      <c r="C15" s="288" t="s">
        <v>54</v>
      </c>
      <c r="D15" s="288"/>
      <c r="E15" s="288"/>
      <c r="F15" s="288"/>
      <c r="G15" s="288"/>
      <c r="H15" s="288"/>
      <c r="I15" s="288"/>
      <c r="J15" s="288"/>
      <c r="K15" s="288"/>
      <c r="L15" s="288"/>
      <c r="M15" s="288"/>
      <c r="N15" s="288"/>
      <c r="O15" s="179" t="s">
        <v>55</v>
      </c>
      <c r="P15" s="141" t="s">
        <v>56</v>
      </c>
      <c r="Q15" s="179" t="s">
        <v>57</v>
      </c>
      <c r="R15" s="288" t="s">
        <v>222</v>
      </c>
      <c r="S15" s="288"/>
    </row>
    <row r="16" spans="1:19" ht="87.75" customHeight="1" x14ac:dyDescent="0.25">
      <c r="A16" s="323" t="s">
        <v>740</v>
      </c>
      <c r="B16" s="323"/>
      <c r="C16" s="324" t="s">
        <v>737</v>
      </c>
      <c r="D16" s="324"/>
      <c r="E16" s="324"/>
      <c r="F16" s="324"/>
      <c r="G16" s="324"/>
      <c r="H16" s="324"/>
      <c r="I16" s="324"/>
      <c r="J16" s="324"/>
      <c r="K16" s="324"/>
      <c r="L16" s="324"/>
      <c r="M16" s="324"/>
      <c r="N16" s="324"/>
      <c r="O16" s="224" t="s">
        <v>250</v>
      </c>
      <c r="P16" s="147">
        <v>44197</v>
      </c>
      <c r="Q16" s="251">
        <v>0.9</v>
      </c>
      <c r="R16" s="326" t="s">
        <v>251</v>
      </c>
      <c r="S16" s="327"/>
    </row>
    <row r="17" spans="1:19" x14ac:dyDescent="0.3">
      <c r="L17" s="142"/>
    </row>
    <row r="18" spans="1:19" ht="60.75" x14ac:dyDescent="0.25">
      <c r="A18" s="179" t="s">
        <v>234</v>
      </c>
      <c r="B18" s="288" t="s">
        <v>58</v>
      </c>
      <c r="C18" s="288"/>
      <c r="D18" s="179" t="s">
        <v>225</v>
      </c>
      <c r="E18" s="179" t="s">
        <v>60</v>
      </c>
      <c r="F18" s="179" t="s">
        <v>233</v>
      </c>
      <c r="G18" s="179" t="s">
        <v>244</v>
      </c>
      <c r="H18" s="179" t="s">
        <v>231</v>
      </c>
      <c r="I18" s="179" t="s">
        <v>226</v>
      </c>
      <c r="J18" s="179" t="s">
        <v>232</v>
      </c>
      <c r="K18" s="179" t="s">
        <v>61</v>
      </c>
      <c r="L18" s="179" t="s">
        <v>62</v>
      </c>
      <c r="M18" s="179" t="s">
        <v>233</v>
      </c>
      <c r="N18" s="179" t="s">
        <v>227</v>
      </c>
      <c r="O18" s="179" t="s">
        <v>228</v>
      </c>
      <c r="P18" s="179" t="s">
        <v>236</v>
      </c>
      <c r="Q18" s="179" t="s">
        <v>229</v>
      </c>
      <c r="R18" s="179" t="s">
        <v>230</v>
      </c>
      <c r="S18" s="179" t="s">
        <v>237</v>
      </c>
    </row>
    <row r="19" spans="1:19" ht="75.75" customHeight="1" x14ac:dyDescent="0.25">
      <c r="A19" s="392">
        <v>1</v>
      </c>
      <c r="B19" s="370" t="s">
        <v>444</v>
      </c>
      <c r="C19" s="370"/>
      <c r="D19" s="397">
        <v>0.08</v>
      </c>
      <c r="E19" s="393" t="s">
        <v>284</v>
      </c>
      <c r="F19" s="400" t="s">
        <v>445</v>
      </c>
      <c r="G19" s="371" t="s">
        <v>289</v>
      </c>
      <c r="H19" s="186" t="s">
        <v>446</v>
      </c>
      <c r="I19" s="226">
        <v>0.3</v>
      </c>
      <c r="J19" s="188" t="s">
        <v>447</v>
      </c>
      <c r="K19" s="173">
        <v>44312</v>
      </c>
      <c r="L19" s="173">
        <v>44316</v>
      </c>
      <c r="M19" s="188" t="s">
        <v>448</v>
      </c>
      <c r="N19" s="185"/>
      <c r="O19" s="185"/>
      <c r="P19" s="185"/>
      <c r="Q19" s="185"/>
      <c r="R19" s="185"/>
      <c r="S19" s="185"/>
    </row>
    <row r="20" spans="1:19" ht="75.75" customHeight="1" x14ac:dyDescent="0.25">
      <c r="A20" s="392"/>
      <c r="B20" s="370"/>
      <c r="C20" s="370"/>
      <c r="D20" s="398"/>
      <c r="E20" s="393"/>
      <c r="F20" s="401"/>
      <c r="G20" s="372"/>
      <c r="H20" s="186" t="s">
        <v>449</v>
      </c>
      <c r="I20" s="226">
        <v>0.3</v>
      </c>
      <c r="J20" s="188" t="s">
        <v>447</v>
      </c>
      <c r="K20" s="173">
        <v>44434</v>
      </c>
      <c r="L20" s="173">
        <v>44439</v>
      </c>
      <c r="M20" s="188" t="s">
        <v>448</v>
      </c>
      <c r="N20" s="185"/>
      <c r="O20" s="185"/>
      <c r="P20" s="185"/>
      <c r="Q20" s="185"/>
      <c r="R20" s="185"/>
      <c r="S20" s="185"/>
    </row>
    <row r="21" spans="1:19" ht="75.75" customHeight="1" x14ac:dyDescent="0.25">
      <c r="A21" s="392"/>
      <c r="B21" s="370"/>
      <c r="C21" s="370"/>
      <c r="D21" s="398"/>
      <c r="E21" s="393"/>
      <c r="F21" s="401"/>
      <c r="G21" s="372"/>
      <c r="H21" s="186" t="s">
        <v>450</v>
      </c>
      <c r="I21" s="226">
        <v>0.4</v>
      </c>
      <c r="J21" s="188" t="s">
        <v>447</v>
      </c>
      <c r="K21" s="173">
        <v>44557</v>
      </c>
      <c r="L21" s="173">
        <v>44560</v>
      </c>
      <c r="M21" s="188" t="s">
        <v>448</v>
      </c>
      <c r="N21" s="185"/>
      <c r="O21" s="185"/>
      <c r="P21" s="185"/>
      <c r="Q21" s="185"/>
      <c r="R21" s="185"/>
      <c r="S21" s="185"/>
    </row>
    <row r="22" spans="1:19" ht="75.75" customHeight="1" x14ac:dyDescent="0.25">
      <c r="A22" s="328">
        <v>2</v>
      </c>
      <c r="B22" s="370" t="s">
        <v>451</v>
      </c>
      <c r="C22" s="370"/>
      <c r="D22" s="403">
        <v>0.02</v>
      </c>
      <c r="E22" s="365" t="s">
        <v>284</v>
      </c>
      <c r="F22" s="336" t="s">
        <v>452</v>
      </c>
      <c r="G22" s="365" t="s">
        <v>262</v>
      </c>
      <c r="H22" s="178" t="s">
        <v>728</v>
      </c>
      <c r="I22" s="235">
        <v>0.4</v>
      </c>
      <c r="J22" s="188" t="s">
        <v>447</v>
      </c>
      <c r="K22" s="173">
        <v>44198</v>
      </c>
      <c r="L22" s="173">
        <v>44226</v>
      </c>
      <c r="M22" s="188" t="s">
        <v>453</v>
      </c>
      <c r="N22" s="185"/>
      <c r="O22" s="185"/>
      <c r="P22" s="185"/>
      <c r="Q22" s="185"/>
      <c r="R22" s="185"/>
      <c r="S22" s="185"/>
    </row>
    <row r="23" spans="1:19" ht="75.75" customHeight="1" x14ac:dyDescent="0.25">
      <c r="A23" s="328"/>
      <c r="B23" s="370"/>
      <c r="C23" s="370"/>
      <c r="D23" s="328"/>
      <c r="E23" s="365"/>
      <c r="F23" s="336"/>
      <c r="G23" s="365"/>
      <c r="H23" s="178" t="s">
        <v>454</v>
      </c>
      <c r="I23" s="235">
        <v>0.6</v>
      </c>
      <c r="J23" s="188" t="s">
        <v>447</v>
      </c>
      <c r="K23" s="191">
        <v>44531</v>
      </c>
      <c r="L23" s="191">
        <v>44545</v>
      </c>
      <c r="M23" s="187" t="s">
        <v>455</v>
      </c>
      <c r="N23" s="185"/>
      <c r="O23" s="185"/>
      <c r="P23" s="185"/>
      <c r="Q23" s="185"/>
      <c r="R23" s="185"/>
      <c r="S23" s="185"/>
    </row>
    <row r="24" spans="1:19" ht="98.25" customHeight="1" x14ac:dyDescent="0.25">
      <c r="A24" s="220">
        <v>3</v>
      </c>
      <c r="B24" s="336" t="s">
        <v>539</v>
      </c>
      <c r="C24" s="336"/>
      <c r="D24" s="236">
        <v>0.02</v>
      </c>
      <c r="E24" s="208" t="s">
        <v>352</v>
      </c>
      <c r="F24" s="196" t="s">
        <v>547</v>
      </c>
      <c r="G24" s="208" t="s">
        <v>262</v>
      </c>
      <c r="H24" s="196" t="s">
        <v>540</v>
      </c>
      <c r="I24" s="235">
        <v>1</v>
      </c>
      <c r="J24" s="208" t="s">
        <v>543</v>
      </c>
      <c r="K24" s="191">
        <v>44409</v>
      </c>
      <c r="L24" s="191">
        <v>44470</v>
      </c>
      <c r="M24" s="196" t="s">
        <v>547</v>
      </c>
      <c r="N24" s="185"/>
      <c r="O24" s="185"/>
      <c r="P24" s="185"/>
      <c r="Q24" s="185"/>
      <c r="R24" s="185"/>
      <c r="S24" s="185"/>
    </row>
    <row r="25" spans="1:19" ht="57" customHeight="1" x14ac:dyDescent="0.25">
      <c r="A25" s="412">
        <v>4</v>
      </c>
      <c r="B25" s="336" t="s">
        <v>568</v>
      </c>
      <c r="C25" s="336"/>
      <c r="D25" s="346">
        <v>0.04</v>
      </c>
      <c r="E25" s="354" t="s">
        <v>352</v>
      </c>
      <c r="F25" s="336" t="s">
        <v>541</v>
      </c>
      <c r="G25" s="371" t="s">
        <v>262</v>
      </c>
      <c r="H25" s="196" t="s">
        <v>569</v>
      </c>
      <c r="I25" s="235">
        <v>0.25</v>
      </c>
      <c r="J25" s="354" t="s">
        <v>544</v>
      </c>
      <c r="K25" s="243">
        <v>44197</v>
      </c>
      <c r="L25" s="173">
        <v>44561</v>
      </c>
      <c r="M25" s="196" t="s">
        <v>546</v>
      </c>
      <c r="N25" s="185"/>
      <c r="O25" s="185"/>
      <c r="P25" s="185"/>
      <c r="Q25" s="185"/>
      <c r="R25" s="185"/>
      <c r="S25" s="185"/>
    </row>
    <row r="26" spans="1:19" ht="98.25" customHeight="1" x14ac:dyDescent="0.25">
      <c r="A26" s="413"/>
      <c r="B26" s="336"/>
      <c r="C26" s="336"/>
      <c r="D26" s="331"/>
      <c r="E26" s="355"/>
      <c r="F26" s="336"/>
      <c r="G26" s="372"/>
      <c r="H26" s="196" t="s">
        <v>570</v>
      </c>
      <c r="I26" s="235">
        <v>0.25</v>
      </c>
      <c r="J26" s="355"/>
      <c r="K26" s="244">
        <v>44440</v>
      </c>
      <c r="L26" s="191">
        <v>44530</v>
      </c>
      <c r="M26" s="196" t="s">
        <v>729</v>
      </c>
      <c r="N26" s="202"/>
      <c r="O26" s="202"/>
      <c r="P26" s="202"/>
      <c r="Q26" s="202"/>
      <c r="R26" s="202"/>
      <c r="S26" s="202"/>
    </row>
    <row r="27" spans="1:19" ht="73.5" customHeight="1" x14ac:dyDescent="0.25">
      <c r="A27" s="413"/>
      <c r="B27" s="336"/>
      <c r="C27" s="336"/>
      <c r="D27" s="331"/>
      <c r="E27" s="355"/>
      <c r="F27" s="336"/>
      <c r="G27" s="372"/>
      <c r="H27" s="196" t="s">
        <v>571</v>
      </c>
      <c r="I27" s="235">
        <v>0.25</v>
      </c>
      <c r="J27" s="355"/>
      <c r="K27" s="173">
        <v>44440</v>
      </c>
      <c r="L27" s="173">
        <v>44530</v>
      </c>
      <c r="M27" s="196" t="s">
        <v>545</v>
      </c>
      <c r="N27" s="185"/>
      <c r="O27" s="185"/>
      <c r="P27" s="185"/>
      <c r="Q27" s="185"/>
      <c r="R27" s="185"/>
      <c r="S27" s="185"/>
    </row>
    <row r="28" spans="1:19" ht="66" customHeight="1" x14ac:dyDescent="0.25">
      <c r="A28" s="414"/>
      <c r="B28" s="336"/>
      <c r="C28" s="336"/>
      <c r="D28" s="381"/>
      <c r="E28" s="356"/>
      <c r="F28" s="336"/>
      <c r="G28" s="373"/>
      <c r="H28" s="196" t="s">
        <v>730</v>
      </c>
      <c r="I28" s="235">
        <v>0.25</v>
      </c>
      <c r="J28" s="356"/>
      <c r="K28" s="173">
        <v>44317</v>
      </c>
      <c r="L28" s="173">
        <v>44439</v>
      </c>
      <c r="M28" s="196" t="s">
        <v>542</v>
      </c>
      <c r="N28" s="185"/>
      <c r="O28" s="185"/>
      <c r="P28" s="185"/>
      <c r="Q28" s="185"/>
      <c r="R28" s="185"/>
      <c r="S28" s="185"/>
    </row>
    <row r="29" spans="1:19" ht="67.5" customHeight="1" x14ac:dyDescent="0.25">
      <c r="A29" s="328">
        <v>5</v>
      </c>
      <c r="B29" s="336" t="s">
        <v>572</v>
      </c>
      <c r="C29" s="336"/>
      <c r="D29" s="346">
        <v>0.08</v>
      </c>
      <c r="E29" s="354" t="s">
        <v>573</v>
      </c>
      <c r="F29" s="337" t="s">
        <v>574</v>
      </c>
      <c r="G29" s="407">
        <f>138060000*D29</f>
        <v>11044800</v>
      </c>
      <c r="H29" s="196" t="s">
        <v>575</v>
      </c>
      <c r="I29" s="245">
        <v>4.4999999999999998E-2</v>
      </c>
      <c r="J29" s="208" t="s">
        <v>573</v>
      </c>
      <c r="K29" s="191">
        <v>44197</v>
      </c>
      <c r="L29" s="191">
        <v>44377</v>
      </c>
      <c r="M29" s="196" t="s">
        <v>576</v>
      </c>
      <c r="N29" s="185"/>
      <c r="O29" s="185"/>
      <c r="P29" s="185"/>
      <c r="Q29" s="185"/>
      <c r="R29" s="185"/>
      <c r="S29" s="185"/>
    </row>
    <row r="30" spans="1:19" ht="82.5" customHeight="1" x14ac:dyDescent="0.3">
      <c r="A30" s="328"/>
      <c r="B30" s="336"/>
      <c r="C30" s="336"/>
      <c r="D30" s="331"/>
      <c r="E30" s="355"/>
      <c r="F30" s="396"/>
      <c r="G30" s="408"/>
      <c r="H30" s="196" t="s">
        <v>575</v>
      </c>
      <c r="I30" s="245">
        <v>4.4999999999999998E-2</v>
      </c>
      <c r="J30" s="208" t="s">
        <v>573</v>
      </c>
      <c r="K30" s="191">
        <v>44378</v>
      </c>
      <c r="L30" s="191">
        <v>44561</v>
      </c>
      <c r="M30" s="196" t="s">
        <v>576</v>
      </c>
    </row>
    <row r="31" spans="1:19" ht="84.75" customHeight="1" x14ac:dyDescent="0.3">
      <c r="A31" s="328">
        <v>6</v>
      </c>
      <c r="B31" s="336" t="s">
        <v>577</v>
      </c>
      <c r="C31" s="336"/>
      <c r="D31" s="346">
        <v>0.08</v>
      </c>
      <c r="E31" s="354" t="s">
        <v>573</v>
      </c>
      <c r="F31" s="337" t="s">
        <v>578</v>
      </c>
      <c r="G31" s="407">
        <v>12425400</v>
      </c>
      <c r="H31" s="206" t="s">
        <v>579</v>
      </c>
      <c r="I31" s="246">
        <v>0.02</v>
      </c>
      <c r="J31" s="207" t="s">
        <v>573</v>
      </c>
      <c r="K31" s="173">
        <v>44197</v>
      </c>
      <c r="L31" s="173">
        <v>44227</v>
      </c>
      <c r="M31" s="206" t="s">
        <v>580</v>
      </c>
    </row>
    <row r="32" spans="1:19" ht="98.25" customHeight="1" x14ac:dyDescent="0.3">
      <c r="A32" s="328"/>
      <c r="B32" s="336"/>
      <c r="C32" s="336"/>
      <c r="D32" s="331"/>
      <c r="E32" s="355"/>
      <c r="F32" s="396"/>
      <c r="G32" s="408"/>
      <c r="H32" s="196" t="s">
        <v>581</v>
      </c>
      <c r="I32" s="245">
        <v>7.0000000000000007E-2</v>
      </c>
      <c r="J32" s="208" t="s">
        <v>573</v>
      </c>
      <c r="K32" s="191">
        <v>44228</v>
      </c>
      <c r="L32" s="191">
        <v>44561</v>
      </c>
      <c r="M32" s="196" t="s">
        <v>582</v>
      </c>
    </row>
    <row r="33" spans="1:13" ht="79.5" customHeight="1" x14ac:dyDescent="0.3">
      <c r="A33" s="202">
        <v>7</v>
      </c>
      <c r="B33" s="336" t="s">
        <v>583</v>
      </c>
      <c r="C33" s="336"/>
      <c r="D33" s="228">
        <v>0.08</v>
      </c>
      <c r="E33" s="208" t="s">
        <v>573</v>
      </c>
      <c r="F33" s="198" t="s">
        <v>584</v>
      </c>
      <c r="G33" s="247">
        <v>12425400</v>
      </c>
      <c r="H33" s="196" t="s">
        <v>585</v>
      </c>
      <c r="I33" s="245">
        <v>0.09</v>
      </c>
      <c r="J33" s="208" t="s">
        <v>573</v>
      </c>
      <c r="K33" s="191">
        <v>44197</v>
      </c>
      <c r="L33" s="191">
        <v>44469</v>
      </c>
      <c r="M33" s="196" t="s">
        <v>586</v>
      </c>
    </row>
    <row r="34" spans="1:13" ht="98.25" customHeight="1" x14ac:dyDescent="0.3">
      <c r="A34" s="330">
        <v>8</v>
      </c>
      <c r="B34" s="338" t="s">
        <v>587</v>
      </c>
      <c r="C34" s="339"/>
      <c r="D34" s="346">
        <v>0.08</v>
      </c>
      <c r="E34" s="354" t="s">
        <v>573</v>
      </c>
      <c r="F34" s="337" t="s">
        <v>588</v>
      </c>
      <c r="G34" s="407">
        <f>138060000*D34</f>
        <v>11044800</v>
      </c>
      <c r="H34" s="196" t="s">
        <v>589</v>
      </c>
      <c r="I34" s="245">
        <v>0.03</v>
      </c>
      <c r="J34" s="208" t="s">
        <v>573</v>
      </c>
      <c r="K34" s="191">
        <v>44197</v>
      </c>
      <c r="L34" s="191">
        <v>44561</v>
      </c>
      <c r="M34" s="196" t="s">
        <v>590</v>
      </c>
    </row>
    <row r="35" spans="1:13" ht="98.25" customHeight="1" x14ac:dyDescent="0.3">
      <c r="A35" s="331"/>
      <c r="B35" s="340"/>
      <c r="C35" s="341"/>
      <c r="D35" s="410"/>
      <c r="E35" s="355"/>
      <c r="F35" s="396"/>
      <c r="G35" s="408"/>
      <c r="H35" s="206" t="s">
        <v>591</v>
      </c>
      <c r="I35" s="245">
        <v>0.02</v>
      </c>
      <c r="J35" s="208" t="s">
        <v>573</v>
      </c>
      <c r="K35" s="191">
        <v>44197</v>
      </c>
      <c r="L35" s="191">
        <v>44561</v>
      </c>
      <c r="M35" s="196" t="s">
        <v>592</v>
      </c>
    </row>
    <row r="36" spans="1:13" ht="123" customHeight="1" x14ac:dyDescent="0.3">
      <c r="A36" s="331"/>
      <c r="B36" s="340"/>
      <c r="C36" s="341"/>
      <c r="D36" s="410"/>
      <c r="E36" s="355"/>
      <c r="F36" s="396"/>
      <c r="G36" s="408"/>
      <c r="H36" s="196" t="s">
        <v>593</v>
      </c>
      <c r="I36" s="245">
        <v>0.03</v>
      </c>
      <c r="J36" s="208" t="s">
        <v>573</v>
      </c>
      <c r="K36" s="191">
        <v>44197</v>
      </c>
      <c r="L36" s="191">
        <v>44561</v>
      </c>
      <c r="M36" s="196" t="s">
        <v>594</v>
      </c>
    </row>
    <row r="37" spans="1:13" ht="98.25" customHeight="1" x14ac:dyDescent="0.3">
      <c r="A37" s="381"/>
      <c r="B37" s="360"/>
      <c r="C37" s="361"/>
      <c r="D37" s="411"/>
      <c r="E37" s="356"/>
      <c r="F37" s="394"/>
      <c r="G37" s="409"/>
      <c r="H37" s="206" t="s">
        <v>595</v>
      </c>
      <c r="I37" s="245">
        <v>0.02</v>
      </c>
      <c r="J37" s="208" t="s">
        <v>596</v>
      </c>
      <c r="K37" s="191">
        <v>44197</v>
      </c>
      <c r="L37" s="191">
        <v>44561</v>
      </c>
      <c r="M37" s="196" t="s">
        <v>597</v>
      </c>
    </row>
    <row r="38" spans="1:13" ht="68.25" customHeight="1" x14ac:dyDescent="0.3">
      <c r="A38" s="328">
        <v>9</v>
      </c>
      <c r="B38" s="336" t="s">
        <v>598</v>
      </c>
      <c r="C38" s="336"/>
      <c r="D38" s="346">
        <v>7.0000000000000007E-2</v>
      </c>
      <c r="E38" s="354" t="s">
        <v>599</v>
      </c>
      <c r="F38" s="337" t="s">
        <v>600</v>
      </c>
      <c r="G38" s="407">
        <v>12425400</v>
      </c>
      <c r="H38" s="196" t="s">
        <v>601</v>
      </c>
      <c r="I38" s="245">
        <v>0.02</v>
      </c>
      <c r="J38" s="208" t="s">
        <v>573</v>
      </c>
      <c r="K38" s="191">
        <v>44197</v>
      </c>
      <c r="L38" s="191">
        <v>44227</v>
      </c>
      <c r="M38" s="196" t="s">
        <v>602</v>
      </c>
    </row>
    <row r="39" spans="1:13" ht="98.25" customHeight="1" x14ac:dyDescent="0.3">
      <c r="A39" s="328"/>
      <c r="B39" s="336"/>
      <c r="C39" s="336"/>
      <c r="D39" s="410"/>
      <c r="E39" s="355"/>
      <c r="F39" s="396"/>
      <c r="G39" s="408"/>
      <c r="H39" s="196" t="s">
        <v>603</v>
      </c>
      <c r="I39" s="245">
        <v>0.03</v>
      </c>
      <c r="J39" s="208" t="s">
        <v>573</v>
      </c>
      <c r="K39" s="191">
        <v>44228</v>
      </c>
      <c r="L39" s="191">
        <v>44316</v>
      </c>
      <c r="M39" s="196" t="s">
        <v>604</v>
      </c>
    </row>
    <row r="40" spans="1:13" ht="116.25" customHeight="1" x14ac:dyDescent="0.3">
      <c r="A40" s="328"/>
      <c r="B40" s="336"/>
      <c r="C40" s="336"/>
      <c r="D40" s="331"/>
      <c r="E40" s="355"/>
      <c r="F40" s="396"/>
      <c r="G40" s="408"/>
      <c r="H40" s="196" t="s">
        <v>605</v>
      </c>
      <c r="I40" s="245">
        <v>0.04</v>
      </c>
      <c r="J40" s="208" t="s">
        <v>606</v>
      </c>
      <c r="K40" s="191">
        <v>44317</v>
      </c>
      <c r="L40" s="191">
        <v>44561</v>
      </c>
      <c r="M40" s="196" t="s">
        <v>607</v>
      </c>
    </row>
    <row r="41" spans="1:13" ht="108" customHeight="1" x14ac:dyDescent="0.3">
      <c r="A41" s="328">
        <v>10</v>
      </c>
      <c r="B41" s="336" t="s">
        <v>608</v>
      </c>
      <c r="C41" s="336"/>
      <c r="D41" s="346">
        <v>7.0000000000000007E-2</v>
      </c>
      <c r="E41" s="354" t="s">
        <v>609</v>
      </c>
      <c r="F41" s="337" t="s">
        <v>610</v>
      </c>
      <c r="G41" s="407">
        <v>12425400</v>
      </c>
      <c r="H41" s="196" t="s">
        <v>611</v>
      </c>
      <c r="I41" s="245">
        <v>0.03</v>
      </c>
      <c r="J41" s="208" t="s">
        <v>612</v>
      </c>
      <c r="K41" s="191">
        <v>44197</v>
      </c>
      <c r="L41" s="191">
        <v>44286</v>
      </c>
      <c r="M41" s="196" t="s">
        <v>613</v>
      </c>
    </row>
    <row r="42" spans="1:13" ht="114.75" customHeight="1" x14ac:dyDescent="0.3">
      <c r="A42" s="328"/>
      <c r="B42" s="336"/>
      <c r="C42" s="336"/>
      <c r="D42" s="331"/>
      <c r="E42" s="355"/>
      <c r="F42" s="396"/>
      <c r="G42" s="408"/>
      <c r="H42" s="196" t="s">
        <v>614</v>
      </c>
      <c r="I42" s="245">
        <v>0.03</v>
      </c>
      <c r="J42" s="208" t="s">
        <v>615</v>
      </c>
      <c r="K42" s="191">
        <v>44287</v>
      </c>
      <c r="L42" s="191">
        <v>44377</v>
      </c>
      <c r="M42" s="196" t="s">
        <v>616</v>
      </c>
    </row>
    <row r="43" spans="1:13" ht="131.25" customHeight="1" x14ac:dyDescent="0.3">
      <c r="A43" s="328"/>
      <c r="B43" s="336"/>
      <c r="C43" s="336"/>
      <c r="D43" s="331"/>
      <c r="E43" s="355"/>
      <c r="F43" s="396"/>
      <c r="G43" s="408"/>
      <c r="H43" s="196" t="s">
        <v>731</v>
      </c>
      <c r="I43" s="245">
        <v>0.03</v>
      </c>
      <c r="J43" s="208" t="s">
        <v>615</v>
      </c>
      <c r="K43" s="191">
        <v>44378</v>
      </c>
      <c r="L43" s="191">
        <v>44561</v>
      </c>
      <c r="M43" s="196" t="s">
        <v>617</v>
      </c>
    </row>
    <row r="44" spans="1:13" ht="85.5" customHeight="1" x14ac:dyDescent="0.3">
      <c r="A44" s="328">
        <v>11</v>
      </c>
      <c r="B44" s="336" t="s">
        <v>618</v>
      </c>
      <c r="C44" s="336"/>
      <c r="D44" s="346">
        <v>7.0000000000000007E-2</v>
      </c>
      <c r="E44" s="354" t="s">
        <v>573</v>
      </c>
      <c r="F44" s="337" t="s">
        <v>619</v>
      </c>
      <c r="G44" s="407">
        <v>12425400</v>
      </c>
      <c r="H44" s="196" t="s">
        <v>620</v>
      </c>
      <c r="I44" s="245">
        <v>0.03</v>
      </c>
      <c r="J44" s="208" t="s">
        <v>573</v>
      </c>
      <c r="K44" s="191">
        <v>44197</v>
      </c>
      <c r="L44" s="191">
        <v>44255</v>
      </c>
      <c r="M44" s="196" t="s">
        <v>621</v>
      </c>
    </row>
    <row r="45" spans="1:13" ht="81.75" customHeight="1" x14ac:dyDescent="0.3">
      <c r="A45" s="328"/>
      <c r="B45" s="336"/>
      <c r="C45" s="336"/>
      <c r="D45" s="331"/>
      <c r="E45" s="355"/>
      <c r="F45" s="396"/>
      <c r="G45" s="408"/>
      <c r="H45" s="196" t="s">
        <v>622</v>
      </c>
      <c r="I45" s="245">
        <v>0.03</v>
      </c>
      <c r="J45" s="208" t="s">
        <v>573</v>
      </c>
      <c r="K45" s="191">
        <v>44256</v>
      </c>
      <c r="L45" s="191">
        <v>44316</v>
      </c>
      <c r="M45" s="196" t="s">
        <v>623</v>
      </c>
    </row>
    <row r="46" spans="1:13" ht="89.25" customHeight="1" x14ac:dyDescent="0.3">
      <c r="A46" s="328"/>
      <c r="B46" s="336"/>
      <c r="C46" s="336"/>
      <c r="D46" s="331"/>
      <c r="E46" s="355"/>
      <c r="F46" s="396"/>
      <c r="G46" s="408"/>
      <c r="H46" s="196" t="s">
        <v>624</v>
      </c>
      <c r="I46" s="245">
        <v>0.03</v>
      </c>
      <c r="J46" s="208" t="s">
        <v>615</v>
      </c>
      <c r="K46" s="191">
        <v>44197</v>
      </c>
      <c r="L46" s="191">
        <v>44561</v>
      </c>
      <c r="M46" s="196" t="s">
        <v>625</v>
      </c>
    </row>
    <row r="47" spans="1:13" ht="98.25" customHeight="1" x14ac:dyDescent="0.3">
      <c r="A47" s="330">
        <v>12</v>
      </c>
      <c r="B47" s="338" t="s">
        <v>626</v>
      </c>
      <c r="C47" s="339"/>
      <c r="D47" s="403">
        <v>0.08</v>
      </c>
      <c r="E47" s="354" t="s">
        <v>573</v>
      </c>
      <c r="F47" s="336" t="s">
        <v>627</v>
      </c>
      <c r="G47" s="406">
        <v>12425400</v>
      </c>
      <c r="H47" s="196" t="s">
        <v>628</v>
      </c>
      <c r="I47" s="245">
        <v>4.4999999999999998E-2</v>
      </c>
      <c r="J47" s="208" t="s">
        <v>573</v>
      </c>
      <c r="K47" s="191">
        <v>44197</v>
      </c>
      <c r="L47" s="191">
        <v>44561</v>
      </c>
      <c r="M47" s="196" t="s">
        <v>629</v>
      </c>
    </row>
    <row r="48" spans="1:13" ht="128.25" customHeight="1" x14ac:dyDescent="0.3">
      <c r="A48" s="381"/>
      <c r="B48" s="360"/>
      <c r="C48" s="361"/>
      <c r="D48" s="328"/>
      <c r="E48" s="355"/>
      <c r="F48" s="336"/>
      <c r="G48" s="406"/>
      <c r="H48" s="206" t="s">
        <v>630</v>
      </c>
      <c r="I48" s="245">
        <v>4.4999999999999998E-2</v>
      </c>
      <c r="J48" s="208" t="s">
        <v>573</v>
      </c>
      <c r="K48" s="191">
        <v>44197</v>
      </c>
      <c r="L48" s="191">
        <v>44561</v>
      </c>
      <c r="M48" s="196" t="s">
        <v>631</v>
      </c>
    </row>
    <row r="49" spans="1:13" ht="113.25" customHeight="1" x14ac:dyDescent="0.3">
      <c r="A49" s="203">
        <v>13</v>
      </c>
      <c r="B49" s="338" t="s">
        <v>732</v>
      </c>
      <c r="C49" s="339"/>
      <c r="D49" s="236">
        <v>0.08</v>
      </c>
      <c r="E49" s="200" t="s">
        <v>573</v>
      </c>
      <c r="F49" s="196" t="s">
        <v>632</v>
      </c>
      <c r="G49" s="248">
        <v>12425400</v>
      </c>
      <c r="H49" s="196" t="s">
        <v>633</v>
      </c>
      <c r="I49" s="245">
        <v>0.09</v>
      </c>
      <c r="J49" s="208" t="s">
        <v>573</v>
      </c>
      <c r="K49" s="191">
        <v>44440</v>
      </c>
      <c r="L49" s="191">
        <v>44500</v>
      </c>
      <c r="M49" s="196" t="s">
        <v>632</v>
      </c>
    </row>
    <row r="50" spans="1:13" ht="63" customHeight="1" x14ac:dyDescent="0.3">
      <c r="A50" s="330">
        <v>14</v>
      </c>
      <c r="B50" s="338" t="s">
        <v>634</v>
      </c>
      <c r="C50" s="339"/>
      <c r="D50" s="403">
        <v>7.0000000000000007E-2</v>
      </c>
      <c r="E50" s="354" t="s">
        <v>573</v>
      </c>
      <c r="F50" s="336" t="s">
        <v>635</v>
      </c>
      <c r="G50" s="406">
        <v>12425400</v>
      </c>
      <c r="H50" s="196" t="s">
        <v>636</v>
      </c>
      <c r="I50" s="245">
        <v>4.4999999999999998E-2</v>
      </c>
      <c r="J50" s="208" t="s">
        <v>573</v>
      </c>
      <c r="K50" s="191">
        <v>44197</v>
      </c>
      <c r="L50" s="191">
        <v>44286</v>
      </c>
      <c r="M50" s="196" t="s">
        <v>637</v>
      </c>
    </row>
    <row r="51" spans="1:13" ht="170.25" customHeight="1" x14ac:dyDescent="0.3">
      <c r="A51" s="381"/>
      <c r="B51" s="360"/>
      <c r="C51" s="361"/>
      <c r="D51" s="328"/>
      <c r="E51" s="355"/>
      <c r="F51" s="336"/>
      <c r="G51" s="406"/>
      <c r="H51" s="196" t="s">
        <v>638</v>
      </c>
      <c r="I51" s="245">
        <v>4.4999999999999998E-2</v>
      </c>
      <c r="J51" s="208" t="s">
        <v>573</v>
      </c>
      <c r="K51" s="191">
        <v>44287</v>
      </c>
      <c r="L51" s="191">
        <v>44561</v>
      </c>
      <c r="M51" s="196" t="s">
        <v>639</v>
      </c>
    </row>
    <row r="52" spans="1:13" ht="65.25" customHeight="1" x14ac:dyDescent="0.3">
      <c r="A52" s="330">
        <v>15</v>
      </c>
      <c r="B52" s="338" t="s">
        <v>640</v>
      </c>
      <c r="C52" s="339"/>
      <c r="D52" s="403">
        <v>0.08</v>
      </c>
      <c r="E52" s="365" t="s">
        <v>609</v>
      </c>
      <c r="F52" s="336" t="s">
        <v>641</v>
      </c>
      <c r="G52" s="406">
        <v>12425400</v>
      </c>
      <c r="H52" s="196" t="s">
        <v>642</v>
      </c>
      <c r="I52" s="245">
        <v>4.4999999999999998E-2</v>
      </c>
      <c r="J52" s="208" t="s">
        <v>612</v>
      </c>
      <c r="K52" s="191">
        <v>44197</v>
      </c>
      <c r="L52" s="191">
        <v>44561</v>
      </c>
      <c r="M52" s="196" t="s">
        <v>643</v>
      </c>
    </row>
    <row r="53" spans="1:13" ht="63" customHeight="1" x14ac:dyDescent="0.3">
      <c r="A53" s="381"/>
      <c r="B53" s="360"/>
      <c r="C53" s="361"/>
      <c r="D53" s="328"/>
      <c r="E53" s="365"/>
      <c r="F53" s="336"/>
      <c r="G53" s="406"/>
      <c r="H53" s="196" t="s">
        <v>644</v>
      </c>
      <c r="I53" s="245">
        <v>4.4999999999999998E-2</v>
      </c>
      <c r="J53" s="208" t="s">
        <v>573</v>
      </c>
      <c r="K53" s="191">
        <v>44287</v>
      </c>
      <c r="L53" s="191">
        <v>44561</v>
      </c>
      <c r="M53" s="196" t="s">
        <v>639</v>
      </c>
    </row>
  </sheetData>
  <sheetProtection algorithmName="SHA-512" hashValue="itki1CfIhCMpmIBZeCZ34jCmziEnm37sKWvSG5sIheGZbaX5wd/O/8blcKjg6KUZjwng0GeWQ/pF4Y/vPWnvkA==" saltValue="4B0bFsTOT7NGMcmCFAnjew==" spinCount="100000" sheet="1" objects="1" scenarios="1"/>
  <mergeCells count="104">
    <mergeCell ref="J25:J28"/>
    <mergeCell ref="B24:C24"/>
    <mergeCell ref="B25:C28"/>
    <mergeCell ref="A25:A28"/>
    <mergeCell ref="E25:E28"/>
    <mergeCell ref="D25:D28"/>
    <mergeCell ref="F25:F28"/>
    <mergeCell ref="B29:C30"/>
    <mergeCell ref="D29:D30"/>
    <mergeCell ref="E29:E30"/>
    <mergeCell ref="F29:F30"/>
    <mergeCell ref="G29:G30"/>
    <mergeCell ref="A29:A30"/>
    <mergeCell ref="C12:S12"/>
    <mergeCell ref="A13:S14"/>
    <mergeCell ref="A15:B15"/>
    <mergeCell ref="C15:N15"/>
    <mergeCell ref="R15:S15"/>
    <mergeCell ref="G22:G23"/>
    <mergeCell ref="A16:B16"/>
    <mergeCell ref="C16:N16"/>
    <mergeCell ref="R16:S16"/>
    <mergeCell ref="B18:C18"/>
    <mergeCell ref="A19:A21"/>
    <mergeCell ref="B19:C21"/>
    <mergeCell ref="D19:D21"/>
    <mergeCell ref="E19:E21"/>
    <mergeCell ref="F19:F21"/>
    <mergeCell ref="G19:G21"/>
    <mergeCell ref="A22:A23"/>
    <mergeCell ref="B22:C23"/>
    <mergeCell ref="D22:D23"/>
    <mergeCell ref="E22:E23"/>
    <mergeCell ref="F22:F23"/>
    <mergeCell ref="B31:C32"/>
    <mergeCell ref="D31:D32"/>
    <mergeCell ref="E31:E32"/>
    <mergeCell ref="F31:F32"/>
    <mergeCell ref="G31:G32"/>
    <mergeCell ref="A7:S8"/>
    <mergeCell ref="A2:D4"/>
    <mergeCell ref="E2:P3"/>
    <mergeCell ref="R2:S2"/>
    <mergeCell ref="R3:S3"/>
    <mergeCell ref="E4:P4"/>
    <mergeCell ref="R4:S4"/>
    <mergeCell ref="A6:C6"/>
    <mergeCell ref="D6:I6"/>
    <mergeCell ref="J6:M6"/>
    <mergeCell ref="N6:O6"/>
    <mergeCell ref="P6:S6"/>
    <mergeCell ref="A9:P9"/>
    <mergeCell ref="Q9:S9"/>
    <mergeCell ref="A10:P10"/>
    <mergeCell ref="Q10:S10"/>
    <mergeCell ref="A11:B11"/>
    <mergeCell ref="C11:S11"/>
    <mergeCell ref="A12:B12"/>
    <mergeCell ref="G34:G37"/>
    <mergeCell ref="B38:C40"/>
    <mergeCell ref="D38:D40"/>
    <mergeCell ref="E38:E40"/>
    <mergeCell ref="F38:F40"/>
    <mergeCell ref="G38:G40"/>
    <mergeCell ref="B33:C33"/>
    <mergeCell ref="B34:C37"/>
    <mergeCell ref="D34:D37"/>
    <mergeCell ref="E34:E37"/>
    <mergeCell ref="F34:F37"/>
    <mergeCell ref="G47:G48"/>
    <mergeCell ref="B44:C46"/>
    <mergeCell ref="D44:D46"/>
    <mergeCell ref="E44:E46"/>
    <mergeCell ref="F44:F46"/>
    <mergeCell ref="G44:G46"/>
    <mergeCell ref="B41:C43"/>
    <mergeCell ref="D41:D43"/>
    <mergeCell ref="E41:E43"/>
    <mergeCell ref="F41:F43"/>
    <mergeCell ref="G41:G43"/>
    <mergeCell ref="A47:A48"/>
    <mergeCell ref="A50:A51"/>
    <mergeCell ref="A52:A53"/>
    <mergeCell ref="G25:G28"/>
    <mergeCell ref="A31:A32"/>
    <mergeCell ref="A34:A37"/>
    <mergeCell ref="A38:A40"/>
    <mergeCell ref="A41:A43"/>
    <mergeCell ref="A44:A46"/>
    <mergeCell ref="G50:G51"/>
    <mergeCell ref="B52:C53"/>
    <mergeCell ref="D52:D53"/>
    <mergeCell ref="E52:E53"/>
    <mergeCell ref="F52:F53"/>
    <mergeCell ref="G52:G53"/>
    <mergeCell ref="B49:C49"/>
    <mergeCell ref="B50:C51"/>
    <mergeCell ref="D50:D51"/>
    <mergeCell ref="E50:E51"/>
    <mergeCell ref="F50:F51"/>
    <mergeCell ref="B47:C48"/>
    <mergeCell ref="D47:D48"/>
    <mergeCell ref="E47:E48"/>
    <mergeCell ref="F47:F48"/>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A0341-3136-4A56-A33B-8F340343FA62}">
  <sheetPr>
    <tabColor theme="8" tint="-0.249977111117893"/>
  </sheetPr>
  <dimension ref="A2:S35"/>
  <sheetViews>
    <sheetView topLeftCell="A2" zoomScale="40" zoomScaleNormal="40" workbookViewId="0">
      <selection activeCell="S5" sqref="A1:S1048576"/>
    </sheetView>
  </sheetViews>
  <sheetFormatPr baseColWidth="10" defaultRowHeight="20.25" x14ac:dyDescent="0.3"/>
  <cols>
    <col min="1" max="1" width="12.42578125" style="140" customWidth="1"/>
    <col min="2" max="2" width="29.85546875" style="140" customWidth="1"/>
    <col min="3" max="3" width="19.140625" style="140" customWidth="1"/>
    <col min="4" max="4" width="20.42578125" style="140" bestFit="1" customWidth="1"/>
    <col min="5" max="5" width="31.28515625" style="140" customWidth="1"/>
    <col min="6" max="6" width="43.42578125" style="140" customWidth="1"/>
    <col min="7" max="7" width="29.85546875" style="140" customWidth="1"/>
    <col min="8" max="8" width="56.7109375" style="140" customWidth="1"/>
    <col min="9" max="9" width="16.28515625" style="140" customWidth="1"/>
    <col min="10" max="10" width="50" style="140" customWidth="1"/>
    <col min="11" max="11" width="22.7109375" style="140" customWidth="1"/>
    <col min="12" max="12" width="28.28515625" style="140" customWidth="1"/>
    <col min="13" max="13" width="48.28515625" style="140" customWidth="1"/>
    <col min="14" max="14" width="44.42578125" style="140" customWidth="1"/>
    <col min="15" max="15" width="36.42578125" style="140" customWidth="1"/>
    <col min="16" max="16" width="31.42578125" style="140" customWidth="1"/>
    <col min="17" max="17" width="25.7109375" style="140" customWidth="1"/>
    <col min="18" max="18" width="20.42578125" style="140" customWidth="1"/>
    <col min="19" max="19" width="21.42578125" style="140" customWidth="1"/>
  </cols>
  <sheetData>
    <row r="2" spans="1:19" x14ac:dyDescent="0.25">
      <c r="A2" s="297"/>
      <c r="B2" s="298"/>
      <c r="C2" s="298"/>
      <c r="D2" s="299"/>
      <c r="E2" s="306" t="s">
        <v>241</v>
      </c>
      <c r="F2" s="306"/>
      <c r="G2" s="306"/>
      <c r="H2" s="306"/>
      <c r="I2" s="306"/>
      <c r="J2" s="306"/>
      <c r="K2" s="306"/>
      <c r="L2" s="306"/>
      <c r="M2" s="306"/>
      <c r="N2" s="306"/>
      <c r="O2" s="306"/>
      <c r="P2" s="306"/>
      <c r="Q2" s="139" t="s">
        <v>238</v>
      </c>
      <c r="R2" s="307" t="s">
        <v>243</v>
      </c>
      <c r="S2" s="307"/>
    </row>
    <row r="3" spans="1:19" x14ac:dyDescent="0.25">
      <c r="A3" s="300"/>
      <c r="B3" s="367"/>
      <c r="C3" s="367"/>
      <c r="D3" s="302"/>
      <c r="E3" s="306"/>
      <c r="F3" s="306"/>
      <c r="G3" s="306"/>
      <c r="H3" s="306"/>
      <c r="I3" s="306"/>
      <c r="J3" s="306"/>
      <c r="K3" s="306"/>
      <c r="L3" s="306"/>
      <c r="M3" s="306"/>
      <c r="N3" s="306"/>
      <c r="O3" s="306"/>
      <c r="P3" s="306"/>
      <c r="Q3" s="139" t="s">
        <v>239</v>
      </c>
      <c r="R3" s="308">
        <v>2</v>
      </c>
      <c r="S3" s="308"/>
    </row>
    <row r="4" spans="1:19" x14ac:dyDescent="0.25">
      <c r="A4" s="303"/>
      <c r="B4" s="304"/>
      <c r="C4" s="304"/>
      <c r="D4" s="305"/>
      <c r="E4" s="306" t="s">
        <v>242</v>
      </c>
      <c r="F4" s="306"/>
      <c r="G4" s="306"/>
      <c r="H4" s="306"/>
      <c r="I4" s="306"/>
      <c r="J4" s="306"/>
      <c r="K4" s="306"/>
      <c r="L4" s="306"/>
      <c r="M4" s="306"/>
      <c r="N4" s="306"/>
      <c r="O4" s="306"/>
      <c r="P4" s="306"/>
      <c r="Q4" s="139" t="s">
        <v>240</v>
      </c>
      <c r="R4" s="309">
        <v>44173</v>
      </c>
      <c r="S4" s="310"/>
    </row>
    <row r="6" spans="1:19" ht="20.25" customHeight="1" x14ac:dyDescent="0.25">
      <c r="A6" s="311" t="s">
        <v>50</v>
      </c>
      <c r="B6" s="312"/>
      <c r="C6" s="313"/>
      <c r="D6" s="314">
        <v>44168</v>
      </c>
      <c r="E6" s="315"/>
      <c r="F6" s="315"/>
      <c r="G6" s="315"/>
      <c r="H6" s="315"/>
      <c r="I6" s="316"/>
      <c r="J6" s="368"/>
      <c r="K6" s="368"/>
      <c r="L6" s="368"/>
      <c r="M6" s="368"/>
      <c r="N6" s="288" t="s">
        <v>51</v>
      </c>
      <c r="O6" s="288"/>
      <c r="P6" s="318" t="s">
        <v>759</v>
      </c>
      <c r="Q6" s="318"/>
      <c r="R6" s="318"/>
      <c r="S6" s="318"/>
    </row>
    <row r="7" spans="1:19" ht="15" customHeight="1" x14ac:dyDescent="0.25">
      <c r="A7" s="290" t="s">
        <v>750</v>
      </c>
      <c r="B7" s="291"/>
      <c r="C7" s="291"/>
      <c r="D7" s="366"/>
      <c r="E7" s="366"/>
      <c r="F7" s="366"/>
      <c r="G7" s="366"/>
      <c r="H7" s="366"/>
      <c r="I7" s="366"/>
      <c r="J7" s="366"/>
      <c r="K7" s="366"/>
      <c r="L7" s="366"/>
      <c r="M7" s="366"/>
      <c r="N7" s="291"/>
      <c r="O7" s="291"/>
      <c r="P7" s="291"/>
      <c r="Q7" s="291"/>
      <c r="R7" s="291"/>
      <c r="S7" s="293"/>
    </row>
    <row r="8" spans="1:19" ht="39.75" customHeight="1" x14ac:dyDescent="0.25">
      <c r="A8" s="294"/>
      <c r="B8" s="295"/>
      <c r="C8" s="295"/>
      <c r="D8" s="295"/>
      <c r="E8" s="295"/>
      <c r="F8" s="295"/>
      <c r="G8" s="295"/>
      <c r="H8" s="295"/>
      <c r="I8" s="295"/>
      <c r="J8" s="295"/>
      <c r="K8" s="295"/>
      <c r="L8" s="295"/>
      <c r="M8" s="295"/>
      <c r="N8" s="295"/>
      <c r="O8" s="295"/>
      <c r="P8" s="295"/>
      <c r="Q8" s="295"/>
      <c r="R8" s="295"/>
      <c r="S8" s="296"/>
    </row>
    <row r="9" spans="1:19" ht="41.25" customHeight="1" x14ac:dyDescent="0.25">
      <c r="A9" s="288" t="s">
        <v>751</v>
      </c>
      <c r="B9" s="288"/>
      <c r="C9" s="288"/>
      <c r="D9" s="288"/>
      <c r="E9" s="288"/>
      <c r="F9" s="288"/>
      <c r="G9" s="288"/>
      <c r="H9" s="288"/>
      <c r="I9" s="288"/>
      <c r="J9" s="288"/>
      <c r="K9" s="288"/>
      <c r="L9" s="288"/>
      <c r="M9" s="288"/>
      <c r="N9" s="288"/>
      <c r="O9" s="288"/>
      <c r="P9" s="288"/>
      <c r="Q9" s="288" t="s">
        <v>235</v>
      </c>
      <c r="R9" s="288"/>
      <c r="S9" s="288"/>
    </row>
    <row r="10" spans="1:19" x14ac:dyDescent="0.3">
      <c r="A10" s="289"/>
      <c r="B10" s="289"/>
      <c r="C10" s="289"/>
      <c r="D10" s="289"/>
      <c r="E10" s="289"/>
      <c r="F10" s="289"/>
      <c r="G10" s="289"/>
      <c r="H10" s="289"/>
      <c r="I10" s="289"/>
      <c r="J10" s="289"/>
      <c r="K10" s="289"/>
      <c r="L10" s="289"/>
      <c r="M10" s="289"/>
      <c r="N10" s="289"/>
      <c r="O10" s="289"/>
      <c r="P10" s="289"/>
      <c r="Q10" s="289"/>
      <c r="R10" s="289"/>
      <c r="S10" s="289"/>
    </row>
    <row r="11" spans="1:19" ht="48.75" customHeight="1" x14ac:dyDescent="0.25">
      <c r="A11" s="319" t="s">
        <v>223</v>
      </c>
      <c r="B11" s="319"/>
      <c r="C11" s="320" t="s">
        <v>245</v>
      </c>
      <c r="D11" s="321"/>
      <c r="E11" s="321"/>
      <c r="F11" s="321"/>
      <c r="G11" s="321"/>
      <c r="H11" s="321"/>
      <c r="I11" s="321"/>
      <c r="J11" s="321"/>
      <c r="K11" s="321"/>
      <c r="L11" s="321"/>
      <c r="M11" s="321"/>
      <c r="N11" s="321"/>
      <c r="O11" s="321"/>
      <c r="P11" s="321"/>
      <c r="Q11" s="321"/>
      <c r="R11" s="321"/>
      <c r="S11" s="322"/>
    </row>
    <row r="12" spans="1:19" ht="56.25" customHeight="1" x14ac:dyDescent="0.25">
      <c r="A12" s="288" t="s">
        <v>224</v>
      </c>
      <c r="B12" s="288"/>
      <c r="C12" s="320" t="s">
        <v>686</v>
      </c>
      <c r="D12" s="321"/>
      <c r="E12" s="321"/>
      <c r="F12" s="321"/>
      <c r="G12" s="321"/>
      <c r="H12" s="321"/>
      <c r="I12" s="321"/>
      <c r="J12" s="321"/>
      <c r="K12" s="321"/>
      <c r="L12" s="321"/>
      <c r="M12" s="321"/>
      <c r="N12" s="321"/>
      <c r="O12" s="321"/>
      <c r="P12" s="321"/>
      <c r="Q12" s="321"/>
      <c r="R12" s="321"/>
      <c r="S12" s="322"/>
    </row>
    <row r="13" spans="1:19" ht="15" customHeight="1" x14ac:dyDescent="0.25">
      <c r="A13" s="325" t="s">
        <v>52</v>
      </c>
      <c r="B13" s="325"/>
      <c r="C13" s="325"/>
      <c r="D13" s="325"/>
      <c r="E13" s="325"/>
      <c r="F13" s="325"/>
      <c r="G13" s="325"/>
      <c r="H13" s="325"/>
      <c r="I13" s="325"/>
      <c r="J13" s="325"/>
      <c r="K13" s="325"/>
      <c r="L13" s="325"/>
      <c r="M13" s="325"/>
      <c r="N13" s="325"/>
      <c r="O13" s="325"/>
      <c r="P13" s="325"/>
      <c r="Q13" s="325"/>
      <c r="R13" s="325"/>
      <c r="S13" s="325"/>
    </row>
    <row r="14" spans="1:19" ht="15" customHeight="1" x14ac:dyDescent="0.25">
      <c r="A14" s="325"/>
      <c r="B14" s="325"/>
      <c r="C14" s="325"/>
      <c r="D14" s="325"/>
      <c r="E14" s="325"/>
      <c r="F14" s="325"/>
      <c r="G14" s="325"/>
      <c r="H14" s="325"/>
      <c r="I14" s="325"/>
      <c r="J14" s="325"/>
      <c r="K14" s="325"/>
      <c r="L14" s="325"/>
      <c r="M14" s="325"/>
      <c r="N14" s="325"/>
      <c r="O14" s="325"/>
      <c r="P14" s="325"/>
      <c r="Q14" s="325"/>
      <c r="R14" s="325"/>
      <c r="S14" s="325"/>
    </row>
    <row r="15" spans="1:19" ht="61.5" customHeight="1" x14ac:dyDescent="0.25">
      <c r="A15" s="288" t="s">
        <v>53</v>
      </c>
      <c r="B15" s="288"/>
      <c r="C15" s="288" t="s">
        <v>54</v>
      </c>
      <c r="D15" s="288"/>
      <c r="E15" s="288"/>
      <c r="F15" s="288"/>
      <c r="G15" s="288"/>
      <c r="H15" s="288"/>
      <c r="I15" s="288"/>
      <c r="J15" s="288"/>
      <c r="K15" s="288"/>
      <c r="L15" s="288"/>
      <c r="M15" s="288"/>
      <c r="N15" s="288"/>
      <c r="O15" s="194" t="s">
        <v>55</v>
      </c>
      <c r="P15" s="141" t="s">
        <v>56</v>
      </c>
      <c r="Q15" s="194" t="s">
        <v>57</v>
      </c>
      <c r="R15" s="288" t="s">
        <v>222</v>
      </c>
      <c r="S15" s="288"/>
    </row>
    <row r="16" spans="1:19" ht="98.25" customHeight="1" x14ac:dyDescent="0.25">
      <c r="A16" s="323" t="s">
        <v>645</v>
      </c>
      <c r="B16" s="323"/>
      <c r="C16" s="324" t="s">
        <v>737</v>
      </c>
      <c r="D16" s="324"/>
      <c r="E16" s="324"/>
      <c r="F16" s="324"/>
      <c r="G16" s="324"/>
      <c r="H16" s="324"/>
      <c r="I16" s="324"/>
      <c r="J16" s="324"/>
      <c r="K16" s="324"/>
      <c r="L16" s="324"/>
      <c r="M16" s="324"/>
      <c r="N16" s="324"/>
      <c r="O16" s="224" t="s">
        <v>250</v>
      </c>
      <c r="P16" s="244">
        <v>44197</v>
      </c>
      <c r="Q16" s="225">
        <v>0.9</v>
      </c>
      <c r="R16" s="326" t="s">
        <v>646</v>
      </c>
      <c r="S16" s="327"/>
    </row>
    <row r="17" spans="1:19" x14ac:dyDescent="0.3">
      <c r="L17" s="142"/>
    </row>
    <row r="18" spans="1:19" ht="101.25" x14ac:dyDescent="0.25">
      <c r="A18" s="194" t="s">
        <v>234</v>
      </c>
      <c r="B18" s="288" t="s">
        <v>58</v>
      </c>
      <c r="C18" s="288"/>
      <c r="D18" s="194" t="s">
        <v>225</v>
      </c>
      <c r="E18" s="194" t="s">
        <v>60</v>
      </c>
      <c r="F18" s="194" t="s">
        <v>233</v>
      </c>
      <c r="G18" s="194" t="s">
        <v>244</v>
      </c>
      <c r="H18" s="194" t="s">
        <v>231</v>
      </c>
      <c r="I18" s="194" t="s">
        <v>226</v>
      </c>
      <c r="J18" s="194" t="s">
        <v>232</v>
      </c>
      <c r="K18" s="194" t="s">
        <v>61</v>
      </c>
      <c r="L18" s="194" t="s">
        <v>62</v>
      </c>
      <c r="M18" s="194" t="s">
        <v>233</v>
      </c>
      <c r="N18" s="194" t="s">
        <v>227</v>
      </c>
      <c r="O18" s="194" t="s">
        <v>228</v>
      </c>
      <c r="P18" s="194" t="s">
        <v>236</v>
      </c>
      <c r="Q18" s="194" t="s">
        <v>229</v>
      </c>
      <c r="R18" s="194" t="s">
        <v>230</v>
      </c>
      <c r="S18" s="194" t="s">
        <v>237</v>
      </c>
    </row>
    <row r="19" spans="1:19" ht="75.75" customHeight="1" x14ac:dyDescent="0.25">
      <c r="A19" s="328">
        <v>1</v>
      </c>
      <c r="B19" s="336" t="s">
        <v>687</v>
      </c>
      <c r="C19" s="336"/>
      <c r="D19" s="346">
        <v>0.2</v>
      </c>
      <c r="E19" s="354" t="s">
        <v>647</v>
      </c>
      <c r="F19" s="400" t="s">
        <v>727</v>
      </c>
      <c r="G19" s="354" t="s">
        <v>262</v>
      </c>
      <c r="H19" s="223" t="s">
        <v>648</v>
      </c>
      <c r="I19" s="235">
        <v>0.25</v>
      </c>
      <c r="J19" s="208" t="s">
        <v>647</v>
      </c>
      <c r="K19" s="173">
        <v>44197</v>
      </c>
      <c r="L19" s="191">
        <v>44545</v>
      </c>
      <c r="M19" s="196" t="s">
        <v>717</v>
      </c>
      <c r="N19" s="208"/>
      <c r="O19" s="208"/>
      <c r="P19" s="208"/>
      <c r="Q19" s="208"/>
      <c r="R19" s="208"/>
      <c r="S19" s="208"/>
    </row>
    <row r="20" spans="1:19" ht="68.25" customHeight="1" x14ac:dyDescent="0.25">
      <c r="A20" s="328"/>
      <c r="B20" s="336"/>
      <c r="C20" s="336"/>
      <c r="D20" s="331"/>
      <c r="E20" s="355"/>
      <c r="F20" s="401"/>
      <c r="G20" s="355"/>
      <c r="H20" s="196" t="s">
        <v>716</v>
      </c>
      <c r="I20" s="395">
        <v>0.25</v>
      </c>
      <c r="J20" s="208" t="s">
        <v>647</v>
      </c>
      <c r="K20" s="173">
        <v>44197</v>
      </c>
      <c r="L20" s="191">
        <v>44545</v>
      </c>
      <c r="M20" s="196" t="s">
        <v>717</v>
      </c>
      <c r="N20" s="208"/>
      <c r="O20" s="208"/>
      <c r="P20" s="208"/>
      <c r="Q20" s="208"/>
      <c r="R20" s="208"/>
      <c r="S20" s="208"/>
    </row>
    <row r="21" spans="1:19" ht="66" customHeight="1" x14ac:dyDescent="0.25">
      <c r="A21" s="328"/>
      <c r="B21" s="336"/>
      <c r="C21" s="336"/>
      <c r="D21" s="331"/>
      <c r="E21" s="355"/>
      <c r="F21" s="401"/>
      <c r="G21" s="355"/>
      <c r="H21" s="196" t="s">
        <v>649</v>
      </c>
      <c r="I21" s="355"/>
      <c r="J21" s="208" t="s">
        <v>647</v>
      </c>
      <c r="K21" s="173">
        <v>44197</v>
      </c>
      <c r="L21" s="191">
        <v>44545</v>
      </c>
      <c r="M21" s="196" t="s">
        <v>650</v>
      </c>
      <c r="N21" s="208"/>
      <c r="O21" s="208"/>
      <c r="P21" s="208"/>
      <c r="Q21" s="208"/>
      <c r="R21" s="208"/>
      <c r="S21" s="208"/>
    </row>
    <row r="22" spans="1:19" ht="54.75" customHeight="1" x14ac:dyDescent="0.25">
      <c r="A22" s="328"/>
      <c r="B22" s="336"/>
      <c r="C22" s="336"/>
      <c r="D22" s="331"/>
      <c r="E22" s="355"/>
      <c r="F22" s="401"/>
      <c r="G22" s="355"/>
      <c r="H22" s="206" t="s">
        <v>651</v>
      </c>
      <c r="I22" s="235">
        <v>0.25</v>
      </c>
      <c r="J22" s="208" t="s">
        <v>647</v>
      </c>
      <c r="K22" s="173">
        <v>44197</v>
      </c>
      <c r="L22" s="191">
        <v>44545</v>
      </c>
      <c r="M22" s="206" t="s">
        <v>652</v>
      </c>
      <c r="N22" s="208"/>
      <c r="O22" s="208"/>
      <c r="P22" s="208"/>
      <c r="Q22" s="208"/>
      <c r="R22" s="208"/>
      <c r="S22" s="208"/>
    </row>
    <row r="23" spans="1:19" ht="64.5" customHeight="1" x14ac:dyDescent="0.25">
      <c r="A23" s="328"/>
      <c r="B23" s="336"/>
      <c r="C23" s="336"/>
      <c r="D23" s="331"/>
      <c r="E23" s="355"/>
      <c r="F23" s="401"/>
      <c r="G23" s="355"/>
      <c r="H23" s="196" t="s">
        <v>653</v>
      </c>
      <c r="I23" s="235">
        <v>0.25</v>
      </c>
      <c r="J23" s="208" t="s">
        <v>654</v>
      </c>
      <c r="K23" s="173">
        <v>44197</v>
      </c>
      <c r="L23" s="191">
        <v>44545</v>
      </c>
      <c r="M23" s="196" t="s">
        <v>655</v>
      </c>
      <c r="N23" s="208"/>
      <c r="O23" s="208"/>
      <c r="P23" s="208"/>
      <c r="Q23" s="208"/>
      <c r="R23" s="208"/>
      <c r="S23" s="208"/>
    </row>
    <row r="24" spans="1:19" ht="81" x14ac:dyDescent="0.25">
      <c r="A24" s="328">
        <v>2</v>
      </c>
      <c r="B24" s="336" t="s">
        <v>656</v>
      </c>
      <c r="C24" s="336"/>
      <c r="D24" s="346">
        <v>0.2</v>
      </c>
      <c r="E24" s="354" t="s">
        <v>718</v>
      </c>
      <c r="F24" s="337" t="s">
        <v>657</v>
      </c>
      <c r="G24" s="354" t="s">
        <v>262</v>
      </c>
      <c r="H24" s="196" t="s">
        <v>658</v>
      </c>
      <c r="I24" s="235">
        <v>0.5</v>
      </c>
      <c r="J24" s="208" t="s">
        <v>719</v>
      </c>
      <c r="K24" s="173">
        <v>44197</v>
      </c>
      <c r="L24" s="191">
        <v>44545</v>
      </c>
      <c r="M24" s="196" t="s">
        <v>659</v>
      </c>
      <c r="N24" s="208"/>
      <c r="O24" s="208"/>
      <c r="P24" s="208"/>
      <c r="Q24" s="208"/>
      <c r="R24" s="208"/>
      <c r="S24" s="208"/>
    </row>
    <row r="25" spans="1:19" ht="80.25" customHeight="1" x14ac:dyDescent="0.25">
      <c r="A25" s="328"/>
      <c r="B25" s="336"/>
      <c r="C25" s="336"/>
      <c r="D25" s="331"/>
      <c r="E25" s="355"/>
      <c r="F25" s="396"/>
      <c r="G25" s="355"/>
      <c r="H25" s="196" t="s">
        <v>660</v>
      </c>
      <c r="I25" s="235">
        <v>0.5</v>
      </c>
      <c r="J25" s="208" t="s">
        <v>719</v>
      </c>
      <c r="K25" s="173">
        <v>44197</v>
      </c>
      <c r="L25" s="191">
        <v>44545</v>
      </c>
      <c r="M25" s="196" t="s">
        <v>661</v>
      </c>
      <c r="N25" s="208"/>
      <c r="O25" s="208"/>
      <c r="P25" s="208"/>
      <c r="Q25" s="208"/>
      <c r="R25" s="208"/>
      <c r="S25" s="208"/>
    </row>
    <row r="26" spans="1:19" ht="66.75" customHeight="1" x14ac:dyDescent="0.25">
      <c r="A26" s="328">
        <v>3</v>
      </c>
      <c r="B26" s="336" t="s">
        <v>662</v>
      </c>
      <c r="C26" s="336"/>
      <c r="D26" s="346">
        <v>0.2</v>
      </c>
      <c r="E26" s="354" t="s">
        <v>663</v>
      </c>
      <c r="F26" s="337" t="s">
        <v>664</v>
      </c>
      <c r="G26" s="354" t="s">
        <v>262</v>
      </c>
      <c r="H26" s="196" t="s">
        <v>665</v>
      </c>
      <c r="I26" s="235">
        <v>0.5</v>
      </c>
      <c r="J26" s="208" t="s">
        <v>666</v>
      </c>
      <c r="K26" s="173">
        <v>44197</v>
      </c>
      <c r="L26" s="191">
        <v>44377</v>
      </c>
      <c r="M26" s="196" t="s">
        <v>667</v>
      </c>
      <c r="N26" s="208"/>
      <c r="O26" s="208"/>
      <c r="P26" s="208"/>
      <c r="Q26" s="208"/>
      <c r="R26" s="208"/>
      <c r="S26" s="208"/>
    </row>
    <row r="27" spans="1:19" ht="114" customHeight="1" x14ac:dyDescent="0.25">
      <c r="A27" s="328"/>
      <c r="B27" s="336"/>
      <c r="C27" s="336"/>
      <c r="D27" s="331"/>
      <c r="E27" s="355"/>
      <c r="F27" s="396"/>
      <c r="G27" s="355"/>
      <c r="H27" s="196" t="s">
        <v>720</v>
      </c>
      <c r="I27" s="235">
        <v>0.5</v>
      </c>
      <c r="J27" s="208" t="s">
        <v>668</v>
      </c>
      <c r="K27" s="173">
        <v>44378</v>
      </c>
      <c r="L27" s="191">
        <v>44530</v>
      </c>
      <c r="M27" s="196" t="s">
        <v>669</v>
      </c>
      <c r="N27" s="208"/>
      <c r="O27" s="208"/>
      <c r="P27" s="208"/>
      <c r="Q27" s="208"/>
      <c r="R27" s="208"/>
      <c r="S27" s="208"/>
    </row>
    <row r="28" spans="1:19" ht="55.5" customHeight="1" x14ac:dyDescent="0.25">
      <c r="A28" s="328">
        <v>4</v>
      </c>
      <c r="B28" s="336" t="s">
        <v>721</v>
      </c>
      <c r="C28" s="336"/>
      <c r="D28" s="346">
        <v>0.2</v>
      </c>
      <c r="E28" s="354" t="s">
        <v>666</v>
      </c>
      <c r="F28" s="337" t="s">
        <v>722</v>
      </c>
      <c r="G28" s="354" t="s">
        <v>262</v>
      </c>
      <c r="H28" s="196" t="s">
        <v>723</v>
      </c>
      <c r="I28" s="235">
        <v>0.3</v>
      </c>
      <c r="J28" s="208" t="s">
        <v>668</v>
      </c>
      <c r="K28" s="173">
        <v>44197</v>
      </c>
      <c r="L28" s="191">
        <v>44545</v>
      </c>
      <c r="M28" s="196" t="s">
        <v>724</v>
      </c>
      <c r="N28" s="208"/>
      <c r="O28" s="208"/>
      <c r="P28" s="208"/>
      <c r="Q28" s="208"/>
      <c r="R28" s="208"/>
      <c r="S28" s="208"/>
    </row>
    <row r="29" spans="1:19" ht="84" customHeight="1" x14ac:dyDescent="0.25">
      <c r="A29" s="328"/>
      <c r="B29" s="336"/>
      <c r="C29" s="336"/>
      <c r="D29" s="331"/>
      <c r="E29" s="355"/>
      <c r="F29" s="396"/>
      <c r="G29" s="355"/>
      <c r="H29" s="196" t="s">
        <v>670</v>
      </c>
      <c r="I29" s="235">
        <v>0.3</v>
      </c>
      <c r="J29" s="208" t="s">
        <v>668</v>
      </c>
      <c r="K29" s="173">
        <v>44378</v>
      </c>
      <c r="L29" s="191">
        <v>44530</v>
      </c>
      <c r="M29" s="196" t="s">
        <v>671</v>
      </c>
      <c r="N29" s="208"/>
      <c r="O29" s="208"/>
      <c r="P29" s="208"/>
      <c r="Q29" s="208"/>
      <c r="R29" s="208"/>
      <c r="S29" s="208"/>
    </row>
    <row r="30" spans="1:19" ht="99.75" customHeight="1" x14ac:dyDescent="0.25">
      <c r="A30" s="328"/>
      <c r="B30" s="336"/>
      <c r="C30" s="336"/>
      <c r="D30" s="331"/>
      <c r="E30" s="355"/>
      <c r="F30" s="396"/>
      <c r="G30" s="355"/>
      <c r="H30" s="196" t="s">
        <v>725</v>
      </c>
      <c r="I30" s="235">
        <v>0.4</v>
      </c>
      <c r="J30" s="208" t="s">
        <v>672</v>
      </c>
      <c r="K30" s="173">
        <v>44287</v>
      </c>
      <c r="L30" s="191">
        <v>44377</v>
      </c>
      <c r="M30" s="196" t="s">
        <v>673</v>
      </c>
      <c r="N30" s="202"/>
      <c r="O30" s="202"/>
      <c r="P30" s="202"/>
      <c r="Q30" s="202"/>
      <c r="R30" s="202"/>
      <c r="S30" s="202"/>
    </row>
    <row r="31" spans="1:19" ht="140.25" customHeight="1" x14ac:dyDescent="0.25">
      <c r="A31" s="328">
        <v>5</v>
      </c>
      <c r="B31" s="336" t="s">
        <v>674</v>
      </c>
      <c r="C31" s="336"/>
      <c r="D31" s="403">
        <v>0.2</v>
      </c>
      <c r="E31" s="365" t="s">
        <v>666</v>
      </c>
      <c r="F31" s="336" t="s">
        <v>675</v>
      </c>
      <c r="G31" s="354" t="s">
        <v>262</v>
      </c>
      <c r="H31" s="196" t="s">
        <v>676</v>
      </c>
      <c r="I31" s="235">
        <v>0.25</v>
      </c>
      <c r="J31" s="208" t="s">
        <v>677</v>
      </c>
      <c r="K31" s="173">
        <v>44197</v>
      </c>
      <c r="L31" s="191">
        <v>44545</v>
      </c>
      <c r="M31" s="196" t="s">
        <v>678</v>
      </c>
      <c r="N31" s="202"/>
      <c r="O31" s="202"/>
      <c r="P31" s="202"/>
      <c r="Q31" s="202"/>
      <c r="R31" s="202"/>
      <c r="S31" s="202"/>
    </row>
    <row r="32" spans="1:19" ht="71.25" customHeight="1" x14ac:dyDescent="0.25">
      <c r="A32" s="328"/>
      <c r="B32" s="336"/>
      <c r="C32" s="336"/>
      <c r="D32" s="328"/>
      <c r="E32" s="365"/>
      <c r="F32" s="336"/>
      <c r="G32" s="355"/>
      <c r="H32" s="337" t="s">
        <v>679</v>
      </c>
      <c r="I32" s="395">
        <v>0.25</v>
      </c>
      <c r="J32" s="354" t="s">
        <v>726</v>
      </c>
      <c r="K32" s="173">
        <v>44197</v>
      </c>
      <c r="L32" s="191">
        <v>44377</v>
      </c>
      <c r="M32" s="196" t="s">
        <v>680</v>
      </c>
      <c r="N32" s="202"/>
      <c r="O32" s="202"/>
      <c r="P32" s="202"/>
      <c r="Q32" s="202"/>
      <c r="R32" s="202"/>
      <c r="S32" s="202"/>
    </row>
    <row r="33" spans="1:19" ht="45" customHeight="1" x14ac:dyDescent="0.25">
      <c r="A33" s="328"/>
      <c r="B33" s="336"/>
      <c r="C33" s="336"/>
      <c r="D33" s="328"/>
      <c r="E33" s="365"/>
      <c r="F33" s="336"/>
      <c r="G33" s="355"/>
      <c r="H33" s="396"/>
      <c r="I33" s="355"/>
      <c r="J33" s="355"/>
      <c r="K33" s="173">
        <v>44378</v>
      </c>
      <c r="L33" s="191">
        <v>44545</v>
      </c>
      <c r="M33" s="196" t="s">
        <v>681</v>
      </c>
      <c r="N33" s="202"/>
      <c r="O33" s="202"/>
      <c r="P33" s="202"/>
      <c r="Q33" s="202"/>
      <c r="R33" s="202"/>
      <c r="S33" s="202"/>
    </row>
    <row r="34" spans="1:19" ht="123.75" customHeight="1" x14ac:dyDescent="0.25">
      <c r="A34" s="328"/>
      <c r="B34" s="336"/>
      <c r="C34" s="336"/>
      <c r="D34" s="328"/>
      <c r="E34" s="365"/>
      <c r="F34" s="336"/>
      <c r="G34" s="355"/>
      <c r="H34" s="196" t="s">
        <v>682</v>
      </c>
      <c r="I34" s="235">
        <v>0.25</v>
      </c>
      <c r="J34" s="208" t="s">
        <v>726</v>
      </c>
      <c r="K34" s="173">
        <v>44197</v>
      </c>
      <c r="L34" s="191">
        <v>44545</v>
      </c>
      <c r="M34" s="196" t="s">
        <v>683</v>
      </c>
      <c r="N34" s="202"/>
      <c r="O34" s="202"/>
      <c r="P34" s="202"/>
      <c r="Q34" s="202"/>
      <c r="R34" s="202"/>
      <c r="S34" s="202"/>
    </row>
    <row r="35" spans="1:19" ht="101.25" x14ac:dyDescent="0.25">
      <c r="A35" s="328"/>
      <c r="B35" s="336"/>
      <c r="C35" s="336"/>
      <c r="D35" s="328"/>
      <c r="E35" s="365"/>
      <c r="F35" s="336"/>
      <c r="G35" s="356"/>
      <c r="H35" s="196" t="s">
        <v>684</v>
      </c>
      <c r="I35" s="235">
        <v>0.25</v>
      </c>
      <c r="J35" s="208" t="s">
        <v>726</v>
      </c>
      <c r="K35" s="173">
        <v>44197</v>
      </c>
      <c r="L35" s="191">
        <v>44545</v>
      </c>
      <c r="M35" s="196" t="s">
        <v>685</v>
      </c>
      <c r="N35" s="202"/>
      <c r="O35" s="202"/>
      <c r="P35" s="202"/>
      <c r="Q35" s="202"/>
      <c r="R35" s="202"/>
      <c r="S35" s="202"/>
    </row>
  </sheetData>
  <sheetProtection algorithmName="SHA-512" hashValue="Vj/pbBpzzVeSaSvob2RjVMuTpcSnJ2G5kwx2FpvvBo9A9uAM/ojLdzojma4Eyl3KRCDq5yI7OXotWZ1sygmfPQ==" saltValue="PUpHzvFSnN0ZQaujcajCjA==" spinCount="100000" sheet="1" objects="1" scenarios="1"/>
  <mergeCells count="62">
    <mergeCell ref="A7:S8"/>
    <mergeCell ref="A2:D4"/>
    <mergeCell ref="E2:P3"/>
    <mergeCell ref="R2:S2"/>
    <mergeCell ref="R3:S3"/>
    <mergeCell ref="E4:P4"/>
    <mergeCell ref="R4:S4"/>
    <mergeCell ref="A6:C6"/>
    <mergeCell ref="D6:I6"/>
    <mergeCell ref="J6:M6"/>
    <mergeCell ref="N6:O6"/>
    <mergeCell ref="P6:S6"/>
    <mergeCell ref="A9:P9"/>
    <mergeCell ref="Q9:S9"/>
    <mergeCell ref="A10:P10"/>
    <mergeCell ref="Q10:S10"/>
    <mergeCell ref="A11:B11"/>
    <mergeCell ref="C11:S11"/>
    <mergeCell ref="A12:B12"/>
    <mergeCell ref="C12:S12"/>
    <mergeCell ref="A13:S14"/>
    <mergeCell ref="A15:B15"/>
    <mergeCell ref="C15:N15"/>
    <mergeCell ref="R15:S15"/>
    <mergeCell ref="A16:B16"/>
    <mergeCell ref="C16:N16"/>
    <mergeCell ref="R16:S16"/>
    <mergeCell ref="B18:C18"/>
    <mergeCell ref="A19:A23"/>
    <mergeCell ref="B19:C23"/>
    <mergeCell ref="D19:D23"/>
    <mergeCell ref="E19:E23"/>
    <mergeCell ref="F19:F23"/>
    <mergeCell ref="G19:G23"/>
    <mergeCell ref="G26:G27"/>
    <mergeCell ref="A24:A25"/>
    <mergeCell ref="B24:C25"/>
    <mergeCell ref="D24:D25"/>
    <mergeCell ref="E24:E25"/>
    <mergeCell ref="F24:F25"/>
    <mergeCell ref="G24:G25"/>
    <mergeCell ref="A26:A27"/>
    <mergeCell ref="B26:C27"/>
    <mergeCell ref="D26:D27"/>
    <mergeCell ref="E26:E27"/>
    <mergeCell ref="F26:F27"/>
    <mergeCell ref="H32:H33"/>
    <mergeCell ref="I32:I33"/>
    <mergeCell ref="J32:J33"/>
    <mergeCell ref="I20:I21"/>
    <mergeCell ref="A31:A35"/>
    <mergeCell ref="B31:C35"/>
    <mergeCell ref="D31:D35"/>
    <mergeCell ref="E31:E35"/>
    <mergeCell ref="F31:F35"/>
    <mergeCell ref="G31:G35"/>
    <mergeCell ref="A28:A30"/>
    <mergeCell ref="B28:C30"/>
    <mergeCell ref="D28:D30"/>
    <mergeCell ref="E28:E30"/>
    <mergeCell ref="F28:F30"/>
    <mergeCell ref="G28:G30"/>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CA53A-0FDE-477A-B84E-C57B71DC7F10}">
  <sheetPr>
    <tabColor theme="9" tint="-0.249977111117893"/>
  </sheetPr>
  <dimension ref="A2:S41"/>
  <sheetViews>
    <sheetView topLeftCell="J1" zoomScale="50" zoomScaleNormal="50" workbookViewId="0">
      <selection activeCell="A13" sqref="A13:S14"/>
    </sheetView>
  </sheetViews>
  <sheetFormatPr baseColWidth="10" defaultRowHeight="20.25" x14ac:dyDescent="0.3"/>
  <cols>
    <col min="1" max="1" width="22.5703125" style="140" customWidth="1"/>
    <col min="2" max="2" width="24.140625" style="140" customWidth="1"/>
    <col min="3" max="3" width="28.42578125" style="140" customWidth="1"/>
    <col min="4" max="4" width="28.5703125" style="140" customWidth="1"/>
    <col min="5" max="5" width="40.140625" style="140" customWidth="1"/>
    <col min="6" max="6" width="43" style="140" customWidth="1"/>
    <col min="7" max="7" width="29.85546875" style="140" customWidth="1"/>
    <col min="8" max="8" width="54.140625" style="140" customWidth="1"/>
    <col min="9" max="9" width="26.28515625" style="140" customWidth="1"/>
    <col min="10" max="10" width="41.42578125" style="140" customWidth="1"/>
    <col min="11" max="11" width="27.5703125" style="140" customWidth="1"/>
    <col min="12" max="12" width="28.28515625" style="140" customWidth="1"/>
    <col min="13" max="13" width="48.140625" style="140" customWidth="1"/>
    <col min="14" max="14" width="47.140625" style="140" customWidth="1"/>
    <col min="15" max="15" width="39" style="140" customWidth="1"/>
    <col min="16" max="16" width="37.140625" style="140" customWidth="1"/>
    <col min="17" max="17" width="39.7109375" style="140" customWidth="1"/>
    <col min="18" max="18" width="27.7109375" style="140" customWidth="1"/>
    <col min="19" max="19" width="33" style="140" customWidth="1"/>
  </cols>
  <sheetData>
    <row r="2" spans="1:19" x14ac:dyDescent="0.25">
      <c r="A2" s="297"/>
      <c r="B2" s="298"/>
      <c r="C2" s="298"/>
      <c r="D2" s="299"/>
      <c r="E2" s="306" t="s">
        <v>241</v>
      </c>
      <c r="F2" s="306"/>
      <c r="G2" s="306"/>
      <c r="H2" s="306"/>
      <c r="I2" s="306"/>
      <c r="J2" s="306"/>
      <c r="K2" s="306"/>
      <c r="L2" s="306"/>
      <c r="M2" s="306"/>
      <c r="N2" s="306"/>
      <c r="O2" s="306"/>
      <c r="P2" s="306"/>
      <c r="Q2" s="139" t="s">
        <v>238</v>
      </c>
      <c r="R2" s="307" t="s">
        <v>243</v>
      </c>
      <c r="S2" s="307"/>
    </row>
    <row r="3" spans="1:19" x14ac:dyDescent="0.25">
      <c r="A3" s="300"/>
      <c r="B3" s="367"/>
      <c r="C3" s="367"/>
      <c r="D3" s="302"/>
      <c r="E3" s="306"/>
      <c r="F3" s="306"/>
      <c r="G3" s="306"/>
      <c r="H3" s="306"/>
      <c r="I3" s="306"/>
      <c r="J3" s="306"/>
      <c r="K3" s="306"/>
      <c r="L3" s="306"/>
      <c r="M3" s="306"/>
      <c r="N3" s="306"/>
      <c r="O3" s="306"/>
      <c r="P3" s="306"/>
      <c r="Q3" s="139" t="s">
        <v>239</v>
      </c>
      <c r="R3" s="308">
        <v>2</v>
      </c>
      <c r="S3" s="308"/>
    </row>
    <row r="4" spans="1:19" x14ac:dyDescent="0.25">
      <c r="A4" s="303"/>
      <c r="B4" s="304"/>
      <c r="C4" s="304"/>
      <c r="D4" s="305"/>
      <c r="E4" s="306" t="s">
        <v>242</v>
      </c>
      <c r="F4" s="306"/>
      <c r="G4" s="306"/>
      <c r="H4" s="306"/>
      <c r="I4" s="306"/>
      <c r="J4" s="306"/>
      <c r="K4" s="306"/>
      <c r="L4" s="306"/>
      <c r="M4" s="306"/>
      <c r="N4" s="306"/>
      <c r="O4" s="306"/>
      <c r="P4" s="306"/>
      <c r="Q4" s="139" t="s">
        <v>240</v>
      </c>
      <c r="R4" s="309">
        <v>44173</v>
      </c>
      <c r="S4" s="310"/>
    </row>
    <row r="6" spans="1:19" x14ac:dyDescent="0.25">
      <c r="A6" s="311" t="s">
        <v>50</v>
      </c>
      <c r="B6" s="312"/>
      <c r="C6" s="313"/>
      <c r="D6" s="314">
        <v>44168</v>
      </c>
      <c r="E6" s="315"/>
      <c r="F6" s="315"/>
      <c r="G6" s="315"/>
      <c r="H6" s="315"/>
      <c r="I6" s="316"/>
      <c r="J6" s="368"/>
      <c r="K6" s="368"/>
      <c r="L6" s="368"/>
      <c r="M6" s="368"/>
      <c r="N6" s="288" t="s">
        <v>51</v>
      </c>
      <c r="O6" s="288"/>
      <c r="P6" s="318" t="s">
        <v>759</v>
      </c>
      <c r="Q6" s="318"/>
      <c r="R6" s="318"/>
      <c r="S6" s="318"/>
    </row>
    <row r="7" spans="1:19" ht="15" x14ac:dyDescent="0.25">
      <c r="A7" s="290" t="s">
        <v>752</v>
      </c>
      <c r="B7" s="291"/>
      <c r="C7" s="291"/>
      <c r="D7" s="366"/>
      <c r="E7" s="366"/>
      <c r="F7" s="366"/>
      <c r="G7" s="366"/>
      <c r="H7" s="366"/>
      <c r="I7" s="366"/>
      <c r="J7" s="366"/>
      <c r="K7" s="366"/>
      <c r="L7" s="366"/>
      <c r="M7" s="366"/>
      <c r="N7" s="291"/>
      <c r="O7" s="291"/>
      <c r="P7" s="291"/>
      <c r="Q7" s="291"/>
      <c r="R7" s="291"/>
      <c r="S7" s="293"/>
    </row>
    <row r="8" spans="1:19" ht="15" x14ac:dyDescent="0.25">
      <c r="A8" s="294"/>
      <c r="B8" s="295"/>
      <c r="C8" s="295"/>
      <c r="D8" s="295"/>
      <c r="E8" s="295"/>
      <c r="F8" s="295"/>
      <c r="G8" s="295"/>
      <c r="H8" s="295"/>
      <c r="I8" s="295"/>
      <c r="J8" s="295"/>
      <c r="K8" s="295"/>
      <c r="L8" s="295"/>
      <c r="M8" s="295"/>
      <c r="N8" s="295"/>
      <c r="O8" s="295"/>
      <c r="P8" s="295"/>
      <c r="Q8" s="295"/>
      <c r="R8" s="295"/>
      <c r="S8" s="296"/>
    </row>
    <row r="9" spans="1:19" ht="45.75" customHeight="1" x14ac:dyDescent="0.25">
      <c r="A9" s="288" t="s">
        <v>419</v>
      </c>
      <c r="B9" s="288"/>
      <c r="C9" s="288"/>
      <c r="D9" s="288"/>
      <c r="E9" s="288"/>
      <c r="F9" s="288"/>
      <c r="G9" s="288"/>
      <c r="H9" s="288"/>
      <c r="I9" s="288"/>
      <c r="J9" s="288"/>
      <c r="K9" s="288"/>
      <c r="L9" s="288"/>
      <c r="M9" s="288"/>
      <c r="N9" s="288"/>
      <c r="O9" s="288"/>
      <c r="P9" s="288"/>
      <c r="Q9" s="288" t="s">
        <v>235</v>
      </c>
      <c r="R9" s="288"/>
      <c r="S9" s="288"/>
    </row>
    <row r="10" spans="1:19" ht="44.25" customHeight="1" x14ac:dyDescent="0.3">
      <c r="A10" s="289"/>
      <c r="B10" s="289"/>
      <c r="C10" s="289"/>
      <c r="D10" s="289"/>
      <c r="E10" s="289"/>
      <c r="F10" s="289"/>
      <c r="G10" s="289"/>
      <c r="H10" s="289"/>
      <c r="I10" s="289"/>
      <c r="J10" s="289"/>
      <c r="K10" s="289"/>
      <c r="L10" s="289"/>
      <c r="M10" s="289"/>
      <c r="N10" s="289"/>
      <c r="O10" s="289"/>
      <c r="P10" s="289"/>
      <c r="Q10" s="289"/>
      <c r="R10" s="289"/>
      <c r="S10" s="289"/>
    </row>
    <row r="11" spans="1:19" ht="44.25" customHeight="1" x14ac:dyDescent="0.25">
      <c r="A11" s="319" t="s">
        <v>223</v>
      </c>
      <c r="B11" s="319"/>
      <c r="C11" s="320" t="s">
        <v>245</v>
      </c>
      <c r="D11" s="321"/>
      <c r="E11" s="321"/>
      <c r="F11" s="321"/>
      <c r="G11" s="321"/>
      <c r="H11" s="321"/>
      <c r="I11" s="321"/>
      <c r="J11" s="321"/>
      <c r="K11" s="321"/>
      <c r="L11" s="321"/>
      <c r="M11" s="321"/>
      <c r="N11" s="321"/>
      <c r="O11" s="321"/>
      <c r="P11" s="321"/>
      <c r="Q11" s="321"/>
      <c r="R11" s="321"/>
      <c r="S11" s="322"/>
    </row>
    <row r="12" spans="1:19" ht="44.25" customHeight="1" x14ac:dyDescent="0.25">
      <c r="A12" s="288" t="s">
        <v>224</v>
      </c>
      <c r="B12" s="288"/>
      <c r="C12" s="320" t="s">
        <v>420</v>
      </c>
      <c r="D12" s="321"/>
      <c r="E12" s="321"/>
      <c r="F12" s="321"/>
      <c r="G12" s="321"/>
      <c r="H12" s="321"/>
      <c r="I12" s="321"/>
      <c r="J12" s="321"/>
      <c r="K12" s="321"/>
      <c r="L12" s="321"/>
      <c r="M12" s="321"/>
      <c r="N12" s="321"/>
      <c r="O12" s="321"/>
      <c r="P12" s="321"/>
      <c r="Q12" s="321"/>
      <c r="R12" s="321"/>
      <c r="S12" s="322"/>
    </row>
    <row r="13" spans="1:19" ht="44.25" customHeight="1" x14ac:dyDescent="0.25">
      <c r="A13" s="325" t="s">
        <v>52</v>
      </c>
      <c r="B13" s="325"/>
      <c r="C13" s="325"/>
      <c r="D13" s="325"/>
      <c r="E13" s="325"/>
      <c r="F13" s="325"/>
      <c r="G13" s="325"/>
      <c r="H13" s="325"/>
      <c r="I13" s="325"/>
      <c r="J13" s="325"/>
      <c r="K13" s="325"/>
      <c r="L13" s="325"/>
      <c r="M13" s="325"/>
      <c r="N13" s="325"/>
      <c r="O13" s="325"/>
      <c r="P13" s="325"/>
      <c r="Q13" s="325"/>
      <c r="R13" s="325"/>
      <c r="S13" s="325"/>
    </row>
    <row r="14" spans="1:19" ht="44.25" customHeight="1" x14ac:dyDescent="0.25">
      <c r="A14" s="325"/>
      <c r="B14" s="325"/>
      <c r="C14" s="325"/>
      <c r="D14" s="325"/>
      <c r="E14" s="325"/>
      <c r="F14" s="325"/>
      <c r="G14" s="325"/>
      <c r="H14" s="325"/>
      <c r="I14" s="325"/>
      <c r="J14" s="325"/>
      <c r="K14" s="325"/>
      <c r="L14" s="325"/>
      <c r="M14" s="325"/>
      <c r="N14" s="325"/>
      <c r="O14" s="325"/>
      <c r="P14" s="325"/>
      <c r="Q14" s="325"/>
      <c r="R14" s="325"/>
      <c r="S14" s="325"/>
    </row>
    <row r="15" spans="1:19" ht="40.5" x14ac:dyDescent="0.25">
      <c r="A15" s="288" t="s">
        <v>53</v>
      </c>
      <c r="B15" s="288"/>
      <c r="C15" s="288" t="s">
        <v>54</v>
      </c>
      <c r="D15" s="288"/>
      <c r="E15" s="288"/>
      <c r="F15" s="288"/>
      <c r="G15" s="288"/>
      <c r="H15" s="288"/>
      <c r="I15" s="288"/>
      <c r="J15" s="288"/>
      <c r="K15" s="288"/>
      <c r="L15" s="288"/>
      <c r="M15" s="288"/>
      <c r="N15" s="288"/>
      <c r="O15" s="179" t="s">
        <v>55</v>
      </c>
      <c r="P15" s="141" t="s">
        <v>56</v>
      </c>
      <c r="Q15" s="179" t="s">
        <v>57</v>
      </c>
      <c r="R15" s="288" t="s">
        <v>222</v>
      </c>
      <c r="S15" s="288"/>
    </row>
    <row r="16" spans="1:19" ht="65.25" customHeight="1" x14ac:dyDescent="0.25">
      <c r="A16" s="323" t="s">
        <v>741</v>
      </c>
      <c r="B16" s="323"/>
      <c r="C16" s="324" t="s">
        <v>737</v>
      </c>
      <c r="D16" s="324"/>
      <c r="E16" s="324"/>
      <c r="F16" s="324"/>
      <c r="G16" s="324"/>
      <c r="H16" s="324"/>
      <c r="I16" s="324"/>
      <c r="J16" s="324"/>
      <c r="K16" s="324"/>
      <c r="L16" s="324"/>
      <c r="M16" s="324"/>
      <c r="N16" s="324"/>
      <c r="O16" s="145" t="s">
        <v>250</v>
      </c>
      <c r="P16" s="147">
        <v>44197</v>
      </c>
      <c r="Q16" s="146">
        <v>0.9</v>
      </c>
      <c r="R16" s="326" t="s">
        <v>251</v>
      </c>
      <c r="S16" s="327"/>
    </row>
    <row r="17" spans="1:19" x14ac:dyDescent="0.3">
      <c r="L17" s="142"/>
    </row>
    <row r="18" spans="1:19" ht="60.75" x14ac:dyDescent="0.25">
      <c r="A18" s="179" t="s">
        <v>234</v>
      </c>
      <c r="B18" s="288" t="s">
        <v>58</v>
      </c>
      <c r="C18" s="288"/>
      <c r="D18" s="179" t="s">
        <v>225</v>
      </c>
      <c r="E18" s="179" t="s">
        <v>60</v>
      </c>
      <c r="F18" s="179" t="s">
        <v>233</v>
      </c>
      <c r="G18" s="179" t="s">
        <v>244</v>
      </c>
      <c r="H18" s="179" t="s">
        <v>231</v>
      </c>
      <c r="I18" s="179" t="s">
        <v>226</v>
      </c>
      <c r="J18" s="179" t="s">
        <v>232</v>
      </c>
      <c r="K18" s="179" t="s">
        <v>61</v>
      </c>
      <c r="L18" s="179" t="s">
        <v>62</v>
      </c>
      <c r="M18" s="179" t="s">
        <v>233</v>
      </c>
      <c r="N18" s="179" t="s">
        <v>227</v>
      </c>
      <c r="O18" s="179" t="s">
        <v>228</v>
      </c>
      <c r="P18" s="179" t="s">
        <v>236</v>
      </c>
      <c r="Q18" s="179" t="s">
        <v>229</v>
      </c>
      <c r="R18" s="179" t="s">
        <v>230</v>
      </c>
      <c r="S18" s="179" t="s">
        <v>237</v>
      </c>
    </row>
    <row r="19" spans="1:19" ht="105" customHeight="1" x14ac:dyDescent="0.25">
      <c r="A19" s="349">
        <v>1</v>
      </c>
      <c r="B19" s="418" t="s">
        <v>710</v>
      </c>
      <c r="C19" s="419"/>
      <c r="D19" s="374">
        <v>0.15</v>
      </c>
      <c r="E19" s="211" t="s">
        <v>421</v>
      </c>
      <c r="F19" s="219" t="s">
        <v>711</v>
      </c>
      <c r="G19" s="354" t="s">
        <v>262</v>
      </c>
      <c r="H19" s="218" t="s">
        <v>712</v>
      </c>
      <c r="I19" s="235">
        <v>0.4</v>
      </c>
      <c r="J19" s="211" t="s">
        <v>421</v>
      </c>
      <c r="K19" s="212">
        <v>44197</v>
      </c>
      <c r="L19" s="212">
        <v>44408</v>
      </c>
      <c r="M19" s="217" t="s">
        <v>536</v>
      </c>
      <c r="N19" s="185"/>
      <c r="O19" s="185"/>
      <c r="P19" s="185"/>
      <c r="Q19" s="185"/>
      <c r="R19" s="185"/>
      <c r="S19" s="185"/>
    </row>
    <row r="20" spans="1:19" ht="68.25" customHeight="1" x14ac:dyDescent="0.25">
      <c r="A20" s="350"/>
      <c r="B20" s="421"/>
      <c r="C20" s="422"/>
      <c r="D20" s="372"/>
      <c r="E20" s="211" t="s">
        <v>421</v>
      </c>
      <c r="F20" s="219" t="s">
        <v>422</v>
      </c>
      <c r="G20" s="355"/>
      <c r="H20" s="219" t="s">
        <v>423</v>
      </c>
      <c r="I20" s="235">
        <v>0.2</v>
      </c>
      <c r="J20" s="211" t="s">
        <v>421</v>
      </c>
      <c r="K20" s="212">
        <v>44409</v>
      </c>
      <c r="L20" s="212">
        <v>44439</v>
      </c>
      <c r="M20" s="217" t="s">
        <v>422</v>
      </c>
      <c r="N20" s="185"/>
      <c r="O20" s="185"/>
      <c r="P20" s="185"/>
      <c r="Q20" s="185"/>
      <c r="R20" s="185"/>
      <c r="S20" s="185"/>
    </row>
    <row r="21" spans="1:19" ht="40.5" x14ac:dyDescent="0.25">
      <c r="A21" s="350"/>
      <c r="B21" s="421"/>
      <c r="C21" s="422"/>
      <c r="D21" s="372"/>
      <c r="E21" s="415" t="s">
        <v>421</v>
      </c>
      <c r="F21" s="425" t="s">
        <v>424</v>
      </c>
      <c r="G21" s="355"/>
      <c r="H21" s="425" t="s">
        <v>425</v>
      </c>
      <c r="I21" s="395">
        <v>0.4</v>
      </c>
      <c r="J21" s="211" t="s">
        <v>421</v>
      </c>
      <c r="K21" s="212">
        <v>44197</v>
      </c>
      <c r="L21" s="212">
        <v>44346</v>
      </c>
      <c r="M21" s="425" t="s">
        <v>426</v>
      </c>
      <c r="N21" s="185"/>
      <c r="O21" s="185"/>
      <c r="P21" s="185"/>
      <c r="Q21" s="185"/>
      <c r="R21" s="185"/>
      <c r="S21" s="185"/>
    </row>
    <row r="22" spans="1:19" ht="55.5" customHeight="1" x14ac:dyDescent="0.25">
      <c r="A22" s="351"/>
      <c r="B22" s="423"/>
      <c r="C22" s="424"/>
      <c r="D22" s="373"/>
      <c r="E22" s="417"/>
      <c r="F22" s="426"/>
      <c r="G22" s="356"/>
      <c r="H22" s="426"/>
      <c r="I22" s="356"/>
      <c r="J22" s="211" t="s">
        <v>421</v>
      </c>
      <c r="K22" s="212">
        <v>44348</v>
      </c>
      <c r="L22" s="212">
        <v>44561</v>
      </c>
      <c r="M22" s="426"/>
      <c r="N22" s="185"/>
      <c r="O22" s="185"/>
      <c r="P22" s="185"/>
      <c r="Q22" s="185"/>
      <c r="R22" s="185"/>
      <c r="S22" s="185"/>
    </row>
    <row r="23" spans="1:19" ht="40.5" x14ac:dyDescent="0.25">
      <c r="A23" s="330">
        <v>2</v>
      </c>
      <c r="B23" s="418" t="s">
        <v>427</v>
      </c>
      <c r="C23" s="419"/>
      <c r="D23" s="427">
        <v>0.1</v>
      </c>
      <c r="E23" s="415" t="s">
        <v>421</v>
      </c>
      <c r="F23" s="425" t="s">
        <v>428</v>
      </c>
      <c r="G23" s="354" t="s">
        <v>262</v>
      </c>
      <c r="H23" s="425" t="s">
        <v>429</v>
      </c>
      <c r="I23" s="374">
        <v>0.5</v>
      </c>
      <c r="J23" s="211" t="s">
        <v>421</v>
      </c>
      <c r="K23" s="212">
        <v>44197</v>
      </c>
      <c r="L23" s="212">
        <v>44316</v>
      </c>
      <c r="M23" s="425" t="s">
        <v>430</v>
      </c>
      <c r="N23" s="185"/>
      <c r="O23" s="185"/>
      <c r="P23" s="185"/>
      <c r="Q23" s="185"/>
      <c r="R23" s="185"/>
      <c r="S23" s="185"/>
    </row>
    <row r="24" spans="1:19" ht="40.5" x14ac:dyDescent="0.25">
      <c r="A24" s="331"/>
      <c r="B24" s="421"/>
      <c r="C24" s="422"/>
      <c r="D24" s="428"/>
      <c r="E24" s="416"/>
      <c r="F24" s="430"/>
      <c r="G24" s="355"/>
      <c r="H24" s="430"/>
      <c r="I24" s="372"/>
      <c r="J24" s="211" t="s">
        <v>421</v>
      </c>
      <c r="K24" s="214">
        <v>44317</v>
      </c>
      <c r="L24" s="214">
        <v>44439</v>
      </c>
      <c r="M24" s="430"/>
      <c r="N24" s="185"/>
      <c r="O24" s="185"/>
      <c r="P24" s="185"/>
      <c r="Q24" s="185"/>
      <c r="R24" s="185"/>
      <c r="S24" s="185"/>
    </row>
    <row r="25" spans="1:19" ht="40.5" x14ac:dyDescent="0.25">
      <c r="A25" s="331"/>
      <c r="B25" s="421"/>
      <c r="C25" s="422"/>
      <c r="D25" s="428"/>
      <c r="E25" s="416"/>
      <c r="F25" s="430"/>
      <c r="G25" s="355"/>
      <c r="H25" s="426"/>
      <c r="I25" s="373"/>
      <c r="J25" s="211" t="s">
        <v>421</v>
      </c>
      <c r="K25" s="214">
        <v>44440</v>
      </c>
      <c r="L25" s="214">
        <v>44561</v>
      </c>
      <c r="M25" s="426"/>
      <c r="N25" s="185"/>
      <c r="O25" s="185"/>
      <c r="P25" s="185"/>
      <c r="Q25" s="185"/>
      <c r="R25" s="185"/>
      <c r="S25" s="185"/>
    </row>
    <row r="26" spans="1:19" ht="40.5" x14ac:dyDescent="0.25">
      <c r="A26" s="331"/>
      <c r="B26" s="421"/>
      <c r="C26" s="422"/>
      <c r="D26" s="428"/>
      <c r="E26" s="416"/>
      <c r="F26" s="430"/>
      <c r="G26" s="355"/>
      <c r="H26" s="425" t="s">
        <v>537</v>
      </c>
      <c r="I26" s="374">
        <v>0.5</v>
      </c>
      <c r="J26" s="211" t="s">
        <v>421</v>
      </c>
      <c r="K26" s="212">
        <v>44197</v>
      </c>
      <c r="L26" s="212">
        <v>44316</v>
      </c>
      <c r="M26" s="425" t="s">
        <v>538</v>
      </c>
      <c r="N26" s="185"/>
      <c r="O26" s="185"/>
      <c r="P26" s="185"/>
      <c r="Q26" s="185"/>
      <c r="R26" s="185"/>
      <c r="S26" s="185"/>
    </row>
    <row r="27" spans="1:19" ht="40.5" x14ac:dyDescent="0.25">
      <c r="A27" s="331"/>
      <c r="B27" s="421"/>
      <c r="C27" s="422"/>
      <c r="D27" s="428"/>
      <c r="E27" s="416"/>
      <c r="F27" s="430"/>
      <c r="G27" s="355"/>
      <c r="H27" s="430"/>
      <c r="I27" s="372"/>
      <c r="J27" s="211" t="s">
        <v>421</v>
      </c>
      <c r="K27" s="214">
        <v>44317</v>
      </c>
      <c r="L27" s="214">
        <v>44439</v>
      </c>
      <c r="M27" s="430"/>
      <c r="N27" s="185"/>
      <c r="O27" s="185"/>
      <c r="P27" s="185"/>
      <c r="Q27" s="185"/>
      <c r="R27" s="185"/>
      <c r="S27" s="185"/>
    </row>
    <row r="28" spans="1:19" ht="40.5" x14ac:dyDescent="0.25">
      <c r="A28" s="381"/>
      <c r="B28" s="423"/>
      <c r="C28" s="424"/>
      <c r="D28" s="429"/>
      <c r="E28" s="417"/>
      <c r="F28" s="426"/>
      <c r="G28" s="356"/>
      <c r="H28" s="426"/>
      <c r="I28" s="373"/>
      <c r="J28" s="211" t="s">
        <v>421</v>
      </c>
      <c r="K28" s="214">
        <v>44440</v>
      </c>
      <c r="L28" s="214">
        <v>44561</v>
      </c>
      <c r="M28" s="426"/>
      <c r="N28" s="185"/>
      <c r="O28" s="185"/>
      <c r="P28" s="185"/>
      <c r="Q28" s="185"/>
      <c r="R28" s="185"/>
      <c r="S28" s="185"/>
    </row>
    <row r="29" spans="1:19" ht="50.25" customHeight="1" x14ac:dyDescent="0.25">
      <c r="A29" s="175">
        <v>3</v>
      </c>
      <c r="B29" s="418" t="s">
        <v>431</v>
      </c>
      <c r="C29" s="419"/>
      <c r="D29" s="250">
        <v>0.1</v>
      </c>
      <c r="E29" s="215" t="s">
        <v>421</v>
      </c>
      <c r="F29" s="218" t="s">
        <v>432</v>
      </c>
      <c r="G29" s="216" t="s">
        <v>262</v>
      </c>
      <c r="H29" s="218" t="s">
        <v>433</v>
      </c>
      <c r="I29" s="230">
        <v>1</v>
      </c>
      <c r="J29" s="211" t="s">
        <v>421</v>
      </c>
      <c r="K29" s="214">
        <v>44197</v>
      </c>
      <c r="L29" s="214">
        <v>44530</v>
      </c>
      <c r="M29" s="218" t="s">
        <v>713</v>
      </c>
      <c r="N29" s="175"/>
      <c r="O29" s="175"/>
      <c r="P29" s="175"/>
      <c r="Q29" s="175"/>
      <c r="R29" s="175"/>
      <c r="S29" s="175"/>
    </row>
    <row r="30" spans="1:19" ht="36.75" customHeight="1" x14ac:dyDescent="0.3">
      <c r="A30" s="328">
        <v>4</v>
      </c>
      <c r="B30" s="378" t="s">
        <v>434</v>
      </c>
      <c r="C30" s="378"/>
      <c r="D30" s="374">
        <v>0.15</v>
      </c>
      <c r="E30" s="415" t="s">
        <v>421</v>
      </c>
      <c r="F30" s="431" t="s">
        <v>435</v>
      </c>
      <c r="G30" s="420" t="s">
        <v>262</v>
      </c>
      <c r="H30" s="431" t="s">
        <v>436</v>
      </c>
      <c r="I30" s="357">
        <v>1</v>
      </c>
      <c r="J30" s="432" t="s">
        <v>421</v>
      </c>
      <c r="K30" s="212">
        <v>44197</v>
      </c>
      <c r="L30" s="212">
        <v>44316</v>
      </c>
      <c r="M30" s="431" t="s">
        <v>437</v>
      </c>
      <c r="N30" s="149"/>
      <c r="O30" s="149"/>
      <c r="P30" s="149"/>
      <c r="Q30" s="149"/>
      <c r="R30" s="149"/>
      <c r="S30" s="149"/>
    </row>
    <row r="31" spans="1:19" ht="29.25" customHeight="1" x14ac:dyDescent="0.3">
      <c r="A31" s="328"/>
      <c r="B31" s="378"/>
      <c r="C31" s="378"/>
      <c r="D31" s="372"/>
      <c r="E31" s="416"/>
      <c r="F31" s="431"/>
      <c r="G31" s="358"/>
      <c r="H31" s="431"/>
      <c r="I31" s="358"/>
      <c r="J31" s="433"/>
      <c r="K31" s="212">
        <v>44317</v>
      </c>
      <c r="L31" s="212">
        <v>44439</v>
      </c>
      <c r="M31" s="431"/>
      <c r="N31" s="149"/>
      <c r="O31" s="149"/>
      <c r="P31" s="149"/>
      <c r="Q31" s="149"/>
      <c r="R31" s="149"/>
      <c r="S31" s="149"/>
    </row>
    <row r="32" spans="1:19" x14ac:dyDescent="0.3">
      <c r="A32" s="328"/>
      <c r="B32" s="378"/>
      <c r="C32" s="378"/>
      <c r="D32" s="373"/>
      <c r="E32" s="417"/>
      <c r="F32" s="431"/>
      <c r="G32" s="359"/>
      <c r="H32" s="431"/>
      <c r="I32" s="359"/>
      <c r="J32" s="434"/>
      <c r="K32" s="212">
        <v>44440</v>
      </c>
      <c r="L32" s="212">
        <v>44561</v>
      </c>
      <c r="M32" s="431"/>
      <c r="N32" s="149"/>
      <c r="O32" s="149"/>
      <c r="P32" s="149"/>
      <c r="Q32" s="149"/>
      <c r="R32" s="149"/>
      <c r="S32" s="149"/>
    </row>
    <row r="33" spans="1:19" x14ac:dyDescent="0.3">
      <c r="A33" s="310">
        <v>5</v>
      </c>
      <c r="B33" s="378" t="s">
        <v>438</v>
      </c>
      <c r="C33" s="378"/>
      <c r="D33" s="374">
        <v>0.1</v>
      </c>
      <c r="E33" s="415" t="s">
        <v>421</v>
      </c>
      <c r="F33" s="425" t="s">
        <v>439</v>
      </c>
      <c r="G33" s="420" t="s">
        <v>262</v>
      </c>
      <c r="H33" s="425" t="s">
        <v>440</v>
      </c>
      <c r="I33" s="357">
        <v>1</v>
      </c>
      <c r="J33" s="415" t="s">
        <v>421</v>
      </c>
      <c r="K33" s="212">
        <v>44197</v>
      </c>
      <c r="L33" s="212">
        <v>44316</v>
      </c>
      <c r="M33" s="425" t="s">
        <v>441</v>
      </c>
      <c r="N33" s="149"/>
      <c r="O33" s="149"/>
      <c r="P33" s="149"/>
      <c r="Q33" s="149"/>
      <c r="R33" s="149"/>
      <c r="S33" s="149"/>
    </row>
    <row r="34" spans="1:19" x14ac:dyDescent="0.3">
      <c r="A34" s="310"/>
      <c r="B34" s="378"/>
      <c r="C34" s="378"/>
      <c r="D34" s="372"/>
      <c r="E34" s="416"/>
      <c r="F34" s="430"/>
      <c r="G34" s="358"/>
      <c r="H34" s="430"/>
      <c r="I34" s="358"/>
      <c r="J34" s="416"/>
      <c r="K34" s="212">
        <v>44317</v>
      </c>
      <c r="L34" s="212">
        <v>44439</v>
      </c>
      <c r="M34" s="430"/>
      <c r="N34" s="149"/>
      <c r="O34" s="149"/>
      <c r="P34" s="149"/>
      <c r="Q34" s="149"/>
      <c r="R34" s="149"/>
      <c r="S34" s="149"/>
    </row>
    <row r="35" spans="1:19" x14ac:dyDescent="0.3">
      <c r="A35" s="310"/>
      <c r="B35" s="378"/>
      <c r="C35" s="378"/>
      <c r="D35" s="373"/>
      <c r="E35" s="417"/>
      <c r="F35" s="426"/>
      <c r="G35" s="359"/>
      <c r="H35" s="426"/>
      <c r="I35" s="359"/>
      <c r="J35" s="417"/>
      <c r="K35" s="212">
        <v>44440</v>
      </c>
      <c r="L35" s="212">
        <v>44561</v>
      </c>
      <c r="M35" s="426"/>
      <c r="N35" s="149"/>
      <c r="O35" s="149"/>
      <c r="P35" s="149"/>
      <c r="Q35" s="149"/>
      <c r="R35" s="149"/>
      <c r="S35" s="149"/>
    </row>
    <row r="36" spans="1:19" ht="81.75" customHeight="1" x14ac:dyDescent="0.3">
      <c r="A36" s="328">
        <v>6</v>
      </c>
      <c r="B36" s="336" t="s">
        <v>690</v>
      </c>
      <c r="C36" s="336"/>
      <c r="D36" s="395">
        <v>0.1</v>
      </c>
      <c r="E36" s="354" t="s">
        <v>691</v>
      </c>
      <c r="F36" s="337" t="s">
        <v>692</v>
      </c>
      <c r="G36" s="354" t="s">
        <v>262</v>
      </c>
      <c r="H36" s="196" t="s">
        <v>693</v>
      </c>
      <c r="I36" s="235">
        <v>0.4</v>
      </c>
      <c r="J36" s="208" t="s">
        <v>694</v>
      </c>
      <c r="K36" s="191">
        <v>44166</v>
      </c>
      <c r="L36" s="191">
        <v>44180</v>
      </c>
      <c r="M36" s="196" t="s">
        <v>695</v>
      </c>
    </row>
    <row r="37" spans="1:19" ht="71.25" customHeight="1" x14ac:dyDescent="0.3">
      <c r="A37" s="328"/>
      <c r="B37" s="336"/>
      <c r="C37" s="336"/>
      <c r="D37" s="355"/>
      <c r="E37" s="355"/>
      <c r="F37" s="396"/>
      <c r="G37" s="355"/>
      <c r="H37" s="196" t="s">
        <v>696</v>
      </c>
      <c r="I37" s="235">
        <v>0.6</v>
      </c>
      <c r="J37" s="208" t="s">
        <v>694</v>
      </c>
      <c r="K37" s="191">
        <v>44180</v>
      </c>
      <c r="L37" s="191">
        <v>44189</v>
      </c>
      <c r="M37" s="196" t="s">
        <v>697</v>
      </c>
    </row>
    <row r="38" spans="1:19" ht="105.75" customHeight="1" x14ac:dyDescent="0.3">
      <c r="A38" s="328">
        <v>7</v>
      </c>
      <c r="B38" s="336" t="s">
        <v>698</v>
      </c>
      <c r="C38" s="336"/>
      <c r="D38" s="395">
        <v>0.15</v>
      </c>
      <c r="E38" s="354" t="s">
        <v>699</v>
      </c>
      <c r="F38" s="337" t="s">
        <v>700</v>
      </c>
      <c r="G38" s="354" t="s">
        <v>262</v>
      </c>
      <c r="H38" s="196" t="s">
        <v>701</v>
      </c>
      <c r="I38" s="235">
        <v>0.5</v>
      </c>
      <c r="J38" s="208" t="s">
        <v>709</v>
      </c>
      <c r="K38" s="191">
        <v>44197</v>
      </c>
      <c r="L38" s="191">
        <v>44377</v>
      </c>
      <c r="M38" s="196" t="s">
        <v>702</v>
      </c>
    </row>
    <row r="39" spans="1:19" ht="55.5" customHeight="1" x14ac:dyDescent="0.3">
      <c r="A39" s="328"/>
      <c r="B39" s="336"/>
      <c r="C39" s="336"/>
      <c r="D39" s="355"/>
      <c r="E39" s="355"/>
      <c r="F39" s="396"/>
      <c r="G39" s="355"/>
      <c r="H39" s="196" t="s">
        <v>703</v>
      </c>
      <c r="I39" s="235">
        <v>0.5</v>
      </c>
      <c r="J39" s="208" t="s">
        <v>704</v>
      </c>
      <c r="K39" s="191">
        <v>44197</v>
      </c>
      <c r="L39" s="191">
        <v>44377</v>
      </c>
      <c r="M39" s="196" t="s">
        <v>700</v>
      </c>
    </row>
    <row r="40" spans="1:19" ht="111" customHeight="1" x14ac:dyDescent="0.3">
      <c r="A40" s="202">
        <v>8</v>
      </c>
      <c r="B40" s="336" t="s">
        <v>714</v>
      </c>
      <c r="C40" s="336"/>
      <c r="D40" s="235">
        <v>0.15</v>
      </c>
      <c r="E40" s="208" t="s">
        <v>705</v>
      </c>
      <c r="F40" s="196" t="s">
        <v>706</v>
      </c>
      <c r="G40" s="208" t="s">
        <v>262</v>
      </c>
      <c r="H40" s="196" t="s">
        <v>707</v>
      </c>
      <c r="I40" s="235">
        <v>1</v>
      </c>
      <c r="J40" s="208" t="s">
        <v>709</v>
      </c>
      <c r="K40" s="191">
        <v>44197</v>
      </c>
      <c r="L40" s="191">
        <v>44377</v>
      </c>
      <c r="M40" s="196" t="s">
        <v>708</v>
      </c>
    </row>
    <row r="41" spans="1:19" x14ac:dyDescent="0.3">
      <c r="B41" s="249"/>
      <c r="C41" s="249"/>
    </row>
  </sheetData>
  <sheetProtection algorithmName="SHA-512" hashValue="zGlzKgEISBlXqieKHH+5tvUoyhtVsz0x4zWbWSftAIV6o/JPSKwazt9JaBSmzJXBHvrJktCr4LZYy2xFxsBw3Q==" saltValue="tDZs9DVyYCMq9NVyldI6gQ==" spinCount="100000" sheet="1" objects="1" scenarios="1"/>
  <mergeCells count="83">
    <mergeCell ref="A33:A35"/>
    <mergeCell ref="B33:C35"/>
    <mergeCell ref="D33:D35"/>
    <mergeCell ref="E33:E35"/>
    <mergeCell ref="F33:F35"/>
    <mergeCell ref="H30:H32"/>
    <mergeCell ref="I30:I32"/>
    <mergeCell ref="J33:J35"/>
    <mergeCell ref="M33:M35"/>
    <mergeCell ref="J30:J32"/>
    <mergeCell ref="M30:M32"/>
    <mergeCell ref="H33:H35"/>
    <mergeCell ref="I33:I35"/>
    <mergeCell ref="A30:A32"/>
    <mergeCell ref="B30:C32"/>
    <mergeCell ref="D30:D32"/>
    <mergeCell ref="E30:E32"/>
    <mergeCell ref="F30:F32"/>
    <mergeCell ref="M23:M25"/>
    <mergeCell ref="H26:H28"/>
    <mergeCell ref="I23:I25"/>
    <mergeCell ref="I26:I28"/>
    <mergeCell ref="M26:M28"/>
    <mergeCell ref="A23:A28"/>
    <mergeCell ref="B23:C28"/>
    <mergeCell ref="D23:D28"/>
    <mergeCell ref="F23:F28"/>
    <mergeCell ref="H23:H25"/>
    <mergeCell ref="A16:B16"/>
    <mergeCell ref="C16:N16"/>
    <mergeCell ref="R16:S16"/>
    <mergeCell ref="B18:C18"/>
    <mergeCell ref="A19:A22"/>
    <mergeCell ref="B19:C22"/>
    <mergeCell ref="D19:D22"/>
    <mergeCell ref="E21:E22"/>
    <mergeCell ref="F21:F22"/>
    <mergeCell ref="H21:H22"/>
    <mergeCell ref="I21:I22"/>
    <mergeCell ref="M21:M22"/>
    <mergeCell ref="A12:B12"/>
    <mergeCell ref="C12:S12"/>
    <mergeCell ref="A13:S14"/>
    <mergeCell ref="A15:B15"/>
    <mergeCell ref="C15:N15"/>
    <mergeCell ref="R15:S15"/>
    <mergeCell ref="A9:P9"/>
    <mergeCell ref="Q9:S9"/>
    <mergeCell ref="A10:P10"/>
    <mergeCell ref="Q10:S10"/>
    <mergeCell ref="A11:B11"/>
    <mergeCell ref="C11:S11"/>
    <mergeCell ref="A7:S8"/>
    <mergeCell ref="A2:D4"/>
    <mergeCell ref="E2:P3"/>
    <mergeCell ref="R2:S2"/>
    <mergeCell ref="R3:S3"/>
    <mergeCell ref="E4:P4"/>
    <mergeCell ref="R4:S4"/>
    <mergeCell ref="A6:C6"/>
    <mergeCell ref="D6:I6"/>
    <mergeCell ref="J6:M6"/>
    <mergeCell ref="N6:O6"/>
    <mergeCell ref="P6:S6"/>
    <mergeCell ref="A36:A37"/>
    <mergeCell ref="B36:C37"/>
    <mergeCell ref="D36:D37"/>
    <mergeCell ref="E36:E37"/>
    <mergeCell ref="F36:F37"/>
    <mergeCell ref="A38:A39"/>
    <mergeCell ref="B38:C39"/>
    <mergeCell ref="D38:D39"/>
    <mergeCell ref="E38:E39"/>
    <mergeCell ref="F38:F39"/>
    <mergeCell ref="B40:C40"/>
    <mergeCell ref="E23:E28"/>
    <mergeCell ref="G19:G22"/>
    <mergeCell ref="G23:G28"/>
    <mergeCell ref="G36:G37"/>
    <mergeCell ref="G38:G39"/>
    <mergeCell ref="B29:C29"/>
    <mergeCell ref="G30:G32"/>
    <mergeCell ref="G33:G35"/>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71"/>
  <sheetViews>
    <sheetView topLeftCell="A50" zoomScale="69" zoomScaleNormal="69" workbookViewId="0">
      <selection activeCell="B69" sqref="B69:C69"/>
    </sheetView>
  </sheetViews>
  <sheetFormatPr baseColWidth="10" defaultRowHeight="15" x14ac:dyDescent="0.25"/>
  <cols>
    <col min="1" max="1" width="6.85546875" customWidth="1"/>
    <col min="2" max="2" width="39.7109375" customWidth="1"/>
    <col min="3" max="3" width="14.140625" customWidth="1"/>
    <col min="4" max="4" width="14.7109375" customWidth="1"/>
    <col min="5" max="5" width="14.5703125" customWidth="1"/>
    <col min="6" max="6" width="18.140625" customWidth="1"/>
    <col min="7" max="7" width="12.85546875" customWidth="1"/>
    <col min="8" max="8" width="13.7109375" customWidth="1"/>
    <col min="9" max="9" width="17.140625" customWidth="1"/>
  </cols>
  <sheetData>
    <row r="2" spans="1:11" ht="45" x14ac:dyDescent="0.25">
      <c r="A2" s="51" t="s">
        <v>73</v>
      </c>
      <c r="B2" s="52" t="s">
        <v>85</v>
      </c>
      <c r="C2" s="52" t="s">
        <v>59</v>
      </c>
      <c r="D2" s="52" t="s">
        <v>86</v>
      </c>
      <c r="E2" s="52" t="s">
        <v>87</v>
      </c>
      <c r="F2" s="52" t="s">
        <v>88</v>
      </c>
      <c r="G2" s="52" t="s">
        <v>89</v>
      </c>
      <c r="H2" s="52" t="s">
        <v>75</v>
      </c>
      <c r="I2" s="52" t="s">
        <v>90</v>
      </c>
    </row>
    <row r="3" spans="1:11" ht="47.25" customHeight="1" x14ac:dyDescent="0.25">
      <c r="A3" s="35">
        <v>1</v>
      </c>
      <c r="B3" s="36" t="s">
        <v>183</v>
      </c>
      <c r="C3" s="37">
        <v>0.11</v>
      </c>
      <c r="D3" s="88" t="e">
        <f>#REF!</f>
        <v>#REF!</v>
      </c>
      <c r="E3" s="38" t="e">
        <f>#REF!</f>
        <v>#REF!</v>
      </c>
      <c r="F3" s="39">
        <f t="shared" ref="F3:F12" si="0">IF(ISERROR(E3/D3),0,(E3/D3))</f>
        <v>0</v>
      </c>
      <c r="G3" s="40" t="e">
        <f>#REF!</f>
        <v>#REF!</v>
      </c>
      <c r="H3" s="89" t="e">
        <f>#REF!</f>
        <v>#REF!</v>
      </c>
      <c r="I3" s="39">
        <f>IF(ISERROR(G3/H3),0,G3/H3)</f>
        <v>0</v>
      </c>
    </row>
    <row r="4" spans="1:11" ht="49.5" customHeight="1" x14ac:dyDescent="0.25">
      <c r="A4" s="35">
        <v>2</v>
      </c>
      <c r="B4" s="36" t="s">
        <v>185</v>
      </c>
      <c r="C4" s="37">
        <v>0.11</v>
      </c>
      <c r="D4" s="88" t="e">
        <f>#REF!</f>
        <v>#REF!</v>
      </c>
      <c r="E4" s="38" t="e">
        <f>#REF!</f>
        <v>#REF!</v>
      </c>
      <c r="F4" s="39">
        <f t="shared" si="0"/>
        <v>0</v>
      </c>
      <c r="G4" s="40" t="e">
        <f>#REF!</f>
        <v>#REF!</v>
      </c>
      <c r="H4" s="89" t="e">
        <f>#REF!</f>
        <v>#REF!</v>
      </c>
      <c r="I4" s="90">
        <f t="shared" ref="I4:I11" si="1">IF(ISERROR(G4/H4),0,G4/H4)</f>
        <v>0</v>
      </c>
    </row>
    <row r="5" spans="1:11" ht="45" x14ac:dyDescent="0.25">
      <c r="A5" s="35">
        <v>3</v>
      </c>
      <c r="B5" s="36" t="s">
        <v>188</v>
      </c>
      <c r="C5" s="37">
        <v>0.11</v>
      </c>
      <c r="D5" s="88" t="e">
        <f>#REF!</f>
        <v>#REF!</v>
      </c>
      <c r="E5" s="38" t="e">
        <f>#REF!</f>
        <v>#REF!</v>
      </c>
      <c r="F5" s="39">
        <f t="shared" si="0"/>
        <v>0</v>
      </c>
      <c r="G5" s="40" t="e">
        <f>#REF!</f>
        <v>#REF!</v>
      </c>
      <c r="H5" s="89" t="e">
        <f>#REF!</f>
        <v>#REF!</v>
      </c>
      <c r="I5" s="39">
        <f t="shared" si="1"/>
        <v>0</v>
      </c>
    </row>
    <row r="6" spans="1:11" ht="62.25" customHeight="1" x14ac:dyDescent="0.25">
      <c r="A6" s="35">
        <v>4</v>
      </c>
      <c r="B6" s="36" t="s">
        <v>192</v>
      </c>
      <c r="C6" s="37">
        <v>0.11</v>
      </c>
      <c r="D6" s="88" t="e">
        <f>#REF!</f>
        <v>#REF!</v>
      </c>
      <c r="E6" s="38" t="e">
        <f>#REF!</f>
        <v>#REF!</v>
      </c>
      <c r="F6" s="39">
        <f t="shared" si="0"/>
        <v>0</v>
      </c>
      <c r="G6" s="40" t="e">
        <f>#REF!</f>
        <v>#REF!</v>
      </c>
      <c r="H6" s="89" t="e">
        <f>#REF!</f>
        <v>#REF!</v>
      </c>
      <c r="I6" s="116">
        <f t="shared" si="1"/>
        <v>0</v>
      </c>
    </row>
    <row r="7" spans="1:11" ht="39" customHeight="1" x14ac:dyDescent="0.25">
      <c r="A7" s="35">
        <v>5</v>
      </c>
      <c r="B7" s="36" t="s">
        <v>196</v>
      </c>
      <c r="C7" s="37">
        <v>0.11</v>
      </c>
      <c r="D7" s="88" t="e">
        <f>#REF!</f>
        <v>#REF!</v>
      </c>
      <c r="E7" s="38" t="e">
        <f>#REF!</f>
        <v>#REF!</v>
      </c>
      <c r="F7" s="39">
        <f t="shared" si="0"/>
        <v>0</v>
      </c>
      <c r="G7" s="40" t="e">
        <f>#REF!</f>
        <v>#REF!</v>
      </c>
      <c r="H7" s="89" t="e">
        <f>#REF!</f>
        <v>#REF!</v>
      </c>
      <c r="I7" s="90">
        <f t="shared" si="1"/>
        <v>0</v>
      </c>
    </row>
    <row r="8" spans="1:11" ht="53.25" customHeight="1" x14ac:dyDescent="0.25">
      <c r="A8" s="35">
        <v>6</v>
      </c>
      <c r="B8" s="36" t="s">
        <v>207</v>
      </c>
      <c r="C8" s="37">
        <v>0.11</v>
      </c>
      <c r="D8" s="88" t="e">
        <f>#REF!</f>
        <v>#REF!</v>
      </c>
      <c r="E8" s="38" t="e">
        <f>#REF!</f>
        <v>#REF!</v>
      </c>
      <c r="F8" s="39">
        <f t="shared" si="0"/>
        <v>0</v>
      </c>
      <c r="G8" s="40" t="e">
        <f>#REF!</f>
        <v>#REF!</v>
      </c>
      <c r="H8" s="89" t="e">
        <f>#REF!</f>
        <v>#REF!</v>
      </c>
      <c r="I8" s="90">
        <f t="shared" si="1"/>
        <v>0</v>
      </c>
    </row>
    <row r="9" spans="1:11" ht="53.25" customHeight="1" x14ac:dyDescent="0.25">
      <c r="A9" s="35">
        <v>7</v>
      </c>
      <c r="B9" s="36" t="s">
        <v>203</v>
      </c>
      <c r="C9" s="37">
        <v>0.11</v>
      </c>
      <c r="D9" s="88" t="e">
        <f>#REF!</f>
        <v>#REF!</v>
      </c>
      <c r="E9" s="38" t="e">
        <f>#REF!</f>
        <v>#REF!</v>
      </c>
      <c r="F9" s="90">
        <f t="shared" si="0"/>
        <v>0</v>
      </c>
      <c r="G9" s="40" t="e">
        <f>#REF!</f>
        <v>#REF!</v>
      </c>
      <c r="H9" s="89" t="e">
        <f>#REF!</f>
        <v>#REF!</v>
      </c>
      <c r="I9" s="115">
        <f t="shared" si="1"/>
        <v>0</v>
      </c>
    </row>
    <row r="10" spans="1:11" ht="66" customHeight="1" x14ac:dyDescent="0.25">
      <c r="A10" s="35">
        <v>8</v>
      </c>
      <c r="B10" s="36" t="s">
        <v>204</v>
      </c>
      <c r="C10" s="37">
        <v>0.11</v>
      </c>
      <c r="D10" s="88" t="e">
        <f>#REF!</f>
        <v>#REF!</v>
      </c>
      <c r="E10" s="38" t="e">
        <f>#REF!</f>
        <v>#REF!</v>
      </c>
      <c r="F10" s="39">
        <f t="shared" si="0"/>
        <v>0</v>
      </c>
      <c r="G10" s="40" t="e">
        <f>#REF!</f>
        <v>#REF!</v>
      </c>
      <c r="H10" s="89" t="e">
        <f>#REF!</f>
        <v>#REF!</v>
      </c>
      <c r="I10" s="115">
        <f t="shared" si="1"/>
        <v>0</v>
      </c>
    </row>
    <row r="11" spans="1:11" ht="40.5" customHeight="1" x14ac:dyDescent="0.25">
      <c r="A11" s="35">
        <v>9</v>
      </c>
      <c r="B11" s="36" t="s">
        <v>206</v>
      </c>
      <c r="C11" s="37">
        <v>0.12</v>
      </c>
      <c r="D11" s="88" t="e">
        <f>#REF!</f>
        <v>#REF!</v>
      </c>
      <c r="E11" s="38" t="e">
        <f>#REF!</f>
        <v>#REF!</v>
      </c>
      <c r="F11" s="39">
        <f t="shared" si="0"/>
        <v>0</v>
      </c>
      <c r="G11" s="40" t="e">
        <f>#REF!</f>
        <v>#REF!</v>
      </c>
      <c r="H11" s="89" t="e">
        <f>#REF!</f>
        <v>#REF!</v>
      </c>
      <c r="I11" s="39">
        <f t="shared" si="1"/>
        <v>0</v>
      </c>
    </row>
    <row r="12" spans="1:11" x14ac:dyDescent="0.25">
      <c r="A12" s="284" t="s">
        <v>91</v>
      </c>
      <c r="B12" s="284"/>
      <c r="C12" s="53">
        <f>SUM(C3:C11)</f>
        <v>1</v>
      </c>
      <c r="D12" s="54" t="e">
        <f>SUM(D3:D11)</f>
        <v>#REF!</v>
      </c>
      <c r="E12" s="54" t="e">
        <f>SUM(E3:E11)</f>
        <v>#REF!</v>
      </c>
      <c r="F12" s="30">
        <f t="shared" si="0"/>
        <v>0</v>
      </c>
      <c r="G12" s="55" t="e">
        <f>SUMPRODUCT($C$3:$C$11,G3:G11)</f>
        <v>#REF!</v>
      </c>
      <c r="H12" s="55" t="e">
        <f>SUMPRODUCT($C$3:$C$11,H3:H11)</f>
        <v>#REF!</v>
      </c>
      <c r="I12" s="114">
        <f>IF(ISERROR(G12/H12),0,G12/H12)</f>
        <v>0</v>
      </c>
    </row>
    <row r="13" spans="1:11" x14ac:dyDescent="0.25">
      <c r="E13" s="41"/>
      <c r="K13" s="41"/>
    </row>
    <row r="15" spans="1:11" x14ac:dyDescent="0.25">
      <c r="B15" s="42"/>
      <c r="C15" s="43">
        <v>43190</v>
      </c>
      <c r="D15" s="43">
        <v>43159</v>
      </c>
    </row>
    <row r="16" spans="1:11" x14ac:dyDescent="0.25">
      <c r="B16" s="34" t="s">
        <v>88</v>
      </c>
      <c r="C16" s="45">
        <f>F12</f>
        <v>0</v>
      </c>
      <c r="D16" s="45">
        <v>0.5</v>
      </c>
    </row>
    <row r="17" spans="1:9" x14ac:dyDescent="0.25">
      <c r="B17" s="34" t="s">
        <v>90</v>
      </c>
      <c r="C17" s="44">
        <f>I12</f>
        <v>0</v>
      </c>
      <c r="D17" s="44">
        <v>0.625</v>
      </c>
    </row>
    <row r="18" spans="1:9" x14ac:dyDescent="0.25">
      <c r="I18" s="46"/>
    </row>
    <row r="24" spans="1:9" x14ac:dyDescent="0.25">
      <c r="A24" s="47" t="s">
        <v>92</v>
      </c>
    </row>
    <row r="26" spans="1:9" ht="45" x14ac:dyDescent="0.25">
      <c r="A26" s="51" t="s">
        <v>73</v>
      </c>
      <c r="B26" s="52" t="s">
        <v>93</v>
      </c>
      <c r="C26" s="52" t="s">
        <v>59</v>
      </c>
      <c r="D26" s="52" t="s">
        <v>86</v>
      </c>
      <c r="E26" s="52" t="s">
        <v>87</v>
      </c>
      <c r="F26" s="56" t="s">
        <v>88</v>
      </c>
      <c r="G26" s="57" t="s">
        <v>89</v>
      </c>
      <c r="H26" s="57" t="s">
        <v>75</v>
      </c>
      <c r="I26" s="52" t="s">
        <v>90</v>
      </c>
    </row>
    <row r="27" spans="1:9" ht="46.5" customHeight="1" x14ac:dyDescent="0.25">
      <c r="A27" s="35">
        <v>1</v>
      </c>
      <c r="B27" s="36" t="s">
        <v>183</v>
      </c>
      <c r="C27" s="37">
        <v>0.11</v>
      </c>
      <c r="D27" s="48" t="e">
        <f>$D$3</f>
        <v>#REF!</v>
      </c>
      <c r="E27" s="48" t="e">
        <f>$E$3</f>
        <v>#REF!</v>
      </c>
      <c r="F27" s="37">
        <f>$F$3</f>
        <v>0</v>
      </c>
      <c r="G27" s="37" t="e">
        <f>$G$3</f>
        <v>#REF!</v>
      </c>
      <c r="H27" s="91" t="e">
        <f>$H$3</f>
        <v>#REF!</v>
      </c>
      <c r="I27" s="39">
        <f>IF(ISERROR(G27/H27),0,G27/H27)</f>
        <v>0</v>
      </c>
    </row>
    <row r="28" spans="1:9" ht="50.25" customHeight="1" x14ac:dyDescent="0.25">
      <c r="A28" s="35">
        <v>2</v>
      </c>
      <c r="B28" s="36" t="s">
        <v>185</v>
      </c>
      <c r="C28" s="37">
        <v>0.11</v>
      </c>
      <c r="D28" s="48" t="e">
        <f>$D$4</f>
        <v>#REF!</v>
      </c>
      <c r="E28" s="48" t="e">
        <f>$E$4</f>
        <v>#REF!</v>
      </c>
      <c r="F28" s="33">
        <f>$F$4</f>
        <v>0</v>
      </c>
      <c r="G28" s="33" t="e">
        <f>$G$4</f>
        <v>#REF!</v>
      </c>
      <c r="H28" s="33" t="e">
        <f>$H$4</f>
        <v>#REF!</v>
      </c>
      <c r="I28" s="90">
        <f>IF(ISERROR(G28/H28),0,G28/H28)</f>
        <v>0</v>
      </c>
    </row>
    <row r="29" spans="1:9" ht="53.25" customHeight="1" x14ac:dyDescent="0.25"/>
    <row r="30" spans="1:9" ht="53.25" customHeight="1" x14ac:dyDescent="0.25"/>
    <row r="31" spans="1:9" x14ac:dyDescent="0.25">
      <c r="A31" s="49" t="s">
        <v>219</v>
      </c>
    </row>
    <row r="33" spans="1:9" ht="45" x14ac:dyDescent="0.25">
      <c r="A33" s="51" t="s">
        <v>73</v>
      </c>
      <c r="B33" s="52" t="s">
        <v>93</v>
      </c>
      <c r="C33" s="52" t="s">
        <v>59</v>
      </c>
      <c r="D33" s="52" t="s">
        <v>86</v>
      </c>
      <c r="E33" s="52" t="s">
        <v>87</v>
      </c>
      <c r="F33" s="56" t="s">
        <v>88</v>
      </c>
      <c r="G33" s="52" t="s">
        <v>89</v>
      </c>
      <c r="H33" s="52" t="s">
        <v>75</v>
      </c>
      <c r="I33" s="52" t="s">
        <v>90</v>
      </c>
    </row>
    <row r="34" spans="1:9" ht="30" x14ac:dyDescent="0.25">
      <c r="A34" s="35">
        <v>3</v>
      </c>
      <c r="B34" s="36" t="s">
        <v>106</v>
      </c>
      <c r="C34" s="37">
        <v>0.11</v>
      </c>
      <c r="D34" s="48" t="e">
        <f>D5</f>
        <v>#REF!</v>
      </c>
      <c r="E34" s="48" t="e">
        <f>$E$5</f>
        <v>#REF!</v>
      </c>
      <c r="F34" s="33">
        <f>$F$5</f>
        <v>0</v>
      </c>
      <c r="G34" s="33" t="e">
        <f>$G$5</f>
        <v>#REF!</v>
      </c>
      <c r="H34" s="33" t="e">
        <f>$H$5</f>
        <v>#REF!</v>
      </c>
      <c r="I34" s="39">
        <f>IF(ISERROR(G34/H34),0,G34/H34)</f>
        <v>0</v>
      </c>
    </row>
    <row r="35" spans="1:9" ht="72" customHeight="1" x14ac:dyDescent="0.25">
      <c r="A35" s="35">
        <v>4</v>
      </c>
      <c r="B35" s="36" t="s">
        <v>192</v>
      </c>
      <c r="C35" s="37">
        <v>0.11</v>
      </c>
      <c r="D35" s="48" t="e">
        <f>D6</f>
        <v>#REF!</v>
      </c>
      <c r="E35" s="48" t="e">
        <f>$E$6</f>
        <v>#REF!</v>
      </c>
      <c r="F35" s="33">
        <f>$F$6</f>
        <v>0</v>
      </c>
      <c r="G35" s="33" t="e">
        <f>$G$6</f>
        <v>#REF!</v>
      </c>
      <c r="H35" s="33" t="e">
        <f>$H$6</f>
        <v>#REF!</v>
      </c>
      <c r="I35" s="39">
        <f>IF(ISERROR(G35/H35),0,G35/H35)</f>
        <v>0</v>
      </c>
    </row>
    <row r="36" spans="1:9" ht="39.75" customHeight="1" x14ac:dyDescent="0.25">
      <c r="A36" s="35">
        <v>5</v>
      </c>
      <c r="B36" s="36" t="s">
        <v>196</v>
      </c>
      <c r="C36" s="37">
        <v>0.11</v>
      </c>
      <c r="D36" s="48" t="e">
        <f>D7</f>
        <v>#REF!</v>
      </c>
      <c r="E36" s="48" t="e">
        <f>$E$7</f>
        <v>#REF!</v>
      </c>
      <c r="F36" s="33">
        <f>$F$7</f>
        <v>0</v>
      </c>
      <c r="G36" s="33" t="e">
        <f>$G$7</f>
        <v>#REF!</v>
      </c>
      <c r="H36" s="33" t="e">
        <f>$H$7</f>
        <v>#REF!</v>
      </c>
      <c r="I36" s="39">
        <f>IF(ISERROR(G36/H36),0,G36/H36)</f>
        <v>0</v>
      </c>
    </row>
    <row r="37" spans="1:9" ht="17.25" customHeight="1" x14ac:dyDescent="0.25"/>
    <row r="38" spans="1:9" ht="17.25" customHeight="1" x14ac:dyDescent="0.25"/>
    <row r="39" spans="1:9" ht="17.25" customHeight="1" x14ac:dyDescent="0.25"/>
    <row r="40" spans="1:9" ht="17.25" customHeight="1" x14ac:dyDescent="0.25"/>
    <row r="41" spans="1:9" ht="17.25" customHeight="1" x14ac:dyDescent="0.25"/>
    <row r="42" spans="1:9" ht="17.25" customHeight="1" x14ac:dyDescent="0.25"/>
    <row r="43" spans="1:9" ht="17.25" customHeight="1" x14ac:dyDescent="0.25"/>
    <row r="46" spans="1:9" x14ac:dyDescent="0.25">
      <c r="A46" s="49" t="s">
        <v>220</v>
      </c>
    </row>
    <row r="47" spans="1:9" ht="45" x14ac:dyDescent="0.25">
      <c r="A47" s="51" t="s">
        <v>73</v>
      </c>
      <c r="B47" s="52" t="s">
        <v>93</v>
      </c>
      <c r="C47" s="52" t="s">
        <v>59</v>
      </c>
      <c r="D47" s="52" t="s">
        <v>86</v>
      </c>
      <c r="E47" s="52" t="s">
        <v>87</v>
      </c>
      <c r="F47" s="56" t="s">
        <v>88</v>
      </c>
      <c r="G47" s="57" t="s">
        <v>89</v>
      </c>
      <c r="H47" s="57" t="s">
        <v>75</v>
      </c>
      <c r="I47" s="52" t="s">
        <v>90</v>
      </c>
    </row>
    <row r="48" spans="1:9" ht="33.75" customHeight="1" x14ac:dyDescent="0.25">
      <c r="A48" s="35">
        <v>7</v>
      </c>
      <c r="B48" s="36" t="s">
        <v>203</v>
      </c>
      <c r="C48" s="37">
        <v>0.11</v>
      </c>
      <c r="D48" s="48" t="e">
        <f>$D$9</f>
        <v>#REF!</v>
      </c>
      <c r="E48" s="48" t="e">
        <f>$E$9</f>
        <v>#REF!</v>
      </c>
      <c r="F48" s="33">
        <f>$F$9</f>
        <v>0</v>
      </c>
      <c r="G48" s="33" t="e">
        <f>$G$9</f>
        <v>#REF!</v>
      </c>
      <c r="H48" s="33" t="e">
        <f>$H$9</f>
        <v>#REF!</v>
      </c>
      <c r="I48" s="115">
        <f>IF(ISERROR(G48/H48),0,G48/H48)</f>
        <v>0</v>
      </c>
    </row>
    <row r="49" spans="1:9" ht="67.5" customHeight="1" x14ac:dyDescent="0.25">
      <c r="A49" s="35">
        <v>8</v>
      </c>
      <c r="B49" s="36" t="s">
        <v>204</v>
      </c>
      <c r="C49" s="37">
        <v>0.11</v>
      </c>
      <c r="D49" s="48" t="e">
        <f>$D$10</f>
        <v>#REF!</v>
      </c>
      <c r="E49" s="48" t="e">
        <f>$E$10</f>
        <v>#REF!</v>
      </c>
      <c r="F49" s="33">
        <f>$F$10</f>
        <v>0</v>
      </c>
      <c r="G49" s="33" t="e">
        <f>$G$10</f>
        <v>#REF!</v>
      </c>
      <c r="H49" s="33" t="e">
        <f>$H$10</f>
        <v>#REF!</v>
      </c>
      <c r="I49" s="115">
        <f>IF(ISERROR(G49/H49),0,G49/H49)</f>
        <v>0</v>
      </c>
    </row>
    <row r="50" spans="1:9" s="70" customFormat="1" x14ac:dyDescent="0.25">
      <c r="A50" s="92"/>
      <c r="B50" s="93"/>
      <c r="C50" s="94"/>
      <c r="D50" s="95"/>
      <c r="E50" s="95"/>
      <c r="F50" s="96"/>
      <c r="G50" s="96"/>
      <c r="H50" s="96"/>
      <c r="I50" s="96"/>
    </row>
    <row r="51" spans="1:9" s="70" customFormat="1" x14ac:dyDescent="0.25">
      <c r="A51" s="92"/>
      <c r="B51" s="93"/>
      <c r="C51" s="94"/>
      <c r="D51" s="95"/>
      <c r="E51" s="95"/>
      <c r="F51" s="96"/>
      <c r="G51" s="96"/>
      <c r="H51" s="96"/>
      <c r="I51" s="96"/>
    </row>
    <row r="52" spans="1:9" s="70" customFormat="1" x14ac:dyDescent="0.25">
      <c r="A52" s="92"/>
      <c r="B52" s="93"/>
      <c r="C52" s="94"/>
      <c r="D52" s="95"/>
      <c r="E52" s="95"/>
      <c r="F52" s="96"/>
      <c r="G52" s="96"/>
      <c r="H52" s="96"/>
      <c r="I52" s="96"/>
    </row>
    <row r="53" spans="1:9" s="70" customFormat="1" x14ac:dyDescent="0.25">
      <c r="A53" s="92"/>
      <c r="B53" s="93"/>
      <c r="C53" s="94"/>
      <c r="D53" s="95"/>
      <c r="E53" s="95"/>
      <c r="F53" s="96"/>
      <c r="G53" s="96"/>
      <c r="H53" s="96"/>
      <c r="I53" s="96"/>
    </row>
    <row r="54" spans="1:9" s="70" customFormat="1" x14ac:dyDescent="0.25">
      <c r="A54" s="92"/>
      <c r="B54" s="93"/>
      <c r="C54" s="94"/>
      <c r="D54" s="95"/>
      <c r="E54" s="95"/>
      <c r="F54" s="96"/>
      <c r="G54" s="96"/>
      <c r="H54" s="96"/>
      <c r="I54" s="96"/>
    </row>
    <row r="55" spans="1:9" s="70" customFormat="1" x14ac:dyDescent="0.25">
      <c r="A55" s="92"/>
      <c r="B55" s="93"/>
      <c r="C55" s="94"/>
      <c r="D55" s="95"/>
      <c r="E55" s="95"/>
      <c r="F55" s="96"/>
      <c r="G55" s="96"/>
      <c r="H55" s="96"/>
      <c r="I55" s="96"/>
    </row>
    <row r="56" spans="1:9" s="70" customFormat="1" x14ac:dyDescent="0.25">
      <c r="A56" s="92"/>
      <c r="B56" s="93"/>
      <c r="C56" s="94"/>
      <c r="D56" s="95"/>
      <c r="E56" s="95"/>
      <c r="F56" s="96"/>
      <c r="G56" s="96"/>
      <c r="H56" s="96"/>
      <c r="I56" s="96"/>
    </row>
    <row r="57" spans="1:9" s="70" customFormat="1" x14ac:dyDescent="0.25">
      <c r="A57" s="92"/>
      <c r="B57" s="93"/>
      <c r="C57" s="94"/>
      <c r="D57" s="95"/>
      <c r="E57" s="95"/>
      <c r="F57" s="96"/>
      <c r="G57" s="96"/>
      <c r="H57" s="96"/>
      <c r="I57" s="96"/>
    </row>
    <row r="58" spans="1:9" x14ac:dyDescent="0.25">
      <c r="I58" s="97"/>
    </row>
    <row r="59" spans="1:9" ht="45" x14ac:dyDescent="0.25">
      <c r="A59" s="51" t="s">
        <v>73</v>
      </c>
      <c r="B59" s="52" t="s">
        <v>93</v>
      </c>
      <c r="C59" s="52" t="s">
        <v>59</v>
      </c>
      <c r="D59" s="52" t="s">
        <v>86</v>
      </c>
      <c r="E59" s="52" t="s">
        <v>87</v>
      </c>
      <c r="F59" s="56" t="s">
        <v>88</v>
      </c>
      <c r="G59" s="52" t="s">
        <v>89</v>
      </c>
      <c r="H59" s="52" t="s">
        <v>75</v>
      </c>
      <c r="I59" s="52" t="s">
        <v>90</v>
      </c>
    </row>
    <row r="60" spans="1:9" ht="54" customHeight="1" x14ac:dyDescent="0.25">
      <c r="A60" s="35">
        <v>6</v>
      </c>
      <c r="B60" s="36" t="s">
        <v>208</v>
      </c>
      <c r="C60" s="37">
        <v>0.11</v>
      </c>
      <c r="D60" s="48" t="e">
        <f>$D$8</f>
        <v>#REF!</v>
      </c>
      <c r="E60" s="48" t="e">
        <f>$E$8</f>
        <v>#REF!</v>
      </c>
      <c r="F60" s="33">
        <f>$F$8</f>
        <v>0</v>
      </c>
      <c r="G60" s="33" t="e">
        <f>$G$8</f>
        <v>#REF!</v>
      </c>
      <c r="H60" s="33" t="e">
        <f>$H$8</f>
        <v>#REF!</v>
      </c>
      <c r="I60" s="90">
        <f>IF(ISERROR(G60/H60),0,G60/H60)</f>
        <v>0</v>
      </c>
    </row>
    <row r="70" spans="1:9" ht="45" x14ac:dyDescent="0.25">
      <c r="A70" s="51" t="s">
        <v>73</v>
      </c>
      <c r="B70" s="52" t="s">
        <v>93</v>
      </c>
      <c r="C70" s="52" t="s">
        <v>59</v>
      </c>
      <c r="D70" s="52" t="s">
        <v>86</v>
      </c>
      <c r="E70" s="52" t="s">
        <v>87</v>
      </c>
      <c r="F70" s="56" t="s">
        <v>88</v>
      </c>
      <c r="G70" s="52" t="s">
        <v>89</v>
      </c>
      <c r="H70" s="52" t="s">
        <v>75</v>
      </c>
      <c r="I70" s="52" t="s">
        <v>90</v>
      </c>
    </row>
    <row r="71" spans="1:9" ht="45.75" customHeight="1" x14ac:dyDescent="0.25">
      <c r="A71" s="35">
        <v>9</v>
      </c>
      <c r="B71" s="36" t="s">
        <v>177</v>
      </c>
      <c r="C71" s="37">
        <v>0.12</v>
      </c>
      <c r="D71" s="48" t="e">
        <f>$D$11</f>
        <v>#REF!</v>
      </c>
      <c r="E71" s="48" t="e">
        <f>$E$11</f>
        <v>#REF!</v>
      </c>
      <c r="F71" s="33">
        <f>$F$11</f>
        <v>0</v>
      </c>
      <c r="G71" s="33" t="e">
        <f>$G$11</f>
        <v>#REF!</v>
      </c>
      <c r="H71" s="33" t="e">
        <f>$H$11</f>
        <v>#REF!</v>
      </c>
      <c r="I71" s="39">
        <f>IF(ISERROR(G71/H71),0,G71/H71)</f>
        <v>0</v>
      </c>
    </row>
  </sheetData>
  <mergeCells count="1">
    <mergeCell ref="A12:B12"/>
  </mergeCells>
  <conditionalFormatting sqref="F12 I12">
    <cfRule type="containsText" dxfId="3" priority="49" operator="containsText" text="NA">
      <formula>NOT(ISERROR(SEARCH("NA",F12)))</formula>
    </cfRule>
  </conditionalFormatting>
  <conditionalFormatting sqref="F12 I12">
    <cfRule type="cellIs" dxfId="2" priority="50" operator="between">
      <formula>0.5</formula>
      <formula>0.75</formula>
    </cfRule>
    <cfRule type="cellIs" dxfId="1" priority="51" operator="lessThan">
      <formula>0.5</formula>
    </cfRule>
    <cfRule type="cellIs" dxfId="0" priority="52" operator="greaterThan">
      <formula>0.74</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topLeftCell="A5" zoomScale="69" zoomScaleNormal="69" workbookViewId="0">
      <selection activeCell="H11" sqref="H11"/>
    </sheetView>
  </sheetViews>
  <sheetFormatPr baseColWidth="10" defaultRowHeight="15" x14ac:dyDescent="0.25"/>
  <cols>
    <col min="1" max="1" width="6.85546875" customWidth="1"/>
    <col min="2" max="2" width="39.7109375" customWidth="1"/>
    <col min="3" max="3" width="14.140625" customWidth="1"/>
    <col min="4" max="4" width="14.7109375" customWidth="1"/>
    <col min="5" max="5" width="14.5703125" customWidth="1"/>
    <col min="6" max="6" width="18.140625" customWidth="1"/>
    <col min="7" max="7" width="12.85546875" customWidth="1"/>
    <col min="8" max="8" width="13.7109375" customWidth="1"/>
    <col min="9" max="9" width="17.140625" customWidth="1"/>
  </cols>
  <sheetData>
    <row r="1" spans="1:11" x14ac:dyDescent="0.25">
      <c r="A1">
        <f ca="1">A1:Q15</f>
        <v>0</v>
      </c>
    </row>
    <row r="2" spans="1:11" ht="45" x14ac:dyDescent="0.25">
      <c r="A2" s="51" t="s">
        <v>73</v>
      </c>
      <c r="B2" s="52" t="s">
        <v>85</v>
      </c>
      <c r="C2" s="52" t="s">
        <v>59</v>
      </c>
      <c r="D2" s="52" t="s">
        <v>86</v>
      </c>
      <c r="E2" s="52" t="s">
        <v>87</v>
      </c>
      <c r="F2" s="52" t="s">
        <v>88</v>
      </c>
      <c r="G2" s="52" t="s">
        <v>89</v>
      </c>
      <c r="H2" s="52" t="s">
        <v>75</v>
      </c>
      <c r="I2" s="52" t="s">
        <v>90</v>
      </c>
    </row>
    <row r="3" spans="1:11" ht="47.25" customHeight="1" x14ac:dyDescent="0.25">
      <c r="A3" s="35">
        <v>1</v>
      </c>
      <c r="B3" s="36" t="s">
        <v>183</v>
      </c>
      <c r="C3" s="37">
        <v>0.11</v>
      </c>
      <c r="D3" s="88" t="e">
        <f>#REF!</f>
        <v>#REF!</v>
      </c>
      <c r="E3" s="38" t="e">
        <f>#REF!</f>
        <v>#REF!</v>
      </c>
      <c r="F3" s="117">
        <f t="shared" ref="F3:F12" si="0">IF(ISERROR(E3/D3),0,(E3/D3))</f>
        <v>0</v>
      </c>
      <c r="G3" s="40" t="e">
        <f>#REF!</f>
        <v>#REF!</v>
      </c>
      <c r="H3" s="89" t="e">
        <f>#REF!</f>
        <v>#REF!</v>
      </c>
      <c r="I3" s="39">
        <f>IF(ISERROR(G3/H3),0,G3/H3)</f>
        <v>0</v>
      </c>
    </row>
    <row r="4" spans="1:11" ht="49.5" customHeight="1" x14ac:dyDescent="0.25">
      <c r="A4" s="35">
        <v>2</v>
      </c>
      <c r="B4" s="36" t="s">
        <v>185</v>
      </c>
      <c r="C4" s="37">
        <v>0.11</v>
      </c>
      <c r="D4" s="88" t="e">
        <f>#REF!</f>
        <v>#REF!</v>
      </c>
      <c r="E4" s="38" t="e">
        <f>#REF!</f>
        <v>#REF!</v>
      </c>
      <c r="F4" s="117">
        <f t="shared" si="0"/>
        <v>0</v>
      </c>
      <c r="G4" s="40" t="e">
        <f>#REF!</f>
        <v>#REF!</v>
      </c>
      <c r="H4" s="89" t="e">
        <f>#REF!</f>
        <v>#REF!</v>
      </c>
      <c r="I4" s="39">
        <f t="shared" ref="I4:I11" si="1">IF(ISERROR(G4/H4),0,G4/H4)</f>
        <v>0</v>
      </c>
    </row>
    <row r="5" spans="1:11" ht="45" x14ac:dyDescent="0.25">
      <c r="A5" s="35">
        <v>3</v>
      </c>
      <c r="B5" s="36" t="s">
        <v>188</v>
      </c>
      <c r="C5" s="37">
        <v>0.11</v>
      </c>
      <c r="D5" s="88" t="e">
        <f>#REF!</f>
        <v>#REF!</v>
      </c>
      <c r="E5" s="38" t="e">
        <f>#REF!</f>
        <v>#REF!</v>
      </c>
      <c r="F5" s="117">
        <f t="shared" si="0"/>
        <v>0</v>
      </c>
      <c r="G5" s="40" t="e">
        <f>#REF!</f>
        <v>#REF!</v>
      </c>
      <c r="H5" s="89" t="e">
        <f>#REF!</f>
        <v>#REF!</v>
      </c>
      <c r="I5" s="39">
        <f t="shared" si="1"/>
        <v>0</v>
      </c>
    </row>
    <row r="6" spans="1:11" ht="62.25" customHeight="1" x14ac:dyDescent="0.25">
      <c r="A6" s="35">
        <v>4</v>
      </c>
      <c r="B6" s="36" t="s">
        <v>192</v>
      </c>
      <c r="C6" s="37">
        <v>0.11</v>
      </c>
      <c r="D6" s="88" t="e">
        <f>#REF!</f>
        <v>#REF!</v>
      </c>
      <c r="E6" s="38" t="e">
        <f>#REF!</f>
        <v>#REF!</v>
      </c>
      <c r="F6" s="117">
        <f t="shared" si="0"/>
        <v>0</v>
      </c>
      <c r="G6" s="40" t="e">
        <f>#REF!</f>
        <v>#REF!</v>
      </c>
      <c r="H6" s="89" t="e">
        <f>#REF!</f>
        <v>#REF!</v>
      </c>
      <c r="I6" s="116">
        <f t="shared" si="1"/>
        <v>0</v>
      </c>
    </row>
    <row r="7" spans="1:11" ht="39" customHeight="1" x14ac:dyDescent="0.25">
      <c r="A7" s="35">
        <v>5</v>
      </c>
      <c r="B7" s="36" t="s">
        <v>196</v>
      </c>
      <c r="C7" s="37">
        <v>0.11</v>
      </c>
      <c r="D7" s="88" t="e">
        <f>#REF!</f>
        <v>#REF!</v>
      </c>
      <c r="E7" s="38" t="e">
        <f>+#REF!</f>
        <v>#REF!</v>
      </c>
      <c r="F7" s="117">
        <f t="shared" si="0"/>
        <v>0</v>
      </c>
      <c r="G7" s="40" t="e">
        <f>#REF!</f>
        <v>#REF!</v>
      </c>
      <c r="H7" s="89" t="e">
        <f>#REF!</f>
        <v>#REF!</v>
      </c>
      <c r="I7" s="39">
        <f t="shared" si="1"/>
        <v>0</v>
      </c>
    </row>
    <row r="8" spans="1:11" ht="53.25" customHeight="1" x14ac:dyDescent="0.25">
      <c r="A8" s="35">
        <v>6</v>
      </c>
      <c r="B8" s="36" t="s">
        <v>207</v>
      </c>
      <c r="C8" s="37">
        <v>0.11</v>
      </c>
      <c r="D8" s="88" t="e">
        <f>#REF!</f>
        <v>#REF!</v>
      </c>
      <c r="E8" s="38" t="e">
        <f>+#REF!</f>
        <v>#REF!</v>
      </c>
      <c r="F8" s="117">
        <f t="shared" si="0"/>
        <v>0</v>
      </c>
      <c r="G8" s="40" t="e">
        <f>#REF!</f>
        <v>#REF!</v>
      </c>
      <c r="H8" s="89" t="e">
        <f>#REF!</f>
        <v>#REF!</v>
      </c>
      <c r="I8" s="90">
        <f t="shared" si="1"/>
        <v>0</v>
      </c>
    </row>
    <row r="9" spans="1:11" ht="53.25" customHeight="1" x14ac:dyDescent="0.25">
      <c r="A9" s="35">
        <v>7</v>
      </c>
      <c r="B9" s="36" t="s">
        <v>203</v>
      </c>
      <c r="C9" s="37">
        <v>0.11</v>
      </c>
      <c r="D9" s="88" t="e">
        <f>#REF!</f>
        <v>#REF!</v>
      </c>
      <c r="E9" s="38" t="e">
        <f>+#REF!</f>
        <v>#REF!</v>
      </c>
      <c r="F9" s="117">
        <f t="shared" si="0"/>
        <v>0</v>
      </c>
      <c r="G9" s="40" t="e">
        <f>#REF!</f>
        <v>#REF!</v>
      </c>
      <c r="H9" s="89" t="e">
        <f>#REF!</f>
        <v>#REF!</v>
      </c>
      <c r="I9" s="39">
        <f t="shared" si="1"/>
        <v>0</v>
      </c>
    </row>
    <row r="10" spans="1:11" ht="66" customHeight="1" x14ac:dyDescent="0.25">
      <c r="A10" s="35">
        <v>8</v>
      </c>
      <c r="B10" s="36" t="s">
        <v>204</v>
      </c>
      <c r="C10" s="37">
        <v>0.11</v>
      </c>
      <c r="D10" s="88" t="e">
        <f>#REF!</f>
        <v>#REF!</v>
      </c>
      <c r="E10" s="38" t="e">
        <f>+#REF!</f>
        <v>#REF!</v>
      </c>
      <c r="F10" s="117">
        <f t="shared" si="0"/>
        <v>0</v>
      </c>
      <c r="G10" s="40" t="e">
        <f>#REF!</f>
        <v>#REF!</v>
      </c>
      <c r="H10" s="89" t="e">
        <f>#REF!</f>
        <v>#REF!</v>
      </c>
      <c r="I10" s="39">
        <f t="shared" si="1"/>
        <v>0</v>
      </c>
    </row>
    <row r="11" spans="1:11" ht="40.5" customHeight="1" x14ac:dyDescent="0.25">
      <c r="A11" s="35">
        <v>9</v>
      </c>
      <c r="B11" s="36" t="s">
        <v>206</v>
      </c>
      <c r="C11" s="37">
        <v>0.12</v>
      </c>
      <c r="D11" s="88" t="e">
        <f>#REF!</f>
        <v>#REF!</v>
      </c>
      <c r="E11" s="38" t="e">
        <f>+#REF!</f>
        <v>#REF!</v>
      </c>
      <c r="F11" s="117">
        <f t="shared" si="0"/>
        <v>0</v>
      </c>
      <c r="G11" s="40" t="e">
        <f>#REF!</f>
        <v>#REF!</v>
      </c>
      <c r="H11" s="89" t="e">
        <f>#REF!</f>
        <v>#REF!</v>
      </c>
      <c r="I11" s="39">
        <f t="shared" si="1"/>
        <v>0</v>
      </c>
    </row>
    <row r="12" spans="1:11" x14ac:dyDescent="0.25">
      <c r="A12" s="284" t="s">
        <v>91</v>
      </c>
      <c r="B12" s="284"/>
      <c r="C12" s="53">
        <f>SUM(C3:C11)</f>
        <v>1</v>
      </c>
      <c r="D12" s="54" t="e">
        <f>SUM(D3:D11)</f>
        <v>#REF!</v>
      </c>
      <c r="E12" s="54" t="e">
        <f>SUM(E3:E11)</f>
        <v>#REF!</v>
      </c>
      <c r="F12" s="118">
        <f t="shared" si="0"/>
        <v>0</v>
      </c>
      <c r="G12" s="55" t="e">
        <f>SUMPRODUCT($C$3:$C$11,G3:G11)</f>
        <v>#REF!</v>
      </c>
      <c r="H12" s="55" t="e">
        <f>SUMPRODUCT($C$3:$C$11,H3:H11)</f>
        <v>#REF!</v>
      </c>
      <c r="I12" s="55">
        <f>IF(ISERROR(G12/H12),0,G12/H12)</f>
        <v>0</v>
      </c>
    </row>
    <row r="13" spans="1:11" x14ac:dyDescent="0.25">
      <c r="E13" s="41"/>
      <c r="K13" s="41"/>
    </row>
    <row r="15" spans="1:11" x14ac:dyDescent="0.25">
      <c r="B15" s="42"/>
      <c r="C15" s="43">
        <v>43220</v>
      </c>
      <c r="D15" s="43">
        <v>43190</v>
      </c>
    </row>
    <row r="16" spans="1:11" x14ac:dyDescent="0.25">
      <c r="B16" s="34" t="s">
        <v>88</v>
      </c>
      <c r="C16" s="45">
        <f>F12</f>
        <v>0</v>
      </c>
      <c r="D16" s="45">
        <v>0.8</v>
      </c>
    </row>
    <row r="17" spans="1:9" x14ac:dyDescent="0.25">
      <c r="B17" s="34" t="s">
        <v>90</v>
      </c>
      <c r="C17" s="44">
        <f>I12</f>
        <v>0</v>
      </c>
      <c r="D17" s="44">
        <v>0.76900000000000002</v>
      </c>
    </row>
    <row r="18" spans="1:9" x14ac:dyDescent="0.25">
      <c r="I18" s="46"/>
    </row>
    <row r="24" spans="1:9" x14ac:dyDescent="0.25">
      <c r="A24" s="47" t="s">
        <v>92</v>
      </c>
    </row>
    <row r="26" spans="1:9" ht="45" x14ac:dyDescent="0.25">
      <c r="A26" s="51" t="s">
        <v>73</v>
      </c>
      <c r="B26" s="52" t="s">
        <v>93</v>
      </c>
      <c r="C26" s="52" t="s">
        <v>59</v>
      </c>
      <c r="D26" s="52" t="s">
        <v>86</v>
      </c>
      <c r="E26" s="52" t="s">
        <v>87</v>
      </c>
      <c r="F26" s="56" t="s">
        <v>88</v>
      </c>
      <c r="G26" s="57" t="s">
        <v>89</v>
      </c>
      <c r="H26" s="57" t="s">
        <v>75</v>
      </c>
      <c r="I26" s="52" t="s">
        <v>90</v>
      </c>
    </row>
    <row r="27" spans="1:9" ht="46.5" customHeight="1" x14ac:dyDescent="0.25">
      <c r="A27" s="35">
        <v>1</v>
      </c>
      <c r="B27" s="36" t="s">
        <v>183</v>
      </c>
      <c r="C27" s="37">
        <v>0.11</v>
      </c>
      <c r="D27" s="48" t="e">
        <f>$D$3</f>
        <v>#REF!</v>
      </c>
      <c r="E27" s="48" t="e">
        <f>$E$3</f>
        <v>#REF!</v>
      </c>
      <c r="F27" s="37">
        <f>$F$3</f>
        <v>0</v>
      </c>
      <c r="G27" s="37" t="e">
        <f>$G$3</f>
        <v>#REF!</v>
      </c>
      <c r="H27" s="91" t="e">
        <f>$H$3</f>
        <v>#REF!</v>
      </c>
      <c r="I27" s="39">
        <f>IF(ISERROR(G27/H27),0,G27/H27)</f>
        <v>0</v>
      </c>
    </row>
    <row r="28" spans="1:9" ht="50.25" customHeight="1" x14ac:dyDescent="0.25">
      <c r="A28" s="35">
        <v>2</v>
      </c>
      <c r="B28" s="36" t="s">
        <v>185</v>
      </c>
      <c r="C28" s="37">
        <v>0.11</v>
      </c>
      <c r="D28" s="48" t="e">
        <f>$D$4</f>
        <v>#REF!</v>
      </c>
      <c r="E28" s="48" t="e">
        <f>$E$4</f>
        <v>#REF!</v>
      </c>
      <c r="F28" s="33">
        <f>$F$4</f>
        <v>0</v>
      </c>
      <c r="G28" s="33" t="e">
        <f>$G$4</f>
        <v>#REF!</v>
      </c>
      <c r="H28" s="33" t="e">
        <f>$H$4</f>
        <v>#REF!</v>
      </c>
      <c r="I28" s="39">
        <f>IF(ISERROR(G28/H28),0,G28/H28)</f>
        <v>0</v>
      </c>
    </row>
    <row r="29" spans="1:9" ht="53.25" customHeight="1" x14ac:dyDescent="0.25"/>
    <row r="30" spans="1:9" ht="53.25" customHeight="1" x14ac:dyDescent="0.25"/>
    <row r="31" spans="1:9" x14ac:dyDescent="0.25">
      <c r="A31" s="49" t="s">
        <v>219</v>
      </c>
    </row>
    <row r="33" spans="1:9" ht="45" x14ac:dyDescent="0.25">
      <c r="A33" s="51" t="s">
        <v>73</v>
      </c>
      <c r="B33" s="52" t="s">
        <v>93</v>
      </c>
      <c r="C33" s="52" t="s">
        <v>59</v>
      </c>
      <c r="D33" s="52" t="s">
        <v>86</v>
      </c>
      <c r="E33" s="52" t="s">
        <v>87</v>
      </c>
      <c r="F33" s="56" t="s">
        <v>88</v>
      </c>
      <c r="G33" s="52" t="s">
        <v>89</v>
      </c>
      <c r="H33" s="52" t="s">
        <v>75</v>
      </c>
      <c r="I33" s="52" t="s">
        <v>90</v>
      </c>
    </row>
    <row r="34" spans="1:9" ht="30" x14ac:dyDescent="0.25">
      <c r="A34" s="35">
        <v>3</v>
      </c>
      <c r="B34" s="36" t="s">
        <v>106</v>
      </c>
      <c r="C34" s="37">
        <v>0.11</v>
      </c>
      <c r="D34" s="48" t="e">
        <f>D5</f>
        <v>#REF!</v>
      </c>
      <c r="E34" s="48" t="e">
        <f>$E$5</f>
        <v>#REF!</v>
      </c>
      <c r="F34" s="33">
        <f>$F$5</f>
        <v>0</v>
      </c>
      <c r="G34" s="33" t="e">
        <f>$G$5</f>
        <v>#REF!</v>
      </c>
      <c r="H34" s="33" t="e">
        <f>$H$5</f>
        <v>#REF!</v>
      </c>
      <c r="I34" s="39">
        <f>IF(ISERROR(G34/H34),0,G34/H34)</f>
        <v>0</v>
      </c>
    </row>
    <row r="35" spans="1:9" ht="72" customHeight="1" x14ac:dyDescent="0.25">
      <c r="A35" s="35">
        <v>4</v>
      </c>
      <c r="B35" s="36" t="s">
        <v>192</v>
      </c>
      <c r="C35" s="37">
        <v>0.11</v>
      </c>
      <c r="D35" s="48" t="e">
        <f>D6</f>
        <v>#REF!</v>
      </c>
      <c r="E35" s="48" t="e">
        <f>$E$6</f>
        <v>#REF!</v>
      </c>
      <c r="F35" s="33">
        <f>$F$6</f>
        <v>0</v>
      </c>
      <c r="G35" s="33" t="e">
        <f>$G$6</f>
        <v>#REF!</v>
      </c>
      <c r="H35" s="33" t="e">
        <f>$H$6</f>
        <v>#REF!</v>
      </c>
      <c r="I35" s="39">
        <f>IF(ISERROR(G35/H35),0,G35/H35)</f>
        <v>0</v>
      </c>
    </row>
    <row r="36" spans="1:9" ht="39.75" customHeight="1" x14ac:dyDescent="0.25">
      <c r="A36" s="35">
        <v>5</v>
      </c>
      <c r="B36" s="36" t="s">
        <v>196</v>
      </c>
      <c r="C36" s="37">
        <v>0.11</v>
      </c>
      <c r="D36" s="48" t="e">
        <f>D7</f>
        <v>#REF!</v>
      </c>
      <c r="E36" s="48" t="e">
        <f>$E$7</f>
        <v>#REF!</v>
      </c>
      <c r="F36" s="33">
        <f>$F$7</f>
        <v>0</v>
      </c>
      <c r="G36" s="33" t="e">
        <f>$G$7</f>
        <v>#REF!</v>
      </c>
      <c r="H36" s="33" t="e">
        <f>$H$7</f>
        <v>#REF!</v>
      </c>
      <c r="I36" s="39">
        <f>IF(ISERROR(G36/H36),0,G36/H36)</f>
        <v>0</v>
      </c>
    </row>
    <row r="37" spans="1:9" ht="17.25" customHeight="1" x14ac:dyDescent="0.25"/>
    <row r="38" spans="1:9" ht="17.25" customHeight="1" x14ac:dyDescent="0.25"/>
    <row r="39" spans="1:9" ht="17.25" customHeight="1" x14ac:dyDescent="0.25"/>
    <row r="40" spans="1:9" ht="17.25" customHeight="1" x14ac:dyDescent="0.25"/>
    <row r="41" spans="1:9" ht="17.25" customHeight="1" x14ac:dyDescent="0.25"/>
    <row r="42" spans="1:9" ht="17.25" customHeight="1" x14ac:dyDescent="0.25"/>
    <row r="43" spans="1:9" ht="17.25" customHeight="1" x14ac:dyDescent="0.25"/>
    <row r="46" spans="1:9" x14ac:dyDescent="0.25">
      <c r="A46" s="49" t="s">
        <v>220</v>
      </c>
    </row>
    <row r="47" spans="1:9" ht="45" x14ac:dyDescent="0.25">
      <c r="A47" s="51" t="s">
        <v>73</v>
      </c>
      <c r="B47" s="52" t="s">
        <v>93</v>
      </c>
      <c r="C47" s="52" t="s">
        <v>59</v>
      </c>
      <c r="D47" s="52" t="s">
        <v>86</v>
      </c>
      <c r="E47" s="52" t="s">
        <v>87</v>
      </c>
      <c r="F47" s="56" t="s">
        <v>88</v>
      </c>
      <c r="G47" s="57" t="s">
        <v>89</v>
      </c>
      <c r="H47" s="57" t="s">
        <v>75</v>
      </c>
      <c r="I47" s="52" t="s">
        <v>90</v>
      </c>
    </row>
    <row r="48" spans="1:9" ht="33.75" customHeight="1" x14ac:dyDescent="0.25">
      <c r="A48" s="35">
        <v>7</v>
      </c>
      <c r="B48" s="36" t="s">
        <v>203</v>
      </c>
      <c r="C48" s="37">
        <v>0.11</v>
      </c>
      <c r="D48" s="48" t="e">
        <f>$D$9</f>
        <v>#REF!</v>
      </c>
      <c r="E48" s="48" t="e">
        <f>$E$9</f>
        <v>#REF!</v>
      </c>
      <c r="F48" s="33">
        <f>$F$9</f>
        <v>0</v>
      </c>
      <c r="G48" s="33" t="e">
        <f>$G$9</f>
        <v>#REF!</v>
      </c>
      <c r="H48" s="33" t="e">
        <f>$H$9</f>
        <v>#REF!</v>
      </c>
      <c r="I48" s="39">
        <f>IF(ISERROR(G48/H48),0,G48/H48)</f>
        <v>0</v>
      </c>
    </row>
    <row r="49" spans="1:9" ht="67.5" customHeight="1" x14ac:dyDescent="0.25">
      <c r="A49" s="35">
        <v>8</v>
      </c>
      <c r="B49" s="36" t="s">
        <v>204</v>
      </c>
      <c r="C49" s="37">
        <v>0.11</v>
      </c>
      <c r="D49" s="48" t="e">
        <f>$D$10</f>
        <v>#REF!</v>
      </c>
      <c r="E49" s="48" t="e">
        <f>$E$10</f>
        <v>#REF!</v>
      </c>
      <c r="F49" s="33">
        <f>$F$10</f>
        <v>0</v>
      </c>
      <c r="G49" s="33" t="e">
        <f>$G$10</f>
        <v>#REF!</v>
      </c>
      <c r="H49" s="33" t="e">
        <f>$H$10</f>
        <v>#REF!</v>
      </c>
      <c r="I49" s="39">
        <f>IF(ISERROR(G49/H49),0,G49/H49)</f>
        <v>0</v>
      </c>
    </row>
    <row r="50" spans="1:9" s="70" customFormat="1" x14ac:dyDescent="0.25">
      <c r="A50" s="92"/>
      <c r="B50" s="93"/>
      <c r="C50" s="94"/>
      <c r="D50" s="95"/>
      <c r="E50" s="95"/>
      <c r="F50" s="96"/>
      <c r="G50" s="96"/>
      <c r="H50" s="96"/>
      <c r="I50" s="96"/>
    </row>
    <row r="51" spans="1:9" s="70" customFormat="1" x14ac:dyDescent="0.25">
      <c r="A51" s="92"/>
      <c r="B51" s="93"/>
      <c r="C51" s="94"/>
      <c r="D51" s="95"/>
      <c r="E51" s="95"/>
      <c r="F51" s="96"/>
      <c r="G51" s="96"/>
      <c r="H51" s="96"/>
      <c r="I51" s="96"/>
    </row>
    <row r="52" spans="1:9" s="70" customFormat="1" x14ac:dyDescent="0.25">
      <c r="A52" s="92"/>
      <c r="B52" s="93"/>
      <c r="C52" s="94"/>
      <c r="D52" s="95"/>
      <c r="E52" s="95"/>
      <c r="F52" s="96"/>
      <c r="G52" s="96"/>
      <c r="H52" s="96"/>
      <c r="I52" s="96"/>
    </row>
    <row r="53" spans="1:9" s="70" customFormat="1" x14ac:dyDescent="0.25">
      <c r="A53" s="92"/>
      <c r="B53" s="93"/>
      <c r="C53" s="94"/>
      <c r="D53" s="95"/>
      <c r="E53" s="95"/>
      <c r="F53" s="96"/>
      <c r="G53" s="96"/>
      <c r="H53" s="96"/>
      <c r="I53" s="96"/>
    </row>
    <row r="54" spans="1:9" s="70" customFormat="1" x14ac:dyDescent="0.25">
      <c r="A54" s="92"/>
      <c r="B54" s="93"/>
      <c r="C54" s="94"/>
      <c r="D54" s="95"/>
      <c r="E54" s="95"/>
      <c r="F54" s="96"/>
      <c r="G54" s="96"/>
      <c r="H54" s="96"/>
      <c r="I54" s="96"/>
    </row>
    <row r="55" spans="1:9" s="70" customFormat="1" x14ac:dyDescent="0.25">
      <c r="A55" s="92"/>
      <c r="B55" s="93"/>
      <c r="C55" s="94"/>
      <c r="D55" s="95"/>
      <c r="E55" s="95"/>
      <c r="F55" s="96"/>
      <c r="G55" s="96"/>
      <c r="H55" s="96"/>
      <c r="I55" s="96"/>
    </row>
    <row r="56" spans="1:9" s="70" customFormat="1" x14ac:dyDescent="0.25">
      <c r="A56" s="92"/>
      <c r="B56" s="93"/>
      <c r="C56" s="94"/>
      <c r="D56" s="95"/>
      <c r="E56" s="95"/>
      <c r="F56" s="96"/>
      <c r="G56" s="96"/>
      <c r="H56" s="96"/>
      <c r="I56" s="96"/>
    </row>
    <row r="57" spans="1:9" s="70" customFormat="1" x14ac:dyDescent="0.25">
      <c r="A57" s="92"/>
      <c r="B57" s="93"/>
      <c r="C57" s="94"/>
      <c r="D57" s="95"/>
      <c r="E57" s="95"/>
      <c r="F57" s="96"/>
      <c r="G57" s="96"/>
      <c r="H57" s="96"/>
      <c r="I57" s="96"/>
    </row>
    <row r="58" spans="1:9" x14ac:dyDescent="0.25">
      <c r="I58" s="97"/>
    </row>
    <row r="59" spans="1:9" ht="45" x14ac:dyDescent="0.25">
      <c r="A59" s="51" t="s">
        <v>73</v>
      </c>
      <c r="B59" s="52" t="s">
        <v>93</v>
      </c>
      <c r="C59" s="52" t="s">
        <v>59</v>
      </c>
      <c r="D59" s="52" t="s">
        <v>86</v>
      </c>
      <c r="E59" s="52" t="s">
        <v>87</v>
      </c>
      <c r="F59" s="56" t="s">
        <v>88</v>
      </c>
      <c r="G59" s="52" t="s">
        <v>89</v>
      </c>
      <c r="H59" s="52" t="s">
        <v>75</v>
      </c>
      <c r="I59" s="52" t="s">
        <v>90</v>
      </c>
    </row>
    <row r="60" spans="1:9" ht="54" customHeight="1" x14ac:dyDescent="0.25">
      <c r="A60" s="35">
        <v>6</v>
      </c>
      <c r="B60" s="36" t="s">
        <v>208</v>
      </c>
      <c r="C60" s="37">
        <v>0.11</v>
      </c>
      <c r="D60" s="48" t="e">
        <f>$D$8</f>
        <v>#REF!</v>
      </c>
      <c r="E60" s="48" t="e">
        <f>$E$8</f>
        <v>#REF!</v>
      </c>
      <c r="F60" s="33">
        <f>$F$8</f>
        <v>0</v>
      </c>
      <c r="G60" s="33" t="e">
        <f>$G$8</f>
        <v>#REF!</v>
      </c>
      <c r="H60" s="33" t="e">
        <f>$H$8</f>
        <v>#REF!</v>
      </c>
      <c r="I60" s="90">
        <f>IF(ISERROR(G60/H60),0,G60/H60)</f>
        <v>0</v>
      </c>
    </row>
    <row r="70" spans="1:9" ht="45" x14ac:dyDescent="0.25">
      <c r="A70" s="51" t="s">
        <v>73</v>
      </c>
      <c r="B70" s="52" t="s">
        <v>93</v>
      </c>
      <c r="C70" s="52" t="s">
        <v>59</v>
      </c>
      <c r="D70" s="52" t="s">
        <v>86</v>
      </c>
      <c r="E70" s="52" t="s">
        <v>87</v>
      </c>
      <c r="F70" s="56" t="s">
        <v>88</v>
      </c>
      <c r="G70" s="52" t="s">
        <v>89</v>
      </c>
      <c r="H70" s="52" t="s">
        <v>75</v>
      </c>
      <c r="I70" s="52" t="s">
        <v>90</v>
      </c>
    </row>
    <row r="71" spans="1:9" ht="45.75" customHeight="1" x14ac:dyDescent="0.25">
      <c r="A71" s="35">
        <v>9</v>
      </c>
      <c r="B71" s="36" t="s">
        <v>206</v>
      </c>
      <c r="C71" s="37">
        <v>0.12</v>
      </c>
      <c r="D71" s="48" t="e">
        <f>$D$11</f>
        <v>#REF!</v>
      </c>
      <c r="E71" s="48" t="e">
        <f>$E$11</f>
        <v>#REF!</v>
      </c>
      <c r="F71" s="33">
        <f>$F$11</f>
        <v>0</v>
      </c>
      <c r="G71" s="33" t="e">
        <f>$G$11</f>
        <v>#REF!</v>
      </c>
      <c r="H71" s="33" t="e">
        <f>$H$11</f>
        <v>#REF!</v>
      </c>
      <c r="I71" s="39">
        <f>IF(ISERROR(G71/H71),0,G71/H71)</f>
        <v>0</v>
      </c>
    </row>
  </sheetData>
  <mergeCells count="1">
    <mergeCell ref="A12:B12"/>
  </mergeCells>
  <pageMargins left="0.7" right="0.7" top="0.75" bottom="0.75" header="0.3" footer="0.3"/>
  <pageSetup scale="5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1"/>
  <sheetViews>
    <sheetView zoomScale="69" zoomScaleNormal="69" workbookViewId="0">
      <selection activeCell="G10" sqref="G10"/>
    </sheetView>
  </sheetViews>
  <sheetFormatPr baseColWidth="10" defaultRowHeight="15" x14ac:dyDescent="0.25"/>
  <cols>
    <col min="1" max="1" width="6.85546875" customWidth="1"/>
    <col min="2" max="2" width="39.7109375" customWidth="1"/>
    <col min="3" max="3" width="16.85546875" customWidth="1"/>
    <col min="4" max="4" width="14.7109375" customWidth="1"/>
    <col min="5" max="5" width="14.5703125" customWidth="1"/>
    <col min="6" max="6" width="18.140625" customWidth="1"/>
    <col min="7" max="7" width="12.85546875" customWidth="1"/>
    <col min="8" max="8" width="13.7109375" customWidth="1"/>
    <col min="9" max="9" width="17.140625" customWidth="1"/>
  </cols>
  <sheetData>
    <row r="1" spans="1:11" x14ac:dyDescent="0.25">
      <c r="A1">
        <f ca="1">A1:Q15</f>
        <v>0</v>
      </c>
    </row>
    <row r="2" spans="1:11" ht="45" x14ac:dyDescent="0.25">
      <c r="A2" s="51" t="s">
        <v>73</v>
      </c>
      <c r="B2" s="52" t="s">
        <v>85</v>
      </c>
      <c r="C2" s="52" t="s">
        <v>59</v>
      </c>
      <c r="D2" s="52" t="s">
        <v>86</v>
      </c>
      <c r="E2" s="52" t="s">
        <v>87</v>
      </c>
      <c r="F2" s="52" t="s">
        <v>88</v>
      </c>
      <c r="G2" s="52" t="s">
        <v>89</v>
      </c>
      <c r="H2" s="52" t="s">
        <v>75</v>
      </c>
      <c r="I2" s="52" t="s">
        <v>90</v>
      </c>
    </row>
    <row r="3" spans="1:11" ht="47.25" customHeight="1" x14ac:dyDescent="0.25">
      <c r="A3" s="35">
        <v>1</v>
      </c>
      <c r="B3" s="36" t="s">
        <v>183</v>
      </c>
      <c r="C3" s="37">
        <v>0.11</v>
      </c>
      <c r="D3" s="88" t="e">
        <f>#REF!</f>
        <v>#REF!</v>
      </c>
      <c r="E3" s="38" t="e">
        <f>#REF!</f>
        <v>#REF!</v>
      </c>
      <c r="F3" s="117">
        <f t="shared" ref="F3:F12" si="0">IF(ISERROR(E3/D3),0,(E3/D3))</f>
        <v>0</v>
      </c>
      <c r="G3" s="40" t="e">
        <f>#REF!</f>
        <v>#REF!</v>
      </c>
      <c r="H3" s="89" t="e">
        <f>#REF!</f>
        <v>#REF!</v>
      </c>
      <c r="I3" s="39">
        <f>IF(ISERROR(G3/H3),0,G3/H3)</f>
        <v>0</v>
      </c>
    </row>
    <row r="4" spans="1:11" ht="49.5" customHeight="1" x14ac:dyDescent="0.25">
      <c r="A4" s="35">
        <v>2</v>
      </c>
      <c r="B4" s="36" t="s">
        <v>185</v>
      </c>
      <c r="C4" s="37">
        <v>0.11</v>
      </c>
      <c r="D4" s="88" t="e">
        <f>#REF!</f>
        <v>#REF!</v>
      </c>
      <c r="E4" s="38" t="e">
        <f>#REF!</f>
        <v>#REF!</v>
      </c>
      <c r="F4" s="117">
        <f t="shared" si="0"/>
        <v>0</v>
      </c>
      <c r="G4" s="40" t="e">
        <f>#REF!</f>
        <v>#REF!</v>
      </c>
      <c r="H4" s="89" t="e">
        <f>#REF!</f>
        <v>#REF!</v>
      </c>
      <c r="I4" s="39">
        <f t="shared" ref="I4:I11" si="1">IF(ISERROR(G4/H4),0,G4/H4)</f>
        <v>0</v>
      </c>
    </row>
    <row r="5" spans="1:11" ht="45" x14ac:dyDescent="0.25">
      <c r="A5" s="35">
        <v>3</v>
      </c>
      <c r="B5" s="36" t="s">
        <v>188</v>
      </c>
      <c r="C5" s="37">
        <v>0.11</v>
      </c>
      <c r="D5" s="88" t="e">
        <f>#REF!</f>
        <v>#REF!</v>
      </c>
      <c r="E5" s="38" t="e">
        <f>#REF!</f>
        <v>#REF!</v>
      </c>
      <c r="F5" s="117">
        <f t="shared" si="0"/>
        <v>0</v>
      </c>
      <c r="G5" s="40" t="e">
        <f>#REF!</f>
        <v>#REF!</v>
      </c>
      <c r="H5" s="89" t="e">
        <f>#REF!</f>
        <v>#REF!</v>
      </c>
      <c r="I5" s="39">
        <f t="shared" si="1"/>
        <v>0</v>
      </c>
    </row>
    <row r="6" spans="1:11" ht="62.25" customHeight="1" x14ac:dyDescent="0.25">
      <c r="A6" s="35">
        <v>4</v>
      </c>
      <c r="B6" s="36" t="s">
        <v>192</v>
      </c>
      <c r="C6" s="37">
        <v>0.11</v>
      </c>
      <c r="D6" s="88" t="e">
        <f>#REF!</f>
        <v>#REF!</v>
      </c>
      <c r="E6" s="38" t="e">
        <f>#REF!</f>
        <v>#REF!</v>
      </c>
      <c r="F6" s="117">
        <f t="shared" si="0"/>
        <v>0</v>
      </c>
      <c r="G6" s="40" t="e">
        <f>#REF!</f>
        <v>#REF!</v>
      </c>
      <c r="H6" s="89" t="e">
        <f>#REF!</f>
        <v>#REF!</v>
      </c>
      <c r="I6" s="116">
        <f t="shared" si="1"/>
        <v>0</v>
      </c>
    </row>
    <row r="7" spans="1:11" ht="39" customHeight="1" x14ac:dyDescent="0.25">
      <c r="A7" s="35">
        <v>5</v>
      </c>
      <c r="B7" s="36" t="s">
        <v>196</v>
      </c>
      <c r="C7" s="37">
        <v>0.11</v>
      </c>
      <c r="D7" s="88" t="e">
        <f>#REF!</f>
        <v>#REF!</v>
      </c>
      <c r="E7" s="38" t="e">
        <f>+#REF!</f>
        <v>#REF!</v>
      </c>
      <c r="F7" s="117">
        <f t="shared" si="0"/>
        <v>0</v>
      </c>
      <c r="G7" s="40" t="e">
        <f>#REF!</f>
        <v>#REF!</v>
      </c>
      <c r="H7" s="89" t="e">
        <f>#REF!</f>
        <v>#REF!</v>
      </c>
      <c r="I7" s="39">
        <f t="shared" si="1"/>
        <v>0</v>
      </c>
    </row>
    <row r="8" spans="1:11" ht="53.25" customHeight="1" x14ac:dyDescent="0.25">
      <c r="A8" s="35">
        <v>6</v>
      </c>
      <c r="B8" s="36" t="s">
        <v>207</v>
      </c>
      <c r="C8" s="37">
        <v>0.11</v>
      </c>
      <c r="D8" s="88" t="e">
        <f>#REF!</f>
        <v>#REF!</v>
      </c>
      <c r="E8" s="38" t="e">
        <f>+#REF!</f>
        <v>#REF!</v>
      </c>
      <c r="F8" s="117">
        <f t="shared" si="0"/>
        <v>0</v>
      </c>
      <c r="G8" s="40" t="e">
        <f>#REF!</f>
        <v>#REF!</v>
      </c>
      <c r="H8" s="89" t="e">
        <f>#REF!</f>
        <v>#REF!</v>
      </c>
      <c r="I8" s="90">
        <f t="shared" si="1"/>
        <v>0</v>
      </c>
    </row>
    <row r="9" spans="1:11" ht="53.25" customHeight="1" x14ac:dyDescent="0.25">
      <c r="A9" s="35">
        <v>7</v>
      </c>
      <c r="B9" s="36" t="s">
        <v>203</v>
      </c>
      <c r="C9" s="37">
        <v>0.11</v>
      </c>
      <c r="D9" s="88" t="e">
        <f>#REF!</f>
        <v>#REF!</v>
      </c>
      <c r="E9" s="38" t="e">
        <f>+#REF!</f>
        <v>#REF!</v>
      </c>
      <c r="F9" s="117">
        <f t="shared" si="0"/>
        <v>0</v>
      </c>
      <c r="G9" s="40" t="e">
        <f>#REF!</f>
        <v>#REF!</v>
      </c>
      <c r="H9" s="89" t="e">
        <f>#REF!</f>
        <v>#REF!</v>
      </c>
      <c r="I9" s="39">
        <f t="shared" si="1"/>
        <v>0</v>
      </c>
    </row>
    <row r="10" spans="1:11" ht="66" customHeight="1" x14ac:dyDescent="0.25">
      <c r="A10" s="35">
        <v>8</v>
      </c>
      <c r="B10" s="36" t="s">
        <v>204</v>
      </c>
      <c r="C10" s="37">
        <v>0.11</v>
      </c>
      <c r="D10" s="88" t="e">
        <f>#REF!</f>
        <v>#REF!</v>
      </c>
      <c r="E10" s="38" t="e">
        <f>+#REF!</f>
        <v>#REF!</v>
      </c>
      <c r="F10" s="117">
        <f t="shared" si="0"/>
        <v>0</v>
      </c>
      <c r="G10" s="40" t="e">
        <f>#REF!</f>
        <v>#REF!</v>
      </c>
      <c r="H10" s="89" t="e">
        <f>#REF!</f>
        <v>#REF!</v>
      </c>
      <c r="I10" s="39">
        <f t="shared" si="1"/>
        <v>0</v>
      </c>
    </row>
    <row r="11" spans="1:11" ht="40.5" customHeight="1" x14ac:dyDescent="0.25">
      <c r="A11" s="35">
        <v>9</v>
      </c>
      <c r="B11" s="36" t="s">
        <v>206</v>
      </c>
      <c r="C11" s="37">
        <v>0.12</v>
      </c>
      <c r="D11" s="88" t="e">
        <f>#REF!</f>
        <v>#REF!</v>
      </c>
      <c r="E11" s="38" t="e">
        <f>+#REF!</f>
        <v>#REF!</v>
      </c>
      <c r="F11" s="117">
        <f t="shared" si="0"/>
        <v>0</v>
      </c>
      <c r="G11" s="40" t="e">
        <f>#REF!</f>
        <v>#REF!</v>
      </c>
      <c r="H11" s="89" t="e">
        <f>#REF!</f>
        <v>#REF!</v>
      </c>
      <c r="I11" s="39">
        <f t="shared" si="1"/>
        <v>0</v>
      </c>
    </row>
    <row r="12" spans="1:11" x14ac:dyDescent="0.25">
      <c r="A12" s="284" t="s">
        <v>91</v>
      </c>
      <c r="B12" s="284"/>
      <c r="C12" s="53">
        <f>SUM(C3:C11)</f>
        <v>1</v>
      </c>
      <c r="D12" s="54" t="e">
        <f>SUM(D3:D11)</f>
        <v>#REF!</v>
      </c>
      <c r="E12" s="54" t="e">
        <f>SUM(E3:E11)</f>
        <v>#REF!</v>
      </c>
      <c r="F12" s="118">
        <f t="shared" si="0"/>
        <v>0</v>
      </c>
      <c r="G12" s="55" t="e">
        <f>SUMPRODUCT($C$3:$C$11,G3:G11)</f>
        <v>#REF!</v>
      </c>
      <c r="H12" s="55" t="e">
        <f>SUMPRODUCT($C$3:$C$11,H3:H11)</f>
        <v>#REF!</v>
      </c>
      <c r="I12" s="55">
        <f>IF(ISERROR(G12/H12),0,G12/H12)</f>
        <v>0</v>
      </c>
    </row>
    <row r="13" spans="1:11" x14ac:dyDescent="0.25">
      <c r="E13" s="41"/>
      <c r="K13" s="41"/>
    </row>
    <row r="15" spans="1:11" x14ac:dyDescent="0.25">
      <c r="B15" s="42"/>
      <c r="C15" s="43">
        <v>43250</v>
      </c>
      <c r="D15" s="43">
        <v>43190</v>
      </c>
    </row>
    <row r="16" spans="1:11" x14ac:dyDescent="0.25">
      <c r="B16" s="34" t="s">
        <v>88</v>
      </c>
      <c r="C16" s="45">
        <f>F12</f>
        <v>0</v>
      </c>
      <c r="D16" s="45">
        <v>0.8</v>
      </c>
    </row>
    <row r="17" spans="1:9" x14ac:dyDescent="0.25">
      <c r="B17" s="34" t="s">
        <v>90</v>
      </c>
      <c r="C17" s="44">
        <f>I12</f>
        <v>0</v>
      </c>
      <c r="D17" s="44">
        <v>0.76900000000000002</v>
      </c>
    </row>
    <row r="18" spans="1:9" x14ac:dyDescent="0.25">
      <c r="I18" s="46"/>
    </row>
    <row r="24" spans="1:9" x14ac:dyDescent="0.25">
      <c r="A24" s="47" t="s">
        <v>92</v>
      </c>
    </row>
    <row r="26" spans="1:9" ht="45" x14ac:dyDescent="0.25">
      <c r="A26" s="51" t="s">
        <v>73</v>
      </c>
      <c r="B26" s="52" t="s">
        <v>93</v>
      </c>
      <c r="C26" s="52" t="s">
        <v>59</v>
      </c>
      <c r="D26" s="52" t="s">
        <v>86</v>
      </c>
      <c r="E26" s="52" t="s">
        <v>87</v>
      </c>
      <c r="F26" s="56" t="s">
        <v>88</v>
      </c>
      <c r="G26" s="57" t="s">
        <v>89</v>
      </c>
      <c r="H26" s="57" t="s">
        <v>75</v>
      </c>
      <c r="I26" s="52" t="s">
        <v>90</v>
      </c>
    </row>
    <row r="27" spans="1:9" ht="46.5" customHeight="1" x14ac:dyDescent="0.25">
      <c r="A27" s="35">
        <v>1</v>
      </c>
      <c r="B27" s="36" t="s">
        <v>183</v>
      </c>
      <c r="C27" s="37">
        <v>0.11</v>
      </c>
      <c r="D27" s="48" t="e">
        <f>$D$3</f>
        <v>#REF!</v>
      </c>
      <c r="E27" s="48" t="e">
        <f>$E$3</f>
        <v>#REF!</v>
      </c>
      <c r="F27" s="37">
        <f>$F$3</f>
        <v>0</v>
      </c>
      <c r="G27" s="37" t="e">
        <f>$G$3</f>
        <v>#REF!</v>
      </c>
      <c r="H27" s="91" t="e">
        <f>$H$3</f>
        <v>#REF!</v>
      </c>
      <c r="I27" s="39">
        <f>IF(ISERROR(G27/H27),0,G27/H27)</f>
        <v>0</v>
      </c>
    </row>
    <row r="28" spans="1:9" ht="50.25" customHeight="1" x14ac:dyDescent="0.25">
      <c r="A28" s="35">
        <v>2</v>
      </c>
      <c r="B28" s="36" t="s">
        <v>185</v>
      </c>
      <c r="C28" s="37">
        <v>0.11</v>
      </c>
      <c r="D28" s="48" t="e">
        <f>$D$4</f>
        <v>#REF!</v>
      </c>
      <c r="E28" s="48" t="e">
        <f>$E$4</f>
        <v>#REF!</v>
      </c>
      <c r="F28" s="33">
        <f>$F$4</f>
        <v>0</v>
      </c>
      <c r="G28" s="33" t="e">
        <f>$G$4</f>
        <v>#REF!</v>
      </c>
      <c r="H28" s="33" t="e">
        <f>$H$4</f>
        <v>#REF!</v>
      </c>
      <c r="I28" s="39">
        <f>IF(ISERROR(G28/H28),0,G28/H28)</f>
        <v>0</v>
      </c>
    </row>
    <row r="29" spans="1:9" ht="53.25" customHeight="1" x14ac:dyDescent="0.25"/>
    <row r="30" spans="1:9" ht="53.25" customHeight="1" x14ac:dyDescent="0.25"/>
    <row r="31" spans="1:9" x14ac:dyDescent="0.25">
      <c r="A31" s="49" t="s">
        <v>219</v>
      </c>
    </row>
    <row r="33" spans="1:9" ht="45" x14ac:dyDescent="0.25">
      <c r="A33" s="51" t="s">
        <v>73</v>
      </c>
      <c r="B33" s="52" t="s">
        <v>93</v>
      </c>
      <c r="C33" s="52" t="s">
        <v>59</v>
      </c>
      <c r="D33" s="52" t="s">
        <v>86</v>
      </c>
      <c r="E33" s="52" t="s">
        <v>87</v>
      </c>
      <c r="F33" s="56" t="s">
        <v>88</v>
      </c>
      <c r="G33" s="52" t="s">
        <v>89</v>
      </c>
      <c r="H33" s="52" t="s">
        <v>75</v>
      </c>
      <c r="I33" s="52" t="s">
        <v>90</v>
      </c>
    </row>
    <row r="34" spans="1:9" ht="30" x14ac:dyDescent="0.25">
      <c r="A34" s="35">
        <v>3</v>
      </c>
      <c r="B34" s="36" t="s">
        <v>106</v>
      </c>
      <c r="C34" s="37">
        <v>0.11</v>
      </c>
      <c r="D34" s="48" t="e">
        <f>D5</f>
        <v>#REF!</v>
      </c>
      <c r="E34" s="48" t="e">
        <f>$E$5</f>
        <v>#REF!</v>
      </c>
      <c r="F34" s="33">
        <f>$F$5</f>
        <v>0</v>
      </c>
      <c r="G34" s="33" t="e">
        <f>$G$5</f>
        <v>#REF!</v>
      </c>
      <c r="H34" s="33" t="e">
        <f>$H$5</f>
        <v>#REF!</v>
      </c>
      <c r="I34" s="39">
        <f>IF(ISERROR(G34/H34),0,G34/H34)</f>
        <v>0</v>
      </c>
    </row>
    <row r="35" spans="1:9" ht="72" customHeight="1" x14ac:dyDescent="0.25">
      <c r="A35" s="35">
        <v>4</v>
      </c>
      <c r="B35" s="36" t="s">
        <v>192</v>
      </c>
      <c r="C35" s="37">
        <v>0.11</v>
      </c>
      <c r="D35" s="48" t="e">
        <f>D6</f>
        <v>#REF!</v>
      </c>
      <c r="E35" s="48" t="e">
        <f>$E$6</f>
        <v>#REF!</v>
      </c>
      <c r="F35" s="33">
        <f>$F$6</f>
        <v>0</v>
      </c>
      <c r="G35" s="33" t="e">
        <f>$G$6</f>
        <v>#REF!</v>
      </c>
      <c r="H35" s="33" t="e">
        <f>$H$6</f>
        <v>#REF!</v>
      </c>
      <c r="I35" s="39">
        <f>IF(ISERROR(G35/H35),0,G35/H35)</f>
        <v>0</v>
      </c>
    </row>
    <row r="36" spans="1:9" ht="39.75" customHeight="1" x14ac:dyDescent="0.25">
      <c r="A36" s="35">
        <v>5</v>
      </c>
      <c r="B36" s="36" t="s">
        <v>196</v>
      </c>
      <c r="C36" s="37">
        <v>0.11</v>
      </c>
      <c r="D36" s="48" t="e">
        <f>D7</f>
        <v>#REF!</v>
      </c>
      <c r="E36" s="48" t="e">
        <f>$E$7</f>
        <v>#REF!</v>
      </c>
      <c r="F36" s="33">
        <f>$F$7</f>
        <v>0</v>
      </c>
      <c r="G36" s="33" t="e">
        <f>$G$7</f>
        <v>#REF!</v>
      </c>
      <c r="H36" s="33" t="e">
        <f>$H$7</f>
        <v>#REF!</v>
      </c>
      <c r="I36" s="39">
        <f>IF(ISERROR(G36/H36),0,G36/H36)</f>
        <v>0</v>
      </c>
    </row>
    <row r="37" spans="1:9" ht="17.25" customHeight="1" x14ac:dyDescent="0.25"/>
    <row r="38" spans="1:9" ht="17.25" customHeight="1" x14ac:dyDescent="0.25"/>
    <row r="39" spans="1:9" ht="17.25" customHeight="1" x14ac:dyDescent="0.25"/>
    <row r="40" spans="1:9" ht="17.25" customHeight="1" x14ac:dyDescent="0.25"/>
    <row r="41" spans="1:9" ht="17.25" customHeight="1" x14ac:dyDescent="0.25"/>
    <row r="42" spans="1:9" ht="17.25" customHeight="1" x14ac:dyDescent="0.25"/>
    <row r="43" spans="1:9" ht="17.25" customHeight="1" x14ac:dyDescent="0.25"/>
    <row r="46" spans="1:9" x14ac:dyDescent="0.25">
      <c r="A46" s="49" t="s">
        <v>220</v>
      </c>
    </row>
    <row r="47" spans="1:9" ht="45" x14ac:dyDescent="0.25">
      <c r="A47" s="51" t="s">
        <v>73</v>
      </c>
      <c r="B47" s="52" t="s">
        <v>93</v>
      </c>
      <c r="C47" s="52" t="s">
        <v>59</v>
      </c>
      <c r="D47" s="52" t="s">
        <v>86</v>
      </c>
      <c r="E47" s="52" t="s">
        <v>87</v>
      </c>
      <c r="F47" s="56" t="s">
        <v>88</v>
      </c>
      <c r="G47" s="57" t="s">
        <v>89</v>
      </c>
      <c r="H47" s="57" t="s">
        <v>75</v>
      </c>
      <c r="I47" s="52" t="s">
        <v>90</v>
      </c>
    </row>
    <row r="48" spans="1:9" ht="33.75" customHeight="1" x14ac:dyDescent="0.25">
      <c r="A48" s="35">
        <v>7</v>
      </c>
      <c r="B48" s="36" t="s">
        <v>203</v>
      </c>
      <c r="C48" s="37">
        <v>0.11</v>
      </c>
      <c r="D48" s="48" t="e">
        <f>$D$9</f>
        <v>#REF!</v>
      </c>
      <c r="E48" s="48" t="e">
        <f>$E$9</f>
        <v>#REF!</v>
      </c>
      <c r="F48" s="33">
        <f>$F$9</f>
        <v>0</v>
      </c>
      <c r="G48" s="33" t="e">
        <f>$G$9</f>
        <v>#REF!</v>
      </c>
      <c r="H48" s="33" t="e">
        <f>$H$9</f>
        <v>#REF!</v>
      </c>
      <c r="I48" s="39">
        <f>IF(ISERROR(G48/H48),0,G48/H48)</f>
        <v>0</v>
      </c>
    </row>
    <row r="49" spans="1:9" ht="67.5" customHeight="1" x14ac:dyDescent="0.25">
      <c r="A49" s="35">
        <v>8</v>
      </c>
      <c r="B49" s="36" t="s">
        <v>204</v>
      </c>
      <c r="C49" s="37">
        <v>0.11</v>
      </c>
      <c r="D49" s="48" t="e">
        <f>$D$10</f>
        <v>#REF!</v>
      </c>
      <c r="E49" s="48" t="e">
        <f>$E$10</f>
        <v>#REF!</v>
      </c>
      <c r="F49" s="33">
        <f>$F$10</f>
        <v>0</v>
      </c>
      <c r="G49" s="33" t="e">
        <f>$G$10</f>
        <v>#REF!</v>
      </c>
      <c r="H49" s="33" t="e">
        <f>$H$10</f>
        <v>#REF!</v>
      </c>
      <c r="I49" s="39">
        <f>IF(ISERROR(G49/H49),0,G49/H49)</f>
        <v>0</v>
      </c>
    </row>
    <row r="50" spans="1:9" s="70" customFormat="1" x14ac:dyDescent="0.25">
      <c r="A50" s="92"/>
      <c r="B50" s="93"/>
      <c r="C50" s="94"/>
      <c r="D50" s="95"/>
      <c r="E50" s="95"/>
      <c r="F50" s="96"/>
      <c r="G50" s="96"/>
      <c r="H50" s="96"/>
      <c r="I50" s="96"/>
    </row>
    <row r="51" spans="1:9" s="70" customFormat="1" x14ac:dyDescent="0.25">
      <c r="A51" s="92"/>
      <c r="B51" s="93"/>
      <c r="C51" s="94"/>
      <c r="D51" s="95"/>
      <c r="E51" s="95"/>
      <c r="F51" s="96"/>
      <c r="G51" s="96"/>
      <c r="H51" s="96"/>
      <c r="I51" s="96"/>
    </row>
    <row r="52" spans="1:9" s="70" customFormat="1" x14ac:dyDescent="0.25">
      <c r="A52" s="92"/>
      <c r="B52" s="93"/>
      <c r="C52" s="94"/>
      <c r="D52" s="95"/>
      <c r="E52" s="95"/>
      <c r="F52" s="96"/>
      <c r="G52" s="96"/>
      <c r="H52" s="96"/>
      <c r="I52" s="96"/>
    </row>
    <row r="53" spans="1:9" s="70" customFormat="1" x14ac:dyDescent="0.25">
      <c r="A53" s="92"/>
      <c r="B53" s="93"/>
      <c r="C53" s="94"/>
      <c r="D53" s="95"/>
      <c r="E53" s="95"/>
      <c r="F53" s="96"/>
      <c r="G53" s="96"/>
      <c r="H53" s="96"/>
      <c r="I53" s="96"/>
    </row>
    <row r="54" spans="1:9" s="70" customFormat="1" x14ac:dyDescent="0.25">
      <c r="A54" s="92"/>
      <c r="B54" s="93"/>
      <c r="C54" s="94"/>
      <c r="D54" s="95"/>
      <c r="E54" s="95"/>
      <c r="F54" s="96"/>
      <c r="G54" s="96"/>
      <c r="H54" s="96"/>
      <c r="I54" s="96"/>
    </row>
    <row r="55" spans="1:9" s="70" customFormat="1" x14ac:dyDescent="0.25">
      <c r="A55" s="92"/>
      <c r="B55" s="93"/>
      <c r="C55" s="94"/>
      <c r="D55" s="95"/>
      <c r="E55" s="95"/>
      <c r="F55" s="96"/>
      <c r="G55" s="96"/>
      <c r="H55" s="96"/>
      <c r="I55" s="96"/>
    </row>
    <row r="56" spans="1:9" s="70" customFormat="1" x14ac:dyDescent="0.25">
      <c r="A56" s="92"/>
      <c r="B56" s="93"/>
      <c r="C56" s="94"/>
      <c r="D56" s="95"/>
      <c r="E56" s="95"/>
      <c r="F56" s="96"/>
      <c r="G56" s="96"/>
      <c r="H56" s="96"/>
      <c r="I56" s="96"/>
    </row>
    <row r="57" spans="1:9" s="70" customFormat="1" x14ac:dyDescent="0.25">
      <c r="A57" s="92"/>
      <c r="B57" s="93"/>
      <c r="C57" s="94"/>
      <c r="D57" s="95"/>
      <c r="E57" s="95"/>
      <c r="F57" s="96"/>
      <c r="G57" s="96"/>
      <c r="H57" s="96"/>
      <c r="I57" s="96"/>
    </row>
    <row r="58" spans="1:9" x14ac:dyDescent="0.25">
      <c r="I58" s="97"/>
    </row>
    <row r="59" spans="1:9" ht="45" x14ac:dyDescent="0.25">
      <c r="A59" s="51" t="s">
        <v>73</v>
      </c>
      <c r="B59" s="52" t="s">
        <v>93</v>
      </c>
      <c r="C59" s="52" t="s">
        <v>59</v>
      </c>
      <c r="D59" s="52" t="s">
        <v>86</v>
      </c>
      <c r="E59" s="52" t="s">
        <v>87</v>
      </c>
      <c r="F59" s="56" t="s">
        <v>88</v>
      </c>
      <c r="G59" s="52" t="s">
        <v>89</v>
      </c>
      <c r="H59" s="52" t="s">
        <v>75</v>
      </c>
      <c r="I59" s="52" t="s">
        <v>90</v>
      </c>
    </row>
    <row r="60" spans="1:9" ht="54" customHeight="1" x14ac:dyDescent="0.25">
      <c r="A60" s="35">
        <v>6</v>
      </c>
      <c r="B60" s="36" t="s">
        <v>208</v>
      </c>
      <c r="C60" s="37">
        <v>0.11</v>
      </c>
      <c r="D60" s="48" t="e">
        <f>$D$8</f>
        <v>#REF!</v>
      </c>
      <c r="E60" s="48" t="e">
        <f>$E$8</f>
        <v>#REF!</v>
      </c>
      <c r="F60" s="33">
        <f>$F$8</f>
        <v>0</v>
      </c>
      <c r="G60" s="33" t="e">
        <f>$G$8</f>
        <v>#REF!</v>
      </c>
      <c r="H60" s="33" t="e">
        <f>$H$8</f>
        <v>#REF!</v>
      </c>
      <c r="I60" s="90">
        <f>IF(ISERROR(G60/H60),0,G60/H60)</f>
        <v>0</v>
      </c>
    </row>
    <row r="70" spans="1:9" ht="45" x14ac:dyDescent="0.25">
      <c r="A70" s="51" t="s">
        <v>73</v>
      </c>
      <c r="B70" s="52" t="s">
        <v>93</v>
      </c>
      <c r="C70" s="52" t="s">
        <v>59</v>
      </c>
      <c r="D70" s="52" t="s">
        <v>86</v>
      </c>
      <c r="E70" s="52" t="s">
        <v>87</v>
      </c>
      <c r="F70" s="56" t="s">
        <v>88</v>
      </c>
      <c r="G70" s="52" t="s">
        <v>89</v>
      </c>
      <c r="H70" s="52" t="s">
        <v>75</v>
      </c>
      <c r="I70" s="52" t="s">
        <v>90</v>
      </c>
    </row>
    <row r="71" spans="1:9" ht="45.75" customHeight="1" x14ac:dyDescent="0.25">
      <c r="A71" s="35">
        <v>9</v>
      </c>
      <c r="B71" s="36" t="s">
        <v>206</v>
      </c>
      <c r="C71" s="37">
        <v>0.12</v>
      </c>
      <c r="D71" s="48" t="e">
        <f>$D$11</f>
        <v>#REF!</v>
      </c>
      <c r="E71" s="48" t="e">
        <f>$E$11</f>
        <v>#REF!</v>
      </c>
      <c r="F71" s="33">
        <f>$F$11</f>
        <v>0</v>
      </c>
      <c r="G71" s="33" t="e">
        <f>$G$11</f>
        <v>#REF!</v>
      </c>
      <c r="H71" s="33" t="e">
        <f>$H$11</f>
        <v>#REF!</v>
      </c>
      <c r="I71" s="39">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1"/>
  <sheetViews>
    <sheetView topLeftCell="A4" zoomScale="69" zoomScaleNormal="69" workbookViewId="0">
      <selection activeCell="G7" sqref="G7"/>
    </sheetView>
  </sheetViews>
  <sheetFormatPr baseColWidth="10" defaultRowHeight="15" x14ac:dyDescent="0.25"/>
  <cols>
    <col min="1" max="1" width="6.85546875" customWidth="1"/>
    <col min="2" max="2" width="39.7109375" customWidth="1"/>
    <col min="3" max="3" width="14.140625" customWidth="1"/>
    <col min="4" max="4" width="14.7109375" customWidth="1"/>
    <col min="5" max="5" width="14.5703125" customWidth="1"/>
    <col min="6" max="6" width="18.140625" customWidth="1"/>
    <col min="7" max="7" width="12.85546875" customWidth="1"/>
    <col min="8" max="8" width="13.7109375" customWidth="1"/>
    <col min="9" max="9" width="17.140625" customWidth="1"/>
  </cols>
  <sheetData>
    <row r="1" spans="1:11" x14ac:dyDescent="0.25">
      <c r="A1">
        <f ca="1">A1:Q15</f>
        <v>0</v>
      </c>
    </row>
    <row r="2" spans="1:11" ht="45" x14ac:dyDescent="0.25">
      <c r="A2" s="51" t="s">
        <v>73</v>
      </c>
      <c r="B2" s="52" t="s">
        <v>85</v>
      </c>
      <c r="C2" s="52" t="s">
        <v>59</v>
      </c>
      <c r="D2" s="52" t="s">
        <v>86</v>
      </c>
      <c r="E2" s="52" t="s">
        <v>87</v>
      </c>
      <c r="F2" s="52" t="s">
        <v>88</v>
      </c>
      <c r="G2" s="52" t="s">
        <v>89</v>
      </c>
      <c r="H2" s="52" t="s">
        <v>75</v>
      </c>
      <c r="I2" s="52" t="s">
        <v>90</v>
      </c>
    </row>
    <row r="3" spans="1:11" ht="47.25" customHeight="1" x14ac:dyDescent="0.25">
      <c r="A3" s="35">
        <v>1</v>
      </c>
      <c r="B3" s="36" t="s">
        <v>183</v>
      </c>
      <c r="C3" s="37">
        <v>0.11</v>
      </c>
      <c r="D3" s="88" t="e">
        <f>#REF!</f>
        <v>#REF!</v>
      </c>
      <c r="E3" s="38" t="e">
        <f>#REF!</f>
        <v>#REF!</v>
      </c>
      <c r="F3" s="117">
        <f t="shared" ref="F3:F12" si="0">IF(ISERROR(E3/D3),0,(E3/D3))</f>
        <v>0</v>
      </c>
      <c r="G3" s="40" t="e">
        <f>#REF!</f>
        <v>#REF!</v>
      </c>
      <c r="H3" s="89" t="e">
        <f>#REF!</f>
        <v>#REF!</v>
      </c>
      <c r="I3" s="39">
        <f>IF(ISERROR(G3/H3),0,G3/H3)</f>
        <v>0</v>
      </c>
    </row>
    <row r="4" spans="1:11" ht="49.5" customHeight="1" x14ac:dyDescent="0.25">
      <c r="A4" s="35">
        <v>2</v>
      </c>
      <c r="B4" s="36" t="s">
        <v>185</v>
      </c>
      <c r="C4" s="37">
        <v>0.11</v>
      </c>
      <c r="D4" s="88" t="e">
        <f>#REF!</f>
        <v>#REF!</v>
      </c>
      <c r="E4" s="38" t="e">
        <f>#REF!</f>
        <v>#REF!</v>
      </c>
      <c r="F4" s="117">
        <f t="shared" si="0"/>
        <v>0</v>
      </c>
      <c r="G4" s="40" t="e">
        <f>#REF!</f>
        <v>#REF!</v>
      </c>
      <c r="H4" s="89" t="e">
        <f>#REF!</f>
        <v>#REF!</v>
      </c>
      <c r="I4" s="39">
        <f t="shared" ref="I4:I11" si="1">IF(ISERROR(G4/H4),0,G4/H4)</f>
        <v>0</v>
      </c>
    </row>
    <row r="5" spans="1:11" ht="45" x14ac:dyDescent="0.25">
      <c r="A5" s="35">
        <v>3</v>
      </c>
      <c r="B5" s="36" t="s">
        <v>188</v>
      </c>
      <c r="C5" s="37">
        <v>0.11</v>
      </c>
      <c r="D5" s="88" t="e">
        <f>#REF!</f>
        <v>#REF!</v>
      </c>
      <c r="E5" s="38" t="e">
        <f>#REF!</f>
        <v>#REF!</v>
      </c>
      <c r="F5" s="117">
        <f t="shared" si="0"/>
        <v>0</v>
      </c>
      <c r="G5" s="40" t="e">
        <f>#REF!</f>
        <v>#REF!</v>
      </c>
      <c r="H5" s="89" t="e">
        <f>#REF!</f>
        <v>#REF!</v>
      </c>
      <c r="I5" s="39">
        <f t="shared" si="1"/>
        <v>0</v>
      </c>
    </row>
    <row r="6" spans="1:11" ht="62.25" customHeight="1" x14ac:dyDescent="0.25">
      <c r="A6" s="35">
        <v>4</v>
      </c>
      <c r="B6" s="36" t="s">
        <v>192</v>
      </c>
      <c r="C6" s="37">
        <v>0.11</v>
      </c>
      <c r="D6" s="88" t="e">
        <f>#REF!</f>
        <v>#REF!</v>
      </c>
      <c r="E6" s="38" t="e">
        <f>#REF!</f>
        <v>#REF!</v>
      </c>
      <c r="F6" s="117">
        <f t="shared" si="0"/>
        <v>0</v>
      </c>
      <c r="G6" s="40" t="e">
        <f>+#REF!</f>
        <v>#REF!</v>
      </c>
      <c r="H6" s="89" t="e">
        <f>#REF!</f>
        <v>#REF!</v>
      </c>
      <c r="I6" s="116">
        <f t="shared" si="1"/>
        <v>0</v>
      </c>
    </row>
    <row r="7" spans="1:11" ht="39" customHeight="1" x14ac:dyDescent="0.25">
      <c r="A7" s="35">
        <v>5</v>
      </c>
      <c r="B7" s="36" t="s">
        <v>196</v>
      </c>
      <c r="C7" s="37">
        <v>0.11</v>
      </c>
      <c r="D7" s="88" t="e">
        <f>#REF!</f>
        <v>#REF!</v>
      </c>
      <c r="E7" s="38" t="e">
        <f>+#REF!</f>
        <v>#REF!</v>
      </c>
      <c r="F7" s="117">
        <f t="shared" si="0"/>
        <v>0</v>
      </c>
      <c r="G7" s="40" t="e">
        <f>#REF!</f>
        <v>#REF!</v>
      </c>
      <c r="H7" s="89" t="e">
        <f>#REF!</f>
        <v>#REF!</v>
      </c>
      <c r="I7" s="39">
        <f t="shared" si="1"/>
        <v>0</v>
      </c>
    </row>
    <row r="8" spans="1:11" ht="53.25" customHeight="1" x14ac:dyDescent="0.25">
      <c r="A8" s="35">
        <v>6</v>
      </c>
      <c r="B8" s="36" t="s">
        <v>207</v>
      </c>
      <c r="C8" s="37">
        <v>0.11</v>
      </c>
      <c r="D8" s="88" t="e">
        <f>#REF!</f>
        <v>#REF!</v>
      </c>
      <c r="E8" s="38" t="e">
        <f>+#REF!</f>
        <v>#REF!</v>
      </c>
      <c r="F8" s="117">
        <f t="shared" si="0"/>
        <v>0</v>
      </c>
      <c r="G8" s="40" t="e">
        <f>#REF!</f>
        <v>#REF!</v>
      </c>
      <c r="H8" s="89" t="e">
        <f>#REF!</f>
        <v>#REF!</v>
      </c>
      <c r="I8" s="90">
        <f t="shared" si="1"/>
        <v>0</v>
      </c>
    </row>
    <row r="9" spans="1:11" ht="53.25" customHeight="1" x14ac:dyDescent="0.25">
      <c r="A9" s="35">
        <v>7</v>
      </c>
      <c r="B9" s="36" t="s">
        <v>203</v>
      </c>
      <c r="C9" s="37">
        <v>0.11</v>
      </c>
      <c r="D9" s="88" t="e">
        <f>#REF!</f>
        <v>#REF!</v>
      </c>
      <c r="E9" s="38" t="e">
        <f>+#REF!</f>
        <v>#REF!</v>
      </c>
      <c r="F9" s="117">
        <f t="shared" si="0"/>
        <v>0</v>
      </c>
      <c r="G9" s="89" t="e">
        <f>#REF!</f>
        <v>#REF!</v>
      </c>
      <c r="H9" s="89" t="e">
        <f>#REF!</f>
        <v>#REF!</v>
      </c>
      <c r="I9" s="39">
        <f t="shared" si="1"/>
        <v>0</v>
      </c>
    </row>
    <row r="10" spans="1:11" ht="66" customHeight="1" x14ac:dyDescent="0.25">
      <c r="A10" s="35">
        <v>8</v>
      </c>
      <c r="B10" s="36" t="s">
        <v>204</v>
      </c>
      <c r="C10" s="37">
        <v>0.11</v>
      </c>
      <c r="D10" s="88" t="e">
        <f>#REF!</f>
        <v>#REF!</v>
      </c>
      <c r="E10" s="38" t="e">
        <f>+#REF!</f>
        <v>#REF!</v>
      </c>
      <c r="F10" s="117">
        <f t="shared" si="0"/>
        <v>0</v>
      </c>
      <c r="G10" s="89" t="e">
        <f>#REF!</f>
        <v>#REF!</v>
      </c>
      <c r="H10" s="89" t="e">
        <f>#REF!</f>
        <v>#REF!</v>
      </c>
      <c r="I10" s="39">
        <f t="shared" si="1"/>
        <v>0</v>
      </c>
    </row>
    <row r="11" spans="1:11" ht="40.5" customHeight="1" x14ac:dyDescent="0.25">
      <c r="A11" s="35">
        <v>9</v>
      </c>
      <c r="B11" s="36" t="s">
        <v>206</v>
      </c>
      <c r="C11" s="37">
        <v>0.12</v>
      </c>
      <c r="D11" s="88" t="e">
        <f>#REF!</f>
        <v>#REF!</v>
      </c>
      <c r="E11" s="38" t="e">
        <f>+#REF!</f>
        <v>#REF!</v>
      </c>
      <c r="F11" s="117">
        <f t="shared" si="0"/>
        <v>0</v>
      </c>
      <c r="G11" s="89" t="e">
        <f>+#REF!</f>
        <v>#REF!</v>
      </c>
      <c r="H11" s="89" t="e">
        <f>#REF!</f>
        <v>#REF!</v>
      </c>
      <c r="I11" s="39">
        <f t="shared" si="1"/>
        <v>0</v>
      </c>
    </row>
    <row r="12" spans="1:11" x14ac:dyDescent="0.25">
      <c r="A12" s="284" t="s">
        <v>91</v>
      </c>
      <c r="B12" s="284"/>
      <c r="C12" s="53">
        <f>SUM(C3:C11)</f>
        <v>1</v>
      </c>
      <c r="D12" s="54" t="e">
        <f>SUM(D3:D11)</f>
        <v>#REF!</v>
      </c>
      <c r="E12" s="54" t="e">
        <f>SUM(E3:E11)</f>
        <v>#REF!</v>
      </c>
      <c r="F12" s="118">
        <f t="shared" si="0"/>
        <v>0</v>
      </c>
      <c r="G12" s="55" t="e">
        <f>SUMPRODUCT($C$3:$C$11,G3:G11)</f>
        <v>#REF!</v>
      </c>
      <c r="H12" s="55" t="e">
        <f>SUMPRODUCT($C$3:$C$11,H3:H11)</f>
        <v>#REF!</v>
      </c>
      <c r="I12" s="55">
        <f>IF(ISERROR(G12/H12),0,G12/H12)</f>
        <v>0</v>
      </c>
    </row>
    <row r="13" spans="1:11" x14ac:dyDescent="0.25">
      <c r="E13" s="41"/>
      <c r="K13" s="41"/>
    </row>
    <row r="15" spans="1:11" x14ac:dyDescent="0.25">
      <c r="B15" s="42"/>
      <c r="C15" s="43">
        <v>43281</v>
      </c>
      <c r="D15" s="43">
        <v>43251</v>
      </c>
    </row>
    <row r="16" spans="1:11" x14ac:dyDescent="0.25">
      <c r="B16" s="34" t="s">
        <v>88</v>
      </c>
      <c r="C16" s="45">
        <f>F12</f>
        <v>0</v>
      </c>
      <c r="D16" s="45">
        <v>0.92</v>
      </c>
    </row>
    <row r="17" spans="1:9" x14ac:dyDescent="0.25">
      <c r="B17" s="34" t="s">
        <v>90</v>
      </c>
      <c r="C17" s="44">
        <f>I12</f>
        <v>0</v>
      </c>
      <c r="D17" s="44">
        <v>0.94799999999999995</v>
      </c>
    </row>
    <row r="18" spans="1:9" x14ac:dyDescent="0.25">
      <c r="I18" s="46"/>
    </row>
    <row r="24" spans="1:9" x14ac:dyDescent="0.25">
      <c r="A24" s="47" t="s">
        <v>92</v>
      </c>
    </row>
    <row r="26" spans="1:9" ht="45" x14ac:dyDescent="0.25">
      <c r="A26" s="51" t="s">
        <v>73</v>
      </c>
      <c r="B26" s="52" t="s">
        <v>93</v>
      </c>
      <c r="C26" s="52" t="s">
        <v>59</v>
      </c>
      <c r="D26" s="52" t="s">
        <v>86</v>
      </c>
      <c r="E26" s="52" t="s">
        <v>87</v>
      </c>
      <c r="F26" s="56" t="s">
        <v>88</v>
      </c>
      <c r="G26" s="57" t="s">
        <v>89</v>
      </c>
      <c r="H26" s="57" t="s">
        <v>75</v>
      </c>
      <c r="I26" s="52" t="s">
        <v>90</v>
      </c>
    </row>
    <row r="27" spans="1:9" ht="46.5" customHeight="1" x14ac:dyDescent="0.25">
      <c r="A27" s="35">
        <v>1</v>
      </c>
      <c r="B27" s="36" t="s">
        <v>183</v>
      </c>
      <c r="C27" s="37">
        <v>0.11</v>
      </c>
      <c r="D27" s="48" t="e">
        <f>$D$3</f>
        <v>#REF!</v>
      </c>
      <c r="E27" s="48" t="e">
        <f>$E$3</f>
        <v>#REF!</v>
      </c>
      <c r="F27" s="37">
        <f>$F$3</f>
        <v>0</v>
      </c>
      <c r="G27" s="37" t="e">
        <f>$G$3</f>
        <v>#REF!</v>
      </c>
      <c r="H27" s="91" t="e">
        <f>$H$3</f>
        <v>#REF!</v>
      </c>
      <c r="I27" s="39">
        <f>IF(ISERROR(G27/H27),0,G27/H27)</f>
        <v>0</v>
      </c>
    </row>
    <row r="28" spans="1:9" ht="50.25" customHeight="1" x14ac:dyDescent="0.25">
      <c r="A28" s="35">
        <v>2</v>
      </c>
      <c r="B28" s="36" t="s">
        <v>185</v>
      </c>
      <c r="C28" s="37">
        <v>0.11</v>
      </c>
      <c r="D28" s="48" t="e">
        <f>$D$4</f>
        <v>#REF!</v>
      </c>
      <c r="E28" s="48" t="e">
        <f>$E$4</f>
        <v>#REF!</v>
      </c>
      <c r="F28" s="33">
        <f>$F$4</f>
        <v>0</v>
      </c>
      <c r="G28" s="33" t="e">
        <f>$G$4</f>
        <v>#REF!</v>
      </c>
      <c r="H28" s="33" t="e">
        <f>$H$4</f>
        <v>#REF!</v>
      </c>
      <c r="I28" s="39">
        <f>IF(ISERROR(G28/H28),0,G28/H28)</f>
        <v>0</v>
      </c>
    </row>
    <row r="29" spans="1:9" ht="53.25" customHeight="1" x14ac:dyDescent="0.25"/>
    <row r="30" spans="1:9" ht="53.25" customHeight="1" x14ac:dyDescent="0.25"/>
    <row r="31" spans="1:9" x14ac:dyDescent="0.25">
      <c r="A31" s="49" t="s">
        <v>219</v>
      </c>
    </row>
    <row r="33" spans="1:9" ht="45" x14ac:dyDescent="0.25">
      <c r="A33" s="51" t="s">
        <v>73</v>
      </c>
      <c r="B33" s="52" t="s">
        <v>93</v>
      </c>
      <c r="C33" s="52" t="s">
        <v>59</v>
      </c>
      <c r="D33" s="52" t="s">
        <v>86</v>
      </c>
      <c r="E33" s="52" t="s">
        <v>87</v>
      </c>
      <c r="F33" s="56" t="s">
        <v>88</v>
      </c>
      <c r="G33" s="52" t="s">
        <v>89</v>
      </c>
      <c r="H33" s="52" t="s">
        <v>75</v>
      </c>
      <c r="I33" s="52" t="s">
        <v>90</v>
      </c>
    </row>
    <row r="34" spans="1:9" ht="30" x14ac:dyDescent="0.25">
      <c r="A34" s="35">
        <v>3</v>
      </c>
      <c r="B34" s="36" t="s">
        <v>106</v>
      </c>
      <c r="C34" s="37">
        <v>0.11</v>
      </c>
      <c r="D34" s="48" t="e">
        <f>D5</f>
        <v>#REF!</v>
      </c>
      <c r="E34" s="48" t="e">
        <f>$E$5</f>
        <v>#REF!</v>
      </c>
      <c r="F34" s="33">
        <f>$F$5</f>
        <v>0</v>
      </c>
      <c r="G34" s="33" t="e">
        <f>$G$5</f>
        <v>#REF!</v>
      </c>
      <c r="H34" s="33" t="e">
        <f>$H$5</f>
        <v>#REF!</v>
      </c>
      <c r="I34" s="39">
        <f>IF(ISERROR(G34/H34),0,G34/H34)</f>
        <v>0</v>
      </c>
    </row>
    <row r="35" spans="1:9" ht="72" customHeight="1" x14ac:dyDescent="0.25">
      <c r="A35" s="35">
        <v>4</v>
      </c>
      <c r="B35" s="36" t="s">
        <v>192</v>
      </c>
      <c r="C35" s="37">
        <v>0.11</v>
      </c>
      <c r="D35" s="48" t="e">
        <f>D6</f>
        <v>#REF!</v>
      </c>
      <c r="E35" s="48" t="e">
        <f>$E$6</f>
        <v>#REF!</v>
      </c>
      <c r="F35" s="33">
        <f>$F$6</f>
        <v>0</v>
      </c>
      <c r="G35" s="33" t="e">
        <f>$G$6</f>
        <v>#REF!</v>
      </c>
      <c r="H35" s="33" t="e">
        <f>$H$6</f>
        <v>#REF!</v>
      </c>
      <c r="I35" s="39">
        <f>IF(ISERROR(G35/H35),0,G35/H35)</f>
        <v>0</v>
      </c>
    </row>
    <row r="36" spans="1:9" ht="39.75" customHeight="1" x14ac:dyDescent="0.25">
      <c r="A36" s="35">
        <v>5</v>
      </c>
      <c r="B36" s="36" t="s">
        <v>196</v>
      </c>
      <c r="C36" s="37">
        <v>0.11</v>
      </c>
      <c r="D36" s="48" t="e">
        <f>D7</f>
        <v>#REF!</v>
      </c>
      <c r="E36" s="48" t="e">
        <f>$E$7</f>
        <v>#REF!</v>
      </c>
      <c r="F36" s="33">
        <f>$F$7</f>
        <v>0</v>
      </c>
      <c r="G36" s="33" t="e">
        <f>$G$7</f>
        <v>#REF!</v>
      </c>
      <c r="H36" s="33" t="e">
        <f>$H$7</f>
        <v>#REF!</v>
      </c>
      <c r="I36" s="39">
        <f>IF(ISERROR(G36/H36),0,G36/H36)</f>
        <v>0</v>
      </c>
    </row>
    <row r="37" spans="1:9" ht="17.25" customHeight="1" x14ac:dyDescent="0.25"/>
    <row r="38" spans="1:9" ht="17.25" customHeight="1" x14ac:dyDescent="0.25"/>
    <row r="39" spans="1:9" ht="17.25" customHeight="1" x14ac:dyDescent="0.25"/>
    <row r="40" spans="1:9" ht="17.25" customHeight="1" x14ac:dyDescent="0.25"/>
    <row r="41" spans="1:9" ht="17.25" customHeight="1" x14ac:dyDescent="0.25"/>
    <row r="42" spans="1:9" ht="17.25" customHeight="1" x14ac:dyDescent="0.25"/>
    <row r="43" spans="1:9" ht="17.25" customHeight="1" x14ac:dyDescent="0.25"/>
    <row r="46" spans="1:9" x14ac:dyDescent="0.25">
      <c r="A46" s="49" t="s">
        <v>220</v>
      </c>
    </row>
    <row r="47" spans="1:9" ht="45" x14ac:dyDescent="0.25">
      <c r="A47" s="51" t="s">
        <v>73</v>
      </c>
      <c r="B47" s="52" t="s">
        <v>93</v>
      </c>
      <c r="C47" s="52" t="s">
        <v>59</v>
      </c>
      <c r="D47" s="52" t="s">
        <v>86</v>
      </c>
      <c r="E47" s="52" t="s">
        <v>87</v>
      </c>
      <c r="F47" s="56" t="s">
        <v>88</v>
      </c>
      <c r="G47" s="57" t="s">
        <v>89</v>
      </c>
      <c r="H47" s="57" t="s">
        <v>75</v>
      </c>
      <c r="I47" s="52" t="s">
        <v>90</v>
      </c>
    </row>
    <row r="48" spans="1:9" ht="33.75" customHeight="1" x14ac:dyDescent="0.25">
      <c r="A48" s="35">
        <v>7</v>
      </c>
      <c r="B48" s="36" t="s">
        <v>203</v>
      </c>
      <c r="C48" s="37">
        <v>0.11</v>
      </c>
      <c r="D48" s="48" t="e">
        <f>$D$9</f>
        <v>#REF!</v>
      </c>
      <c r="E48" s="48" t="e">
        <f>$E$9</f>
        <v>#REF!</v>
      </c>
      <c r="F48" s="33">
        <f>$F$9</f>
        <v>0</v>
      </c>
      <c r="G48" s="33" t="e">
        <f>$G$9</f>
        <v>#REF!</v>
      </c>
      <c r="H48" s="33" t="e">
        <f>$H$9</f>
        <v>#REF!</v>
      </c>
      <c r="I48" s="39">
        <f>IF(ISERROR(G48/H48),0,G48/H48)</f>
        <v>0</v>
      </c>
    </row>
    <row r="49" spans="1:9" ht="67.5" customHeight="1" x14ac:dyDescent="0.25">
      <c r="A49" s="35">
        <v>8</v>
      </c>
      <c r="B49" s="36" t="s">
        <v>204</v>
      </c>
      <c r="C49" s="37">
        <v>0.11</v>
      </c>
      <c r="D49" s="48" t="e">
        <f>$D$10</f>
        <v>#REF!</v>
      </c>
      <c r="E49" s="48" t="e">
        <f>$E$10</f>
        <v>#REF!</v>
      </c>
      <c r="F49" s="33">
        <f>$F$10</f>
        <v>0</v>
      </c>
      <c r="G49" s="33" t="e">
        <f>$G$10</f>
        <v>#REF!</v>
      </c>
      <c r="H49" s="33" t="e">
        <f>$H$10</f>
        <v>#REF!</v>
      </c>
      <c r="I49" s="39">
        <f>IF(ISERROR(G49/H49),0,G49/H49)</f>
        <v>0</v>
      </c>
    </row>
    <row r="50" spans="1:9" s="70" customFormat="1" x14ac:dyDescent="0.25">
      <c r="A50" s="92"/>
      <c r="B50" s="93"/>
      <c r="C50" s="94"/>
      <c r="D50" s="95"/>
      <c r="E50" s="95"/>
      <c r="F50" s="96"/>
      <c r="G50" s="96"/>
      <c r="H50" s="96"/>
      <c r="I50" s="96"/>
    </row>
    <row r="51" spans="1:9" s="70" customFormat="1" x14ac:dyDescent="0.25">
      <c r="A51" s="92"/>
      <c r="B51" s="93"/>
      <c r="C51" s="94"/>
      <c r="D51" s="95"/>
      <c r="E51" s="95"/>
      <c r="F51" s="96"/>
      <c r="G51" s="96"/>
      <c r="H51" s="96"/>
      <c r="I51" s="96"/>
    </row>
    <row r="52" spans="1:9" s="70" customFormat="1" x14ac:dyDescent="0.25">
      <c r="A52" s="92"/>
      <c r="B52" s="93"/>
      <c r="C52" s="94"/>
      <c r="D52" s="95"/>
      <c r="E52" s="95"/>
      <c r="F52" s="96"/>
      <c r="G52" s="96"/>
      <c r="H52" s="96"/>
      <c r="I52" s="96"/>
    </row>
    <row r="53" spans="1:9" s="70" customFormat="1" x14ac:dyDescent="0.25">
      <c r="A53" s="92"/>
      <c r="B53" s="93"/>
      <c r="C53" s="94"/>
      <c r="D53" s="95"/>
      <c r="E53" s="95"/>
      <c r="F53" s="96"/>
      <c r="G53" s="96"/>
      <c r="H53" s="96"/>
      <c r="I53" s="96"/>
    </row>
    <row r="54" spans="1:9" s="70" customFormat="1" x14ac:dyDescent="0.25">
      <c r="A54" s="92"/>
      <c r="B54" s="93"/>
      <c r="C54" s="94"/>
      <c r="D54" s="95"/>
      <c r="E54" s="95"/>
      <c r="F54" s="96"/>
      <c r="G54" s="96"/>
      <c r="H54" s="96"/>
      <c r="I54" s="96"/>
    </row>
    <row r="55" spans="1:9" s="70" customFormat="1" x14ac:dyDescent="0.25">
      <c r="A55" s="92"/>
      <c r="B55" s="93"/>
      <c r="C55" s="94"/>
      <c r="D55" s="95"/>
      <c r="E55" s="95"/>
      <c r="F55" s="96"/>
      <c r="G55" s="96"/>
      <c r="H55" s="96"/>
      <c r="I55" s="96"/>
    </row>
    <row r="56" spans="1:9" s="70" customFormat="1" x14ac:dyDescent="0.25">
      <c r="A56" s="92"/>
      <c r="B56" s="93"/>
      <c r="C56" s="94"/>
      <c r="D56" s="95"/>
      <c r="E56" s="95"/>
      <c r="F56" s="96"/>
      <c r="G56" s="96"/>
      <c r="H56" s="96"/>
      <c r="I56" s="96"/>
    </row>
    <row r="57" spans="1:9" s="70" customFormat="1" x14ac:dyDescent="0.25">
      <c r="A57" s="92"/>
      <c r="B57" s="93"/>
      <c r="C57" s="94"/>
      <c r="D57" s="95"/>
      <c r="E57" s="95"/>
      <c r="F57" s="96"/>
      <c r="G57" s="96"/>
      <c r="H57" s="96"/>
      <c r="I57" s="96"/>
    </row>
    <row r="58" spans="1:9" x14ac:dyDescent="0.25">
      <c r="I58" s="97"/>
    </row>
    <row r="59" spans="1:9" ht="45" x14ac:dyDescent="0.25">
      <c r="A59" s="51" t="s">
        <v>73</v>
      </c>
      <c r="B59" s="52" t="s">
        <v>93</v>
      </c>
      <c r="C59" s="52" t="s">
        <v>59</v>
      </c>
      <c r="D59" s="52" t="s">
        <v>86</v>
      </c>
      <c r="E59" s="52" t="s">
        <v>87</v>
      </c>
      <c r="F59" s="56" t="s">
        <v>88</v>
      </c>
      <c r="G59" s="52" t="s">
        <v>89</v>
      </c>
      <c r="H59" s="52" t="s">
        <v>75</v>
      </c>
      <c r="I59" s="52" t="s">
        <v>90</v>
      </c>
    </row>
    <row r="60" spans="1:9" ht="54" customHeight="1" x14ac:dyDescent="0.25">
      <c r="A60" s="35">
        <v>6</v>
      </c>
      <c r="B60" s="36" t="s">
        <v>208</v>
      </c>
      <c r="C60" s="37">
        <v>0.11</v>
      </c>
      <c r="D60" s="48" t="e">
        <f>$D$8</f>
        <v>#REF!</v>
      </c>
      <c r="E60" s="48" t="e">
        <f>$E$8</f>
        <v>#REF!</v>
      </c>
      <c r="F60" s="33">
        <f>$F$8</f>
        <v>0</v>
      </c>
      <c r="G60" s="33" t="e">
        <f>$G$8</f>
        <v>#REF!</v>
      </c>
      <c r="H60" s="33" t="e">
        <f>$H$8</f>
        <v>#REF!</v>
      </c>
      <c r="I60" s="90">
        <f>IF(ISERROR(G60/H60),0,G60/H60)</f>
        <v>0</v>
      </c>
    </row>
    <row r="70" spans="1:9" ht="45" x14ac:dyDescent="0.25">
      <c r="A70" s="51" t="s">
        <v>73</v>
      </c>
      <c r="B70" s="52" t="s">
        <v>93</v>
      </c>
      <c r="C70" s="52" t="s">
        <v>59</v>
      </c>
      <c r="D70" s="52" t="s">
        <v>86</v>
      </c>
      <c r="E70" s="52" t="s">
        <v>87</v>
      </c>
      <c r="F70" s="56" t="s">
        <v>88</v>
      </c>
      <c r="G70" s="52" t="s">
        <v>89</v>
      </c>
      <c r="H70" s="52" t="s">
        <v>75</v>
      </c>
      <c r="I70" s="52" t="s">
        <v>90</v>
      </c>
    </row>
    <row r="71" spans="1:9" ht="45.75" customHeight="1" x14ac:dyDescent="0.25">
      <c r="A71" s="35">
        <v>9</v>
      </c>
      <c r="B71" s="36" t="s">
        <v>206</v>
      </c>
      <c r="C71" s="37">
        <v>0.12</v>
      </c>
      <c r="D71" s="48" t="e">
        <f>$D$11</f>
        <v>#REF!</v>
      </c>
      <c r="E71" s="48" t="e">
        <f>$E$11</f>
        <v>#REF!</v>
      </c>
      <c r="F71" s="33">
        <f>$F$11</f>
        <v>0</v>
      </c>
      <c r="G71" s="33" t="e">
        <f>$G$11</f>
        <v>#REF!</v>
      </c>
      <c r="H71" s="33" t="e">
        <f>$H$11</f>
        <v>#REF!</v>
      </c>
      <c r="I71" s="39">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71"/>
  <sheetViews>
    <sheetView topLeftCell="A6" zoomScale="69" zoomScaleNormal="69" workbookViewId="0">
      <selection activeCell="Q3" sqref="Q3"/>
    </sheetView>
  </sheetViews>
  <sheetFormatPr baseColWidth="10" defaultRowHeight="15" x14ac:dyDescent="0.25"/>
  <cols>
    <col min="1" max="1" width="6.85546875" customWidth="1"/>
    <col min="2" max="2" width="39.7109375" customWidth="1"/>
    <col min="3" max="3" width="14.140625" customWidth="1"/>
    <col min="4" max="4" width="14.7109375" customWidth="1"/>
    <col min="5" max="5" width="14.5703125" customWidth="1"/>
    <col min="6" max="6" width="18.140625" customWidth="1"/>
    <col min="7" max="7" width="12.85546875" customWidth="1"/>
    <col min="8" max="8" width="13.7109375" customWidth="1"/>
    <col min="9" max="9" width="17.140625" style="128" customWidth="1"/>
  </cols>
  <sheetData>
    <row r="1" spans="1:11" x14ac:dyDescent="0.25">
      <c r="A1">
        <f ca="1">A1:Q15</f>
        <v>0</v>
      </c>
    </row>
    <row r="2" spans="1:11" ht="45" x14ac:dyDescent="0.25">
      <c r="A2" s="51" t="s">
        <v>73</v>
      </c>
      <c r="B2" s="52" t="s">
        <v>85</v>
      </c>
      <c r="C2" s="52" t="s">
        <v>59</v>
      </c>
      <c r="D2" s="52" t="s">
        <v>86</v>
      </c>
      <c r="E2" s="52" t="s">
        <v>87</v>
      </c>
      <c r="F2" s="52" t="s">
        <v>88</v>
      </c>
      <c r="G2" s="52" t="s">
        <v>89</v>
      </c>
      <c r="H2" s="52" t="s">
        <v>75</v>
      </c>
      <c r="I2" s="129" t="s">
        <v>90</v>
      </c>
    </row>
    <row r="3" spans="1:11" ht="47.25" customHeight="1" x14ac:dyDescent="0.25">
      <c r="A3" s="35">
        <v>1</v>
      </c>
      <c r="B3" s="36" t="s">
        <v>183</v>
      </c>
      <c r="C3" s="37">
        <v>0.11</v>
      </c>
      <c r="D3" s="88" t="e">
        <f>#REF!</f>
        <v>#REF!</v>
      </c>
      <c r="E3" s="38" t="e">
        <f>#REF!</f>
        <v>#REF!</v>
      </c>
      <c r="F3" s="117">
        <f t="shared" ref="F3:F12" si="0">IF(ISERROR(E3/D3),0,(E3/D3))</f>
        <v>0</v>
      </c>
      <c r="G3" s="40" t="e">
        <f>#REF!</f>
        <v>#REF!</v>
      </c>
      <c r="H3" s="89" t="e">
        <f>#REF!</f>
        <v>#REF!</v>
      </c>
      <c r="I3" s="130">
        <f>IF(ISERROR(G3/H3),0,G3/H3)</f>
        <v>0</v>
      </c>
    </row>
    <row r="4" spans="1:11" ht="49.5" customHeight="1" x14ac:dyDescent="0.25">
      <c r="A4" s="35">
        <v>2</v>
      </c>
      <c r="B4" s="36" t="s">
        <v>185</v>
      </c>
      <c r="C4" s="37">
        <v>0.11</v>
      </c>
      <c r="D4" s="88" t="e">
        <f>#REF!</f>
        <v>#REF!</v>
      </c>
      <c r="E4" s="38" t="e">
        <f>#REF!</f>
        <v>#REF!</v>
      </c>
      <c r="F4" s="117">
        <f t="shared" si="0"/>
        <v>0</v>
      </c>
      <c r="G4" s="40" t="e">
        <f>#REF!</f>
        <v>#REF!</v>
      </c>
      <c r="H4" s="89" t="e">
        <f>#REF!</f>
        <v>#REF!</v>
      </c>
      <c r="I4" s="130">
        <f t="shared" ref="I4:I11" si="1">IF(ISERROR(G4/H4),0,G4/H4)</f>
        <v>0</v>
      </c>
    </row>
    <row r="5" spans="1:11" ht="45" x14ac:dyDescent="0.25">
      <c r="A5" s="35">
        <v>3</v>
      </c>
      <c r="B5" s="36" t="s">
        <v>188</v>
      </c>
      <c r="C5" s="37">
        <v>0.11</v>
      </c>
      <c r="D5" s="88" t="e">
        <f>#REF!</f>
        <v>#REF!</v>
      </c>
      <c r="E5" s="38" t="e">
        <f>#REF!</f>
        <v>#REF!</v>
      </c>
      <c r="F5" s="117">
        <f t="shared" si="0"/>
        <v>0</v>
      </c>
      <c r="G5" s="40" t="e">
        <f>#REF!</f>
        <v>#REF!</v>
      </c>
      <c r="H5" s="89" t="e">
        <f>#REF!</f>
        <v>#REF!</v>
      </c>
      <c r="I5" s="130">
        <f t="shared" si="1"/>
        <v>0</v>
      </c>
    </row>
    <row r="6" spans="1:11" s="126" customFormat="1" ht="62.25" customHeight="1" x14ac:dyDescent="0.25">
      <c r="A6" s="119">
        <v>4</v>
      </c>
      <c r="B6" s="120" t="s">
        <v>192</v>
      </c>
      <c r="C6" s="121">
        <v>0.11</v>
      </c>
      <c r="D6" s="122" t="e">
        <f>#REF!</f>
        <v>#REF!</v>
      </c>
      <c r="E6" s="123" t="e">
        <f>#REF!</f>
        <v>#REF!</v>
      </c>
      <c r="F6" s="124">
        <f t="shared" si="0"/>
        <v>0</v>
      </c>
      <c r="G6" s="127" t="e">
        <f>+#REF!</f>
        <v>#REF!</v>
      </c>
      <c r="H6" s="125" t="e">
        <f>#REF!</f>
        <v>#REF!</v>
      </c>
      <c r="I6" s="130">
        <f t="shared" si="1"/>
        <v>0</v>
      </c>
    </row>
    <row r="7" spans="1:11" ht="39" customHeight="1" x14ac:dyDescent="0.25">
      <c r="A7" s="35">
        <v>5</v>
      </c>
      <c r="B7" s="36" t="s">
        <v>196</v>
      </c>
      <c r="C7" s="37">
        <v>0.11</v>
      </c>
      <c r="D7" s="88" t="e">
        <f>#REF!</f>
        <v>#REF!</v>
      </c>
      <c r="E7" s="38" t="e">
        <f>+#REF!</f>
        <v>#REF!</v>
      </c>
      <c r="F7" s="117">
        <f t="shared" si="0"/>
        <v>0</v>
      </c>
      <c r="G7" s="40" t="e">
        <f>#REF!</f>
        <v>#REF!</v>
      </c>
      <c r="H7" s="89" t="e">
        <f>#REF!</f>
        <v>#REF!</v>
      </c>
      <c r="I7" s="130">
        <f t="shared" si="1"/>
        <v>0</v>
      </c>
    </row>
    <row r="8" spans="1:11" ht="53.25" customHeight="1" x14ac:dyDescent="0.25">
      <c r="A8" s="35">
        <v>6</v>
      </c>
      <c r="B8" s="36" t="s">
        <v>207</v>
      </c>
      <c r="C8" s="37">
        <v>0.11</v>
      </c>
      <c r="D8" s="88" t="e">
        <f>#REF!</f>
        <v>#REF!</v>
      </c>
      <c r="E8" s="38" t="e">
        <f>+#REF!</f>
        <v>#REF!</v>
      </c>
      <c r="F8" s="117">
        <f t="shared" si="0"/>
        <v>0</v>
      </c>
      <c r="G8" s="40" t="e">
        <f>#REF!</f>
        <v>#REF!</v>
      </c>
      <c r="H8" s="89" t="e">
        <f>#REF!</f>
        <v>#REF!</v>
      </c>
      <c r="I8" s="130">
        <f t="shared" si="1"/>
        <v>0</v>
      </c>
    </row>
    <row r="9" spans="1:11" s="126" customFormat="1" ht="53.25" customHeight="1" x14ac:dyDescent="0.25">
      <c r="A9" s="119">
        <v>7</v>
      </c>
      <c r="B9" s="120" t="s">
        <v>203</v>
      </c>
      <c r="C9" s="121">
        <v>0.11</v>
      </c>
      <c r="D9" s="122" t="e">
        <f>#REF!</f>
        <v>#REF!</v>
      </c>
      <c r="E9" s="123" t="e">
        <f>+#REF!</f>
        <v>#REF!</v>
      </c>
      <c r="F9" s="124">
        <f t="shared" si="0"/>
        <v>0</v>
      </c>
      <c r="G9" s="125" t="e">
        <f>#REF!</f>
        <v>#REF!</v>
      </c>
      <c r="H9" s="125" t="e">
        <f>#REF!</f>
        <v>#REF!</v>
      </c>
      <c r="I9" s="130">
        <f t="shared" si="1"/>
        <v>0</v>
      </c>
    </row>
    <row r="10" spans="1:11" ht="66" customHeight="1" x14ac:dyDescent="0.25">
      <c r="A10" s="35">
        <v>8</v>
      </c>
      <c r="B10" s="36" t="s">
        <v>204</v>
      </c>
      <c r="C10" s="37">
        <v>0.11</v>
      </c>
      <c r="D10" s="88" t="e">
        <f>#REF!</f>
        <v>#REF!</v>
      </c>
      <c r="E10" s="38" t="e">
        <f>+#REF!</f>
        <v>#REF!</v>
      </c>
      <c r="F10" s="117">
        <f t="shared" si="0"/>
        <v>0</v>
      </c>
      <c r="G10" s="89" t="e">
        <f>#REF!</f>
        <v>#REF!</v>
      </c>
      <c r="H10" s="89" t="e">
        <f>#REF!</f>
        <v>#REF!</v>
      </c>
      <c r="I10" s="130">
        <f t="shared" si="1"/>
        <v>0</v>
      </c>
    </row>
    <row r="11" spans="1:11" s="126" customFormat="1" ht="40.5" customHeight="1" x14ac:dyDescent="0.25">
      <c r="A11" s="119">
        <v>9</v>
      </c>
      <c r="B11" s="120" t="s">
        <v>206</v>
      </c>
      <c r="C11" s="121">
        <v>0.12</v>
      </c>
      <c r="D11" s="122" t="e">
        <f>#REF!</f>
        <v>#REF!</v>
      </c>
      <c r="E11" s="123" t="e">
        <f>+#REF!</f>
        <v>#REF!</v>
      </c>
      <c r="F11" s="124">
        <f t="shared" si="0"/>
        <v>0</v>
      </c>
      <c r="G11" s="125" t="e">
        <f>+#REF!</f>
        <v>#REF!</v>
      </c>
      <c r="H11" s="125" t="e">
        <f>#REF!</f>
        <v>#REF!</v>
      </c>
      <c r="I11" s="130">
        <f t="shared" si="1"/>
        <v>0</v>
      </c>
    </row>
    <row r="12" spans="1:11" x14ac:dyDescent="0.25">
      <c r="A12" s="284" t="s">
        <v>91</v>
      </c>
      <c r="B12" s="284"/>
      <c r="C12" s="53">
        <f>SUM(C3:C11)</f>
        <v>1</v>
      </c>
      <c r="D12" s="54" t="e">
        <f>SUM(D3:D11)</f>
        <v>#REF!</v>
      </c>
      <c r="E12" s="54" t="e">
        <f>SUM(E3:E11)</f>
        <v>#REF!</v>
      </c>
      <c r="F12" s="118">
        <f t="shared" si="0"/>
        <v>0</v>
      </c>
      <c r="G12" s="55" t="e">
        <f>SUMPRODUCT($C$3:$C$11,G3:G11)</f>
        <v>#REF!</v>
      </c>
      <c r="H12" s="55" t="e">
        <f>SUMPRODUCT($C$3:$C$11,H3:H11)</f>
        <v>#REF!</v>
      </c>
      <c r="I12" s="131">
        <f>IF(ISERROR(G12/H12),0,G12/H12)</f>
        <v>0</v>
      </c>
    </row>
    <row r="13" spans="1:11" x14ac:dyDescent="0.25">
      <c r="E13" s="41"/>
      <c r="K13" s="41"/>
    </row>
    <row r="15" spans="1:11" x14ac:dyDescent="0.25">
      <c r="B15" s="42"/>
      <c r="C15" s="43">
        <v>43312</v>
      </c>
      <c r="D15" s="43">
        <v>43281</v>
      </c>
    </row>
    <row r="16" spans="1:11" x14ac:dyDescent="0.25">
      <c r="B16" s="34" t="s">
        <v>88</v>
      </c>
      <c r="C16" s="45">
        <f>F12</f>
        <v>0</v>
      </c>
      <c r="D16" s="45">
        <v>0.96</v>
      </c>
    </row>
    <row r="17" spans="1:9" x14ac:dyDescent="0.25">
      <c r="B17" s="34" t="s">
        <v>90</v>
      </c>
      <c r="C17" s="44">
        <f>I12</f>
        <v>0</v>
      </c>
      <c r="D17" s="44">
        <v>1.0009999999999999</v>
      </c>
    </row>
    <row r="18" spans="1:9" x14ac:dyDescent="0.25">
      <c r="I18" s="132"/>
    </row>
    <row r="24" spans="1:9" x14ac:dyDescent="0.25">
      <c r="A24" s="47" t="s">
        <v>92</v>
      </c>
    </row>
    <row r="26" spans="1:9" ht="45" x14ac:dyDescent="0.25">
      <c r="A26" s="51" t="s">
        <v>73</v>
      </c>
      <c r="B26" s="52" t="s">
        <v>93</v>
      </c>
      <c r="C26" s="52" t="s">
        <v>59</v>
      </c>
      <c r="D26" s="52" t="s">
        <v>86</v>
      </c>
      <c r="E26" s="52" t="s">
        <v>87</v>
      </c>
      <c r="F26" s="56" t="s">
        <v>88</v>
      </c>
      <c r="G26" s="57" t="s">
        <v>89</v>
      </c>
      <c r="H26" s="57" t="s">
        <v>75</v>
      </c>
      <c r="I26" s="129" t="s">
        <v>90</v>
      </c>
    </row>
    <row r="27" spans="1:9" ht="46.5" customHeight="1" x14ac:dyDescent="0.25">
      <c r="A27" s="35">
        <v>1</v>
      </c>
      <c r="B27" s="36" t="s">
        <v>183</v>
      </c>
      <c r="C27" s="37">
        <v>0.11</v>
      </c>
      <c r="D27" s="48" t="e">
        <f>$D$3</f>
        <v>#REF!</v>
      </c>
      <c r="E27" s="48" t="e">
        <f>$E$3</f>
        <v>#REF!</v>
      </c>
      <c r="F27" s="37">
        <f>$F$3</f>
        <v>0</v>
      </c>
      <c r="G27" s="37" t="e">
        <f>$G$3</f>
        <v>#REF!</v>
      </c>
      <c r="H27" s="91" t="e">
        <f>$H$3</f>
        <v>#REF!</v>
      </c>
      <c r="I27" s="130">
        <f>IF(ISERROR(G27/H27),0,G27/H27)</f>
        <v>0</v>
      </c>
    </row>
    <row r="28" spans="1:9" ht="50.25" customHeight="1" x14ac:dyDescent="0.25">
      <c r="A28" s="35">
        <v>2</v>
      </c>
      <c r="B28" s="36" t="s">
        <v>185</v>
      </c>
      <c r="C28" s="37">
        <v>0.11</v>
      </c>
      <c r="D28" s="48" t="e">
        <f>$D$4</f>
        <v>#REF!</v>
      </c>
      <c r="E28" s="48" t="e">
        <f>$E$4</f>
        <v>#REF!</v>
      </c>
      <c r="F28" s="33">
        <f>$F$4</f>
        <v>0</v>
      </c>
      <c r="G28" s="33" t="e">
        <f>$G$4</f>
        <v>#REF!</v>
      </c>
      <c r="H28" s="33" t="e">
        <f>$H$4</f>
        <v>#REF!</v>
      </c>
      <c r="I28" s="130">
        <f>IF(ISERROR(G28/H28),0,G28/H28)</f>
        <v>0</v>
      </c>
    </row>
    <row r="29" spans="1:9" ht="53.25" customHeight="1" x14ac:dyDescent="0.25"/>
    <row r="30" spans="1:9" ht="53.25" customHeight="1" x14ac:dyDescent="0.25"/>
    <row r="31" spans="1:9" x14ac:dyDescent="0.25">
      <c r="A31" s="49" t="s">
        <v>219</v>
      </c>
    </row>
    <row r="33" spans="1:9" ht="45" x14ac:dyDescent="0.25">
      <c r="A33" s="51" t="s">
        <v>73</v>
      </c>
      <c r="B33" s="52" t="s">
        <v>93</v>
      </c>
      <c r="C33" s="52" t="s">
        <v>59</v>
      </c>
      <c r="D33" s="52" t="s">
        <v>86</v>
      </c>
      <c r="E33" s="52" t="s">
        <v>87</v>
      </c>
      <c r="F33" s="56" t="s">
        <v>88</v>
      </c>
      <c r="G33" s="52" t="s">
        <v>89</v>
      </c>
      <c r="H33" s="52" t="s">
        <v>75</v>
      </c>
      <c r="I33" s="129" t="s">
        <v>90</v>
      </c>
    </row>
    <row r="34" spans="1:9" ht="30" x14ac:dyDescent="0.25">
      <c r="A34" s="35">
        <v>3</v>
      </c>
      <c r="B34" s="36" t="s">
        <v>106</v>
      </c>
      <c r="C34" s="37">
        <v>0.11</v>
      </c>
      <c r="D34" s="48" t="e">
        <f>D5</f>
        <v>#REF!</v>
      </c>
      <c r="E34" s="48" t="e">
        <f>$E$5</f>
        <v>#REF!</v>
      </c>
      <c r="F34" s="33">
        <f>$F$5</f>
        <v>0</v>
      </c>
      <c r="G34" s="33" t="e">
        <f>$G$5</f>
        <v>#REF!</v>
      </c>
      <c r="H34" s="33" t="e">
        <f>$H$5</f>
        <v>#REF!</v>
      </c>
      <c r="I34" s="130">
        <f>IF(ISERROR(G34/H34),0,G34/H34)</f>
        <v>0</v>
      </c>
    </row>
    <row r="35" spans="1:9" ht="72" customHeight="1" x14ac:dyDescent="0.25">
      <c r="A35" s="35">
        <v>4</v>
      </c>
      <c r="B35" s="36" t="s">
        <v>192</v>
      </c>
      <c r="C35" s="37">
        <v>0.11</v>
      </c>
      <c r="D35" s="48" t="e">
        <f>D6</f>
        <v>#REF!</v>
      </c>
      <c r="E35" s="48" t="e">
        <f>$E$6</f>
        <v>#REF!</v>
      </c>
      <c r="F35" s="33">
        <f>$F$6</f>
        <v>0</v>
      </c>
      <c r="G35" s="33" t="e">
        <f>$G$6</f>
        <v>#REF!</v>
      </c>
      <c r="H35" s="33" t="e">
        <f>$H$6</f>
        <v>#REF!</v>
      </c>
      <c r="I35" s="130">
        <f>IF(ISERROR(G35/H35),0,G35/H35)</f>
        <v>0</v>
      </c>
    </row>
    <row r="36" spans="1:9" ht="39.75" customHeight="1" x14ac:dyDescent="0.25">
      <c r="A36" s="35">
        <v>5</v>
      </c>
      <c r="B36" s="36" t="s">
        <v>196</v>
      </c>
      <c r="C36" s="37">
        <v>0.11</v>
      </c>
      <c r="D36" s="48" t="e">
        <f>D7</f>
        <v>#REF!</v>
      </c>
      <c r="E36" s="48" t="e">
        <f>$E$7</f>
        <v>#REF!</v>
      </c>
      <c r="F36" s="33">
        <f>$F$7</f>
        <v>0</v>
      </c>
      <c r="G36" s="33" t="e">
        <f>$G$7</f>
        <v>#REF!</v>
      </c>
      <c r="H36" s="33" t="e">
        <f>$H$7</f>
        <v>#REF!</v>
      </c>
      <c r="I36" s="130">
        <f>IF(ISERROR(G36/H36),0,G36/H36)</f>
        <v>0</v>
      </c>
    </row>
    <row r="37" spans="1:9" ht="17.25" customHeight="1" x14ac:dyDescent="0.25"/>
    <row r="38" spans="1:9" ht="17.25" customHeight="1" x14ac:dyDescent="0.25"/>
    <row r="39" spans="1:9" ht="17.25" customHeight="1" x14ac:dyDescent="0.25"/>
    <row r="40" spans="1:9" ht="17.25" customHeight="1" x14ac:dyDescent="0.25"/>
    <row r="41" spans="1:9" ht="17.25" customHeight="1" x14ac:dyDescent="0.25"/>
    <row r="42" spans="1:9" ht="17.25" customHeight="1" x14ac:dyDescent="0.25"/>
    <row r="43" spans="1:9" ht="17.25" customHeight="1" x14ac:dyDescent="0.25"/>
    <row r="46" spans="1:9" x14ac:dyDescent="0.25">
      <c r="A46" s="49" t="s">
        <v>220</v>
      </c>
    </row>
    <row r="47" spans="1:9" ht="45" x14ac:dyDescent="0.25">
      <c r="A47" s="51" t="s">
        <v>73</v>
      </c>
      <c r="B47" s="52" t="s">
        <v>93</v>
      </c>
      <c r="C47" s="52" t="s">
        <v>59</v>
      </c>
      <c r="D47" s="52" t="s">
        <v>86</v>
      </c>
      <c r="E47" s="52" t="s">
        <v>87</v>
      </c>
      <c r="F47" s="56" t="s">
        <v>88</v>
      </c>
      <c r="G47" s="57" t="s">
        <v>89</v>
      </c>
      <c r="H47" s="57" t="s">
        <v>75</v>
      </c>
      <c r="I47" s="129" t="s">
        <v>90</v>
      </c>
    </row>
    <row r="48" spans="1:9" ht="33.75" customHeight="1" x14ac:dyDescent="0.25">
      <c r="A48" s="35">
        <v>7</v>
      </c>
      <c r="B48" s="36" t="s">
        <v>203</v>
      </c>
      <c r="C48" s="37">
        <v>0.11</v>
      </c>
      <c r="D48" s="48" t="e">
        <f>$D$9</f>
        <v>#REF!</v>
      </c>
      <c r="E48" s="48" t="e">
        <f>$E$9</f>
        <v>#REF!</v>
      </c>
      <c r="F48" s="33">
        <f>$F$9</f>
        <v>0</v>
      </c>
      <c r="G48" s="33" t="e">
        <f>$G$9</f>
        <v>#REF!</v>
      </c>
      <c r="H48" s="33" t="e">
        <f>$H$9</f>
        <v>#REF!</v>
      </c>
      <c r="I48" s="130">
        <f>IF(ISERROR(G48/H48),0,G48/H48)</f>
        <v>0</v>
      </c>
    </row>
    <row r="49" spans="1:9" ht="67.5" customHeight="1" x14ac:dyDescent="0.25">
      <c r="A49" s="35">
        <v>8</v>
      </c>
      <c r="B49" s="36" t="s">
        <v>204</v>
      </c>
      <c r="C49" s="37">
        <v>0.11</v>
      </c>
      <c r="D49" s="48" t="e">
        <f>$D$10</f>
        <v>#REF!</v>
      </c>
      <c r="E49" s="48" t="e">
        <f>$E$10</f>
        <v>#REF!</v>
      </c>
      <c r="F49" s="33">
        <f>$F$10</f>
        <v>0</v>
      </c>
      <c r="G49" s="33" t="e">
        <f>$G$10</f>
        <v>#REF!</v>
      </c>
      <c r="H49" s="33" t="e">
        <f>$H$10</f>
        <v>#REF!</v>
      </c>
      <c r="I49" s="130">
        <f>IF(ISERROR(G49/H49),0,G49/H49)</f>
        <v>0</v>
      </c>
    </row>
    <row r="50" spans="1:9" s="70" customFormat="1" x14ac:dyDescent="0.25">
      <c r="A50" s="92"/>
      <c r="B50" s="93"/>
      <c r="C50" s="94"/>
      <c r="D50" s="95"/>
      <c r="E50" s="95"/>
      <c r="F50" s="96"/>
      <c r="G50" s="96"/>
      <c r="H50" s="96"/>
      <c r="I50" s="133"/>
    </row>
    <row r="51" spans="1:9" s="70" customFormat="1" x14ac:dyDescent="0.25">
      <c r="A51" s="92"/>
      <c r="B51" s="93"/>
      <c r="C51" s="94"/>
      <c r="D51" s="95"/>
      <c r="E51" s="95"/>
      <c r="F51" s="96"/>
      <c r="G51" s="96"/>
      <c r="H51" s="96"/>
      <c r="I51" s="133"/>
    </row>
    <row r="52" spans="1:9" s="70" customFormat="1" x14ac:dyDescent="0.25">
      <c r="A52" s="92"/>
      <c r="B52" s="93"/>
      <c r="C52" s="94"/>
      <c r="D52" s="95"/>
      <c r="E52" s="95"/>
      <c r="F52" s="96"/>
      <c r="G52" s="96"/>
      <c r="H52" s="96"/>
      <c r="I52" s="133"/>
    </row>
    <row r="53" spans="1:9" s="70" customFormat="1" x14ac:dyDescent="0.25">
      <c r="A53" s="92"/>
      <c r="B53" s="93"/>
      <c r="C53" s="94"/>
      <c r="D53" s="95"/>
      <c r="E53" s="95"/>
      <c r="F53" s="96"/>
      <c r="G53" s="96"/>
      <c r="H53" s="96"/>
      <c r="I53" s="133"/>
    </row>
    <row r="54" spans="1:9" s="70" customFormat="1" x14ac:dyDescent="0.25">
      <c r="A54" s="92"/>
      <c r="B54" s="93"/>
      <c r="C54" s="94"/>
      <c r="D54" s="95"/>
      <c r="E54" s="95"/>
      <c r="F54" s="96"/>
      <c r="G54" s="96"/>
      <c r="H54" s="96"/>
      <c r="I54" s="133"/>
    </row>
    <row r="55" spans="1:9" s="70" customFormat="1" x14ac:dyDescent="0.25">
      <c r="A55" s="92"/>
      <c r="B55" s="93"/>
      <c r="C55" s="94"/>
      <c r="D55" s="95"/>
      <c r="E55" s="95"/>
      <c r="F55" s="96"/>
      <c r="G55" s="96"/>
      <c r="H55" s="96"/>
      <c r="I55" s="133"/>
    </row>
    <row r="56" spans="1:9" s="70" customFormat="1" x14ac:dyDescent="0.25">
      <c r="A56" s="92"/>
      <c r="B56" s="93"/>
      <c r="C56" s="94"/>
      <c r="D56" s="95"/>
      <c r="E56" s="95"/>
      <c r="F56" s="96"/>
      <c r="G56" s="96"/>
      <c r="H56" s="96"/>
      <c r="I56" s="133"/>
    </row>
    <row r="57" spans="1:9" s="70" customFormat="1" x14ac:dyDescent="0.25">
      <c r="A57" s="92"/>
      <c r="B57" s="93"/>
      <c r="C57" s="94"/>
      <c r="D57" s="95"/>
      <c r="E57" s="95"/>
      <c r="F57" s="96"/>
      <c r="G57" s="96"/>
      <c r="H57" s="96"/>
      <c r="I57" s="133"/>
    </row>
    <row r="59" spans="1:9" ht="45" x14ac:dyDescent="0.25">
      <c r="A59" s="51" t="s">
        <v>73</v>
      </c>
      <c r="B59" s="52" t="s">
        <v>93</v>
      </c>
      <c r="C59" s="52" t="s">
        <v>59</v>
      </c>
      <c r="D59" s="52" t="s">
        <v>86</v>
      </c>
      <c r="E59" s="52" t="s">
        <v>87</v>
      </c>
      <c r="F59" s="56" t="s">
        <v>88</v>
      </c>
      <c r="G59" s="52" t="s">
        <v>89</v>
      </c>
      <c r="H59" s="52" t="s">
        <v>75</v>
      </c>
      <c r="I59" s="129" t="s">
        <v>90</v>
      </c>
    </row>
    <row r="60" spans="1:9" ht="54" customHeight="1" x14ac:dyDescent="0.25">
      <c r="A60" s="35">
        <v>6</v>
      </c>
      <c r="B60" s="36" t="s">
        <v>208</v>
      </c>
      <c r="C60" s="37">
        <v>0.11</v>
      </c>
      <c r="D60" s="48" t="e">
        <f>$D$8</f>
        <v>#REF!</v>
      </c>
      <c r="E60" s="48" t="e">
        <f>$E$8</f>
        <v>#REF!</v>
      </c>
      <c r="F60" s="33">
        <f>$F$8</f>
        <v>0</v>
      </c>
      <c r="G60" s="33" t="e">
        <f>$G$8</f>
        <v>#REF!</v>
      </c>
      <c r="H60" s="33" t="e">
        <f>$H$8</f>
        <v>#REF!</v>
      </c>
      <c r="I60" s="130">
        <f>IF(ISERROR(G60/H60),0,G60/H60)</f>
        <v>0</v>
      </c>
    </row>
    <row r="70" spans="1:9" ht="45" x14ac:dyDescent="0.25">
      <c r="A70" s="51" t="s">
        <v>73</v>
      </c>
      <c r="B70" s="52" t="s">
        <v>93</v>
      </c>
      <c r="C70" s="52" t="s">
        <v>59</v>
      </c>
      <c r="D70" s="52" t="s">
        <v>86</v>
      </c>
      <c r="E70" s="52" t="s">
        <v>87</v>
      </c>
      <c r="F70" s="56" t="s">
        <v>88</v>
      </c>
      <c r="G70" s="52" t="s">
        <v>89</v>
      </c>
      <c r="H70" s="52" t="s">
        <v>75</v>
      </c>
      <c r="I70" s="129" t="s">
        <v>90</v>
      </c>
    </row>
    <row r="71" spans="1:9" ht="45.75" customHeight="1" x14ac:dyDescent="0.25">
      <c r="A71" s="35">
        <v>9</v>
      </c>
      <c r="B71" s="36" t="s">
        <v>206</v>
      </c>
      <c r="C71" s="37">
        <v>0.12</v>
      </c>
      <c r="D71" s="48" t="e">
        <f>$D$11</f>
        <v>#REF!</v>
      </c>
      <c r="E71" s="48" t="e">
        <f>$E$11</f>
        <v>#REF!</v>
      </c>
      <c r="F71" s="33">
        <f>$F$11</f>
        <v>0</v>
      </c>
      <c r="G71" s="33" t="e">
        <f>$G$11</f>
        <v>#REF!</v>
      </c>
      <c r="H71" s="33" t="e">
        <f>$H$11</f>
        <v>#REF!</v>
      </c>
      <c r="I71" s="130">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K71"/>
  <sheetViews>
    <sheetView zoomScale="69" zoomScaleNormal="69" workbookViewId="0"/>
  </sheetViews>
  <sheetFormatPr baseColWidth="10" defaultRowHeight="15" x14ac:dyDescent="0.25"/>
  <cols>
    <col min="1" max="1" width="6.85546875" customWidth="1"/>
    <col min="2" max="2" width="39.7109375" customWidth="1"/>
    <col min="3" max="3" width="14.140625" customWidth="1"/>
    <col min="4" max="4" width="14.7109375" customWidth="1"/>
    <col min="5" max="5" width="14.5703125" customWidth="1"/>
    <col min="6" max="6" width="18.140625" customWidth="1"/>
    <col min="7" max="7" width="12.85546875" customWidth="1"/>
    <col min="8" max="8" width="24" bestFit="1" customWidth="1"/>
    <col min="9" max="9" width="12.42578125" style="70" customWidth="1"/>
  </cols>
  <sheetData>
    <row r="2" spans="1:11" ht="30" x14ac:dyDescent="0.25">
      <c r="A2" s="51" t="s">
        <v>73</v>
      </c>
      <c r="B2" s="52" t="s">
        <v>85</v>
      </c>
      <c r="C2" s="52" t="s">
        <v>59</v>
      </c>
      <c r="D2" s="52" t="s">
        <v>86</v>
      </c>
      <c r="E2" s="52" t="s">
        <v>87</v>
      </c>
      <c r="F2" s="52" t="s">
        <v>88</v>
      </c>
      <c r="G2" s="52" t="s">
        <v>89</v>
      </c>
      <c r="H2" s="52" t="s">
        <v>75</v>
      </c>
      <c r="I2" s="52" t="s">
        <v>90</v>
      </c>
    </row>
    <row r="3" spans="1:11" ht="47.25" customHeight="1" x14ac:dyDescent="0.25">
      <c r="A3" s="35">
        <v>1</v>
      </c>
      <c r="B3" s="36" t="s">
        <v>183</v>
      </c>
      <c r="C3" s="37">
        <v>0.11</v>
      </c>
      <c r="D3" s="88" t="e">
        <f>#REF!</f>
        <v>#REF!</v>
      </c>
      <c r="E3" s="38" t="e">
        <f>#REF!</f>
        <v>#REF!</v>
      </c>
      <c r="F3" s="117">
        <f t="shared" ref="F3:F12" si="0">IF(ISERROR(E3/D3),0,(E3/D3))</f>
        <v>0</v>
      </c>
      <c r="G3" s="40" t="e">
        <f>#REF!</f>
        <v>#REF!</v>
      </c>
      <c r="H3" s="89" t="e">
        <f>#REF!</f>
        <v>#REF!</v>
      </c>
      <c r="I3" s="99">
        <f>IF(ISERROR(G3/H3),0,G3/H3)</f>
        <v>0</v>
      </c>
    </row>
    <row r="4" spans="1:11" ht="49.5" customHeight="1" x14ac:dyDescent="0.25">
      <c r="A4" s="35">
        <v>2</v>
      </c>
      <c r="B4" s="36" t="s">
        <v>185</v>
      </c>
      <c r="C4" s="37">
        <v>0.11</v>
      </c>
      <c r="D4" s="88" t="e">
        <f>#REF!</f>
        <v>#REF!</v>
      </c>
      <c r="E4" s="38" t="e">
        <f>#REF!</f>
        <v>#REF!</v>
      </c>
      <c r="F4" s="117">
        <f t="shared" si="0"/>
        <v>0</v>
      </c>
      <c r="G4" s="40" t="e">
        <f>#REF!</f>
        <v>#REF!</v>
      </c>
      <c r="H4" s="89" t="e">
        <f>#REF!</f>
        <v>#REF!</v>
      </c>
      <c r="I4" s="99">
        <f t="shared" ref="I4:I11" si="1">IF(ISERROR(G4/H4),0,G4/H4)</f>
        <v>0</v>
      </c>
    </row>
    <row r="5" spans="1:11" ht="45" x14ac:dyDescent="0.25">
      <c r="A5" s="35">
        <v>3</v>
      </c>
      <c r="B5" s="36" t="s">
        <v>188</v>
      </c>
      <c r="C5" s="37">
        <v>0.11</v>
      </c>
      <c r="D5" s="88" t="e">
        <f>#REF!</f>
        <v>#REF!</v>
      </c>
      <c r="E5" s="38" t="e">
        <f>#REF!</f>
        <v>#REF!</v>
      </c>
      <c r="F5" s="117">
        <f t="shared" si="0"/>
        <v>0</v>
      </c>
      <c r="G5" s="40" t="e">
        <f>#REF!</f>
        <v>#REF!</v>
      </c>
      <c r="H5" s="89" t="e">
        <f>#REF!</f>
        <v>#REF!</v>
      </c>
      <c r="I5" s="99">
        <f t="shared" si="1"/>
        <v>0</v>
      </c>
    </row>
    <row r="6" spans="1:11" s="126" customFormat="1" ht="62.25" customHeight="1" x14ac:dyDescent="0.25">
      <c r="A6" s="35">
        <v>4</v>
      </c>
      <c r="B6" s="36" t="s">
        <v>192</v>
      </c>
      <c r="C6" s="37">
        <v>0.11</v>
      </c>
      <c r="D6" s="137" t="e">
        <f>#REF!</f>
        <v>#REF!</v>
      </c>
      <c r="E6" s="38" t="e">
        <f>#REF!</f>
        <v>#REF!</v>
      </c>
      <c r="F6" s="117">
        <f t="shared" si="0"/>
        <v>0</v>
      </c>
      <c r="G6" s="40" t="e">
        <f>+#REF!</f>
        <v>#REF!</v>
      </c>
      <c r="H6" s="89" t="e">
        <f>#REF!</f>
        <v>#REF!</v>
      </c>
      <c r="I6" s="99">
        <f t="shared" si="1"/>
        <v>0</v>
      </c>
    </row>
    <row r="7" spans="1:11" ht="39" customHeight="1" x14ac:dyDescent="0.25">
      <c r="A7" s="35">
        <v>5</v>
      </c>
      <c r="B7" s="36" t="s">
        <v>196</v>
      </c>
      <c r="C7" s="37">
        <v>0.11</v>
      </c>
      <c r="D7" s="88" t="e">
        <f>#REF!</f>
        <v>#REF!</v>
      </c>
      <c r="E7" s="38" t="e">
        <f>+#REF!</f>
        <v>#REF!</v>
      </c>
      <c r="F7" s="117">
        <f t="shared" si="0"/>
        <v>0</v>
      </c>
      <c r="G7" s="40" t="e">
        <f>#REF!</f>
        <v>#REF!</v>
      </c>
      <c r="H7" s="89" t="e">
        <f>#REF!</f>
        <v>#REF!</v>
      </c>
      <c r="I7" s="99">
        <f t="shared" si="1"/>
        <v>0</v>
      </c>
    </row>
    <row r="8" spans="1:11" ht="53.25" customHeight="1" x14ac:dyDescent="0.25">
      <c r="A8" s="35">
        <v>6</v>
      </c>
      <c r="B8" s="36" t="s">
        <v>207</v>
      </c>
      <c r="C8" s="37">
        <v>0.11</v>
      </c>
      <c r="D8" s="88" t="e">
        <f>#REF!</f>
        <v>#REF!</v>
      </c>
      <c r="E8" s="38" t="e">
        <f>+#REF!</f>
        <v>#REF!</v>
      </c>
      <c r="F8" s="117">
        <f t="shared" si="0"/>
        <v>0</v>
      </c>
      <c r="G8" s="40" t="e">
        <f>#REF!</f>
        <v>#REF!</v>
      </c>
      <c r="H8" s="89" t="e">
        <f>#REF!</f>
        <v>#REF!</v>
      </c>
      <c r="I8" s="99">
        <f t="shared" si="1"/>
        <v>0</v>
      </c>
    </row>
    <row r="9" spans="1:11" s="126" customFormat="1" ht="53.25" customHeight="1" x14ac:dyDescent="0.25">
      <c r="A9" s="35">
        <v>7</v>
      </c>
      <c r="B9" s="36" t="s">
        <v>203</v>
      </c>
      <c r="C9" s="37">
        <v>0.11</v>
      </c>
      <c r="D9" s="137" t="e">
        <f>#REF!</f>
        <v>#REF!</v>
      </c>
      <c r="E9" s="38" t="e">
        <f>+#REF!</f>
        <v>#REF!</v>
      </c>
      <c r="F9" s="117">
        <f t="shared" si="0"/>
        <v>0</v>
      </c>
      <c r="G9" s="89" t="e">
        <f>#REF!</f>
        <v>#REF!</v>
      </c>
      <c r="H9" s="89" t="e">
        <f>#REF!</f>
        <v>#REF!</v>
      </c>
      <c r="I9" s="99">
        <f t="shared" si="1"/>
        <v>0</v>
      </c>
    </row>
    <row r="10" spans="1:11" ht="66" customHeight="1" x14ac:dyDescent="0.25">
      <c r="A10" s="35">
        <v>8</v>
      </c>
      <c r="B10" s="36" t="s">
        <v>204</v>
      </c>
      <c r="C10" s="37">
        <v>0.11</v>
      </c>
      <c r="D10" s="88" t="e">
        <f>#REF!</f>
        <v>#REF!</v>
      </c>
      <c r="E10" s="38" t="e">
        <f>+#REF!</f>
        <v>#REF!</v>
      </c>
      <c r="F10" s="117">
        <f t="shared" si="0"/>
        <v>0</v>
      </c>
      <c r="G10" s="89" t="e">
        <f>#REF!</f>
        <v>#REF!</v>
      </c>
      <c r="H10" s="89" t="e">
        <f>#REF!</f>
        <v>#REF!</v>
      </c>
      <c r="I10" s="99">
        <f t="shared" si="1"/>
        <v>0</v>
      </c>
    </row>
    <row r="11" spans="1:11" s="126" customFormat="1" ht="40.5" customHeight="1" x14ac:dyDescent="0.25">
      <c r="A11" s="35">
        <v>9</v>
      </c>
      <c r="B11" s="36" t="s">
        <v>206</v>
      </c>
      <c r="C11" s="37">
        <v>0.12</v>
      </c>
      <c r="D11" s="137" t="e">
        <f>#REF!</f>
        <v>#REF!</v>
      </c>
      <c r="E11" s="38" t="e">
        <f>+#REF!</f>
        <v>#REF!</v>
      </c>
      <c r="F11" s="117">
        <f t="shared" si="0"/>
        <v>0</v>
      </c>
      <c r="G11" s="89" t="e">
        <f>+#REF!</f>
        <v>#REF!</v>
      </c>
      <c r="H11" s="89" t="e">
        <f>#REF!</f>
        <v>#REF!</v>
      </c>
      <c r="I11" s="99">
        <f t="shared" si="1"/>
        <v>0</v>
      </c>
    </row>
    <row r="12" spans="1:11" x14ac:dyDescent="0.25">
      <c r="A12" s="284" t="s">
        <v>91</v>
      </c>
      <c r="B12" s="284"/>
      <c r="C12" s="53">
        <f>SUM(C3:C11)</f>
        <v>1</v>
      </c>
      <c r="D12" s="54" t="e">
        <f>SUM(D3:D11)</f>
        <v>#REF!</v>
      </c>
      <c r="E12" s="54" t="e">
        <f>SUM(E3:E11)</f>
        <v>#REF!</v>
      </c>
      <c r="F12" s="118">
        <f t="shared" si="0"/>
        <v>0</v>
      </c>
      <c r="G12" s="136" t="e">
        <f>SUMPRODUCT($C$3:$C$11,G3:G11)</f>
        <v>#REF!</v>
      </c>
      <c r="H12" s="55" t="e">
        <f>SUMPRODUCT($C$3:$C$11,H3:H11)</f>
        <v>#REF!</v>
      </c>
      <c r="I12" s="55">
        <f>IF(ISERROR(G12/H12),0,G12/H12)</f>
        <v>0</v>
      </c>
    </row>
    <row r="13" spans="1:11" x14ac:dyDescent="0.25">
      <c r="E13" s="41"/>
      <c r="K13" s="41"/>
    </row>
    <row r="15" spans="1:11" x14ac:dyDescent="0.25">
      <c r="B15" s="42"/>
      <c r="C15" s="43">
        <v>43343</v>
      </c>
      <c r="D15" s="43">
        <v>43312</v>
      </c>
    </row>
    <row r="16" spans="1:11" x14ac:dyDescent="0.25">
      <c r="B16" s="34" t="s">
        <v>88</v>
      </c>
      <c r="C16" s="45">
        <f>F12</f>
        <v>0</v>
      </c>
      <c r="D16" s="45">
        <v>0.93</v>
      </c>
    </row>
    <row r="17" spans="1:9" x14ac:dyDescent="0.25">
      <c r="B17" s="34" t="s">
        <v>90</v>
      </c>
      <c r="C17" s="44">
        <f>I12</f>
        <v>0</v>
      </c>
      <c r="D17" s="44">
        <v>1.0169999999999999</v>
      </c>
    </row>
    <row r="18" spans="1:9" x14ac:dyDescent="0.25">
      <c r="I18" s="135"/>
    </row>
    <row r="24" spans="1:9" x14ac:dyDescent="0.25">
      <c r="A24" s="47" t="s">
        <v>92</v>
      </c>
    </row>
    <row r="26" spans="1:9" ht="30" x14ac:dyDescent="0.25">
      <c r="A26" s="51" t="s">
        <v>73</v>
      </c>
      <c r="B26" s="52" t="s">
        <v>93</v>
      </c>
      <c r="C26" s="52" t="s">
        <v>59</v>
      </c>
      <c r="D26" s="52" t="s">
        <v>86</v>
      </c>
      <c r="E26" s="52" t="s">
        <v>87</v>
      </c>
      <c r="F26" s="56" t="s">
        <v>88</v>
      </c>
      <c r="G26" s="57" t="s">
        <v>89</v>
      </c>
      <c r="H26" s="57" t="s">
        <v>75</v>
      </c>
      <c r="I26" s="134" t="s">
        <v>90</v>
      </c>
    </row>
    <row r="27" spans="1:9" ht="46.5" customHeight="1" x14ac:dyDescent="0.25">
      <c r="A27" s="35">
        <v>1</v>
      </c>
      <c r="B27" s="36" t="s">
        <v>183</v>
      </c>
      <c r="C27" s="37">
        <v>0.11</v>
      </c>
      <c r="D27" s="48" t="e">
        <f>$D$3</f>
        <v>#REF!</v>
      </c>
      <c r="E27" s="48" t="e">
        <f>$E$3</f>
        <v>#REF!</v>
      </c>
      <c r="F27" s="37">
        <f>$F$3</f>
        <v>0</v>
      </c>
      <c r="G27" s="37" t="e">
        <f>$G$3</f>
        <v>#REF!</v>
      </c>
      <c r="H27" s="91" t="e">
        <f>$H$3</f>
        <v>#REF!</v>
      </c>
      <c r="I27" s="99">
        <f>IF(ISERROR(G27/H27),0,G27/H27)</f>
        <v>0</v>
      </c>
    </row>
    <row r="28" spans="1:9" ht="50.25" customHeight="1" x14ac:dyDescent="0.25">
      <c r="A28" s="35">
        <v>2</v>
      </c>
      <c r="B28" s="36" t="s">
        <v>185</v>
      </c>
      <c r="C28" s="37">
        <v>0.11</v>
      </c>
      <c r="D28" s="48" t="e">
        <f>$D$4</f>
        <v>#REF!</v>
      </c>
      <c r="E28" s="48" t="e">
        <f>$E$4</f>
        <v>#REF!</v>
      </c>
      <c r="F28" s="33">
        <f>$F$4</f>
        <v>0</v>
      </c>
      <c r="G28" s="33" t="e">
        <f>$G$4</f>
        <v>#REF!</v>
      </c>
      <c r="H28" s="33" t="e">
        <f>$H$4</f>
        <v>#REF!</v>
      </c>
      <c r="I28" s="99">
        <f>IF(ISERROR(G28/H28),0,G28/H28)</f>
        <v>0</v>
      </c>
    </row>
    <row r="29" spans="1:9" ht="53.25" customHeight="1" x14ac:dyDescent="0.25"/>
    <row r="30" spans="1:9" ht="53.25" customHeight="1" x14ac:dyDescent="0.25"/>
    <row r="31" spans="1:9" x14ac:dyDescent="0.25">
      <c r="A31" s="49" t="s">
        <v>219</v>
      </c>
    </row>
    <row r="33" spans="1:9" ht="30" x14ac:dyDescent="0.25">
      <c r="A33" s="51" t="s">
        <v>73</v>
      </c>
      <c r="B33" s="52" t="s">
        <v>93</v>
      </c>
      <c r="C33" s="52" t="s">
        <v>59</v>
      </c>
      <c r="D33" s="52" t="s">
        <v>86</v>
      </c>
      <c r="E33" s="52" t="s">
        <v>87</v>
      </c>
      <c r="F33" s="56" t="s">
        <v>88</v>
      </c>
      <c r="G33" s="52" t="s">
        <v>89</v>
      </c>
      <c r="H33" s="52" t="s">
        <v>75</v>
      </c>
      <c r="I33" s="134" t="s">
        <v>90</v>
      </c>
    </row>
    <row r="34" spans="1:9" ht="30" x14ac:dyDescent="0.25">
      <c r="A34" s="35">
        <v>3</v>
      </c>
      <c r="B34" s="36" t="s">
        <v>106</v>
      </c>
      <c r="C34" s="37">
        <v>0.11</v>
      </c>
      <c r="D34" s="48" t="e">
        <f>D5</f>
        <v>#REF!</v>
      </c>
      <c r="E34" s="48" t="e">
        <f>$E$5</f>
        <v>#REF!</v>
      </c>
      <c r="F34" s="33">
        <f>$F$5</f>
        <v>0</v>
      </c>
      <c r="G34" s="33" t="e">
        <f>$G$5</f>
        <v>#REF!</v>
      </c>
      <c r="H34" s="33" t="e">
        <f>$H$5</f>
        <v>#REF!</v>
      </c>
      <c r="I34" s="99">
        <f>IF(ISERROR(G34/H34),0,G34/H34)</f>
        <v>0</v>
      </c>
    </row>
    <row r="35" spans="1:9" ht="72" customHeight="1" x14ac:dyDescent="0.25">
      <c r="A35" s="35">
        <v>4</v>
      </c>
      <c r="B35" s="36" t="s">
        <v>192</v>
      </c>
      <c r="C35" s="37">
        <v>0.11</v>
      </c>
      <c r="D35" s="48" t="e">
        <f>D6</f>
        <v>#REF!</v>
      </c>
      <c r="E35" s="48" t="e">
        <f>$E$6</f>
        <v>#REF!</v>
      </c>
      <c r="F35" s="33">
        <f>$F$6</f>
        <v>0</v>
      </c>
      <c r="G35" s="33" t="e">
        <f>$G$6</f>
        <v>#REF!</v>
      </c>
      <c r="H35" s="33" t="e">
        <f>$H$6</f>
        <v>#REF!</v>
      </c>
      <c r="I35" s="99">
        <f>IF(ISERROR(G35/H35),0,G35/H35)</f>
        <v>0</v>
      </c>
    </row>
    <row r="36" spans="1:9" ht="39.75" customHeight="1" x14ac:dyDescent="0.25">
      <c r="A36" s="35">
        <v>5</v>
      </c>
      <c r="B36" s="36" t="s">
        <v>196</v>
      </c>
      <c r="C36" s="37">
        <v>0.11</v>
      </c>
      <c r="D36" s="48" t="e">
        <f>D7</f>
        <v>#REF!</v>
      </c>
      <c r="E36" s="48" t="e">
        <f>$E$7</f>
        <v>#REF!</v>
      </c>
      <c r="F36" s="33">
        <f>$F$7</f>
        <v>0</v>
      </c>
      <c r="G36" s="33" t="e">
        <f>$G$7</f>
        <v>#REF!</v>
      </c>
      <c r="H36" s="33" t="e">
        <f>$H$7</f>
        <v>#REF!</v>
      </c>
      <c r="I36" s="99">
        <f>IF(ISERROR(G36/H36),0,G36/H36)</f>
        <v>0</v>
      </c>
    </row>
    <row r="37" spans="1:9" ht="17.25" customHeight="1" x14ac:dyDescent="0.25"/>
    <row r="38" spans="1:9" ht="17.25" customHeight="1" x14ac:dyDescent="0.25"/>
    <row r="39" spans="1:9" ht="17.25" customHeight="1" x14ac:dyDescent="0.25"/>
    <row r="40" spans="1:9" ht="17.25" customHeight="1" x14ac:dyDescent="0.25"/>
    <row r="41" spans="1:9" ht="17.25" customHeight="1" x14ac:dyDescent="0.25"/>
    <row r="42" spans="1:9" ht="17.25" customHeight="1" x14ac:dyDescent="0.25"/>
    <row r="43" spans="1:9" ht="17.25" customHeight="1" x14ac:dyDescent="0.25"/>
    <row r="46" spans="1:9" x14ac:dyDescent="0.25">
      <c r="A46" s="49" t="s">
        <v>220</v>
      </c>
    </row>
    <row r="47" spans="1:9" ht="30" x14ac:dyDescent="0.25">
      <c r="A47" s="51" t="s">
        <v>73</v>
      </c>
      <c r="B47" s="52" t="s">
        <v>93</v>
      </c>
      <c r="C47" s="52" t="s">
        <v>59</v>
      </c>
      <c r="D47" s="52" t="s">
        <v>86</v>
      </c>
      <c r="E47" s="52" t="s">
        <v>87</v>
      </c>
      <c r="F47" s="56" t="s">
        <v>88</v>
      </c>
      <c r="G47" s="57" t="s">
        <v>89</v>
      </c>
      <c r="H47" s="57" t="s">
        <v>75</v>
      </c>
      <c r="I47" s="134" t="s">
        <v>90</v>
      </c>
    </row>
    <row r="48" spans="1:9" ht="33.75" customHeight="1" x14ac:dyDescent="0.25">
      <c r="A48" s="35">
        <v>7</v>
      </c>
      <c r="B48" s="36" t="s">
        <v>203</v>
      </c>
      <c r="C48" s="37">
        <v>0.11</v>
      </c>
      <c r="D48" s="48" t="e">
        <f>$D$9</f>
        <v>#REF!</v>
      </c>
      <c r="E48" s="48" t="e">
        <f>$E$9</f>
        <v>#REF!</v>
      </c>
      <c r="F48" s="33">
        <f>$F$9</f>
        <v>0</v>
      </c>
      <c r="G48" s="33" t="e">
        <f>$G$9</f>
        <v>#REF!</v>
      </c>
      <c r="H48" s="33" t="e">
        <f>$H$9</f>
        <v>#REF!</v>
      </c>
      <c r="I48" s="99">
        <f>IF(ISERROR(G48/H48),0,G48/H48)</f>
        <v>0</v>
      </c>
    </row>
    <row r="49" spans="1:9" ht="67.5" customHeight="1" x14ac:dyDescent="0.25">
      <c r="A49" s="35">
        <v>8</v>
      </c>
      <c r="B49" s="36" t="s">
        <v>204</v>
      </c>
      <c r="C49" s="37">
        <v>0.11</v>
      </c>
      <c r="D49" s="48" t="e">
        <f>$D$10</f>
        <v>#REF!</v>
      </c>
      <c r="E49" s="48" t="e">
        <f>$E$10</f>
        <v>#REF!</v>
      </c>
      <c r="F49" s="33">
        <f>$F$10</f>
        <v>0</v>
      </c>
      <c r="G49" s="33" t="e">
        <f>$G$10</f>
        <v>#REF!</v>
      </c>
      <c r="H49" s="33" t="e">
        <f>$H$10</f>
        <v>#REF!</v>
      </c>
      <c r="I49" s="99">
        <f>IF(ISERROR(G49/H49),0,G49/H49)</f>
        <v>0</v>
      </c>
    </row>
    <row r="50" spans="1:9" s="70" customFormat="1" x14ac:dyDescent="0.25">
      <c r="A50" s="92"/>
      <c r="B50" s="93"/>
      <c r="C50" s="94"/>
      <c r="D50" s="95"/>
      <c r="E50" s="95"/>
      <c r="F50" s="96"/>
      <c r="G50" s="96"/>
      <c r="H50" s="96"/>
      <c r="I50" s="96"/>
    </row>
    <row r="51" spans="1:9" s="70" customFormat="1" x14ac:dyDescent="0.25">
      <c r="A51" s="92"/>
      <c r="B51" s="93"/>
      <c r="C51" s="94"/>
      <c r="D51" s="95"/>
      <c r="E51" s="95"/>
      <c r="F51" s="96"/>
      <c r="G51" s="96"/>
      <c r="H51" s="96"/>
      <c r="I51" s="96"/>
    </row>
    <row r="52" spans="1:9" s="70" customFormat="1" x14ac:dyDescent="0.25">
      <c r="A52" s="92"/>
      <c r="B52" s="93"/>
      <c r="C52" s="94"/>
      <c r="D52" s="95"/>
      <c r="E52" s="95"/>
      <c r="F52" s="96"/>
      <c r="G52" s="96"/>
      <c r="H52" s="96"/>
      <c r="I52" s="96"/>
    </row>
    <row r="53" spans="1:9" s="70" customFormat="1" x14ac:dyDescent="0.25">
      <c r="A53" s="92"/>
      <c r="B53" s="93"/>
      <c r="C53" s="94"/>
      <c r="D53" s="95"/>
      <c r="E53" s="95"/>
      <c r="F53" s="96"/>
      <c r="G53" s="96"/>
      <c r="H53" s="96"/>
      <c r="I53" s="96"/>
    </row>
    <row r="54" spans="1:9" s="70" customFormat="1" x14ac:dyDescent="0.25">
      <c r="A54" s="92"/>
      <c r="B54" s="93"/>
      <c r="C54" s="94"/>
      <c r="D54" s="95"/>
      <c r="E54" s="95"/>
      <c r="F54" s="96"/>
      <c r="G54" s="96"/>
      <c r="H54" s="96"/>
      <c r="I54" s="96"/>
    </row>
    <row r="55" spans="1:9" s="70" customFormat="1" x14ac:dyDescent="0.25">
      <c r="A55" s="92"/>
      <c r="B55" s="93"/>
      <c r="C55" s="94"/>
      <c r="D55" s="95"/>
      <c r="E55" s="95"/>
      <c r="F55" s="96"/>
      <c r="G55" s="96"/>
      <c r="H55" s="96"/>
      <c r="I55" s="96"/>
    </row>
    <row r="56" spans="1:9" s="70" customFormat="1" x14ac:dyDescent="0.25">
      <c r="A56" s="92"/>
      <c r="B56" s="93"/>
      <c r="C56" s="94"/>
      <c r="D56" s="95"/>
      <c r="E56" s="95"/>
      <c r="F56" s="96"/>
      <c r="G56" s="96"/>
      <c r="H56" s="96"/>
      <c r="I56" s="96"/>
    </row>
    <row r="57" spans="1:9" s="70" customFormat="1" x14ac:dyDescent="0.25">
      <c r="A57" s="92"/>
      <c r="B57" s="93"/>
      <c r="C57" s="94"/>
      <c r="D57" s="95"/>
      <c r="E57" s="95"/>
      <c r="F57" s="96"/>
      <c r="G57" s="96"/>
      <c r="H57" s="96"/>
      <c r="I57" s="96"/>
    </row>
    <row r="59" spans="1:9" ht="30" x14ac:dyDescent="0.25">
      <c r="A59" s="51" t="s">
        <v>73</v>
      </c>
      <c r="B59" s="52" t="s">
        <v>93</v>
      </c>
      <c r="C59" s="52" t="s">
        <v>59</v>
      </c>
      <c r="D59" s="52" t="s">
        <v>86</v>
      </c>
      <c r="E59" s="52" t="s">
        <v>87</v>
      </c>
      <c r="F59" s="56" t="s">
        <v>88</v>
      </c>
      <c r="G59" s="52" t="s">
        <v>89</v>
      </c>
      <c r="H59" s="52" t="s">
        <v>75</v>
      </c>
      <c r="I59" s="134" t="s">
        <v>90</v>
      </c>
    </row>
    <row r="60" spans="1:9" ht="54" customHeight="1" x14ac:dyDescent="0.25">
      <c r="A60" s="35">
        <v>6</v>
      </c>
      <c r="B60" s="36" t="s">
        <v>208</v>
      </c>
      <c r="C60" s="37">
        <v>0.11</v>
      </c>
      <c r="D60" s="48" t="e">
        <f>$D$8</f>
        <v>#REF!</v>
      </c>
      <c r="E60" s="48" t="e">
        <f>$E$8</f>
        <v>#REF!</v>
      </c>
      <c r="F60" s="33">
        <f>$F$8</f>
        <v>0</v>
      </c>
      <c r="G60" s="33" t="e">
        <f>$G$8</f>
        <v>#REF!</v>
      </c>
      <c r="H60" s="33" t="e">
        <f>$H$8</f>
        <v>#REF!</v>
      </c>
      <c r="I60" s="99">
        <f>IF(ISERROR(G60/H60),0,G60/H60)</f>
        <v>0</v>
      </c>
    </row>
    <row r="70" spans="1:9" ht="30" x14ac:dyDescent="0.25">
      <c r="A70" s="51" t="s">
        <v>73</v>
      </c>
      <c r="B70" s="52" t="s">
        <v>93</v>
      </c>
      <c r="C70" s="52" t="s">
        <v>59</v>
      </c>
      <c r="D70" s="52" t="s">
        <v>86</v>
      </c>
      <c r="E70" s="52" t="s">
        <v>87</v>
      </c>
      <c r="F70" s="56" t="s">
        <v>88</v>
      </c>
      <c r="G70" s="52" t="s">
        <v>89</v>
      </c>
      <c r="H70" s="52" t="s">
        <v>75</v>
      </c>
      <c r="I70" s="134" t="s">
        <v>90</v>
      </c>
    </row>
    <row r="71" spans="1:9" ht="45.75" customHeight="1" x14ac:dyDescent="0.25">
      <c r="A71" s="35">
        <v>9</v>
      </c>
      <c r="B71" s="36" t="s">
        <v>206</v>
      </c>
      <c r="C71" s="37">
        <v>0.12</v>
      </c>
      <c r="D71" s="48" t="e">
        <f>$D$11</f>
        <v>#REF!</v>
      </c>
      <c r="E71" s="48" t="e">
        <f>$E$11</f>
        <v>#REF!</v>
      </c>
      <c r="F71" s="33">
        <f>$F$11</f>
        <v>0</v>
      </c>
      <c r="G71" s="33" t="e">
        <f>$G$11</f>
        <v>#REF!</v>
      </c>
      <c r="H71" s="33" t="e">
        <f>$H$11</f>
        <v>#REF!</v>
      </c>
      <c r="I71" s="99">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0"/>
  <sheetViews>
    <sheetView zoomScale="69" zoomScaleNormal="69" workbookViewId="0">
      <selection activeCell="S54" sqref="S53:T54"/>
    </sheetView>
  </sheetViews>
  <sheetFormatPr baseColWidth="10" defaultRowHeight="15" x14ac:dyDescent="0.25"/>
  <cols>
    <col min="1" max="1" width="6.85546875" customWidth="1"/>
    <col min="2" max="2" width="39.7109375" customWidth="1"/>
    <col min="3" max="3" width="14.140625" customWidth="1"/>
    <col min="4" max="4" width="14.7109375" customWidth="1"/>
    <col min="5" max="5" width="14.5703125" customWidth="1"/>
    <col min="6" max="6" width="18.140625" customWidth="1"/>
    <col min="7" max="7" width="12.85546875" customWidth="1"/>
    <col min="8" max="8" width="24" bestFit="1" customWidth="1"/>
    <col min="9" max="9" width="12.42578125" style="70" customWidth="1"/>
  </cols>
  <sheetData>
    <row r="1" spans="1:11" x14ac:dyDescent="0.25">
      <c r="A1">
        <f ca="1">A1:Q14</f>
        <v>0</v>
      </c>
    </row>
    <row r="2" spans="1:11" ht="30" x14ac:dyDescent="0.25">
      <c r="A2" s="51" t="s">
        <v>73</v>
      </c>
      <c r="B2" s="52" t="s">
        <v>85</v>
      </c>
      <c r="C2" s="52" t="s">
        <v>59</v>
      </c>
      <c r="D2" s="52" t="s">
        <v>86</v>
      </c>
      <c r="E2" s="52" t="s">
        <v>87</v>
      </c>
      <c r="F2" s="52" t="s">
        <v>88</v>
      </c>
      <c r="G2" s="52" t="s">
        <v>89</v>
      </c>
      <c r="H2" s="52" t="s">
        <v>75</v>
      </c>
      <c r="I2" s="52" t="s">
        <v>90</v>
      </c>
    </row>
    <row r="3" spans="1:11" ht="47.25" customHeight="1" x14ac:dyDescent="0.25">
      <c r="A3" s="35">
        <v>1</v>
      </c>
      <c r="B3" s="36" t="s">
        <v>183</v>
      </c>
      <c r="C3" s="37">
        <v>0.125</v>
      </c>
      <c r="D3" s="88" t="e">
        <f>#REF!</f>
        <v>#REF!</v>
      </c>
      <c r="E3" s="38" t="e">
        <f>#REF!</f>
        <v>#REF!</v>
      </c>
      <c r="F3" s="117">
        <f t="shared" ref="F3:F11" si="0">IF(ISERROR(E3/D3),0,(E3/D3))</f>
        <v>0</v>
      </c>
      <c r="G3" s="89" t="e">
        <f>#REF!</f>
        <v>#REF!</v>
      </c>
      <c r="H3" s="89" t="e">
        <f>#REF!</f>
        <v>#REF!</v>
      </c>
      <c r="I3" s="99">
        <f>IF(ISERROR(G3/H3),0,G3/H3)</f>
        <v>0</v>
      </c>
    </row>
    <row r="4" spans="1:11" ht="49.5" customHeight="1" x14ac:dyDescent="0.25">
      <c r="A4" s="35">
        <v>2</v>
      </c>
      <c r="B4" s="36" t="s">
        <v>185</v>
      </c>
      <c r="C4" s="37">
        <v>0.125</v>
      </c>
      <c r="D4" s="88" t="e">
        <f>#REF!</f>
        <v>#REF!</v>
      </c>
      <c r="E4" s="38" t="e">
        <f>#REF!</f>
        <v>#REF!</v>
      </c>
      <c r="F4" s="117">
        <f t="shared" si="0"/>
        <v>0</v>
      </c>
      <c r="G4" s="89" t="e">
        <f>#REF!</f>
        <v>#REF!</v>
      </c>
      <c r="H4" s="89" t="e">
        <f>#REF!</f>
        <v>#REF!</v>
      </c>
      <c r="I4" s="99">
        <f t="shared" ref="I4:I10" si="1">IF(ISERROR(G4/H4),0,G4/H4)</f>
        <v>0</v>
      </c>
    </row>
    <row r="5" spans="1:11" ht="45" x14ac:dyDescent="0.25">
      <c r="A5" s="35">
        <v>3</v>
      </c>
      <c r="B5" s="36" t="s">
        <v>188</v>
      </c>
      <c r="C5" s="37">
        <v>0.125</v>
      </c>
      <c r="D5" s="88" t="e">
        <f>#REF!</f>
        <v>#REF!</v>
      </c>
      <c r="E5" s="38" t="e">
        <f>#REF!</f>
        <v>#REF!</v>
      </c>
      <c r="F5" s="117">
        <f t="shared" si="0"/>
        <v>0</v>
      </c>
      <c r="G5" s="89" t="e">
        <f>#REF!</f>
        <v>#REF!</v>
      </c>
      <c r="H5" s="89" t="e">
        <f>#REF!</f>
        <v>#REF!</v>
      </c>
      <c r="I5" s="99">
        <f t="shared" si="1"/>
        <v>0</v>
      </c>
    </row>
    <row r="6" spans="1:11" s="126" customFormat="1" ht="62.25" customHeight="1" x14ac:dyDescent="0.25">
      <c r="A6" s="35">
        <v>4</v>
      </c>
      <c r="B6" s="36" t="s">
        <v>192</v>
      </c>
      <c r="C6" s="37">
        <v>0.125</v>
      </c>
      <c r="D6" s="137" t="e">
        <f>#REF!</f>
        <v>#REF!</v>
      </c>
      <c r="E6" s="38" t="e">
        <f>#REF!</f>
        <v>#REF!</v>
      </c>
      <c r="F6" s="117">
        <f t="shared" si="0"/>
        <v>0</v>
      </c>
      <c r="G6" s="89" t="e">
        <f>+#REF!</f>
        <v>#REF!</v>
      </c>
      <c r="H6" s="89" t="e">
        <f>#REF!</f>
        <v>#REF!</v>
      </c>
      <c r="I6" s="99">
        <f t="shared" si="1"/>
        <v>0</v>
      </c>
    </row>
    <row r="7" spans="1:11" ht="39" customHeight="1" x14ac:dyDescent="0.25">
      <c r="A7" s="35">
        <v>5</v>
      </c>
      <c r="B7" s="36" t="s">
        <v>196</v>
      </c>
      <c r="C7" s="37">
        <v>0.125</v>
      </c>
      <c r="D7" s="88" t="e">
        <f>#REF!</f>
        <v>#REF!</v>
      </c>
      <c r="E7" s="38" t="e">
        <f>+#REF!</f>
        <v>#REF!</v>
      </c>
      <c r="F7" s="117">
        <f t="shared" si="0"/>
        <v>0</v>
      </c>
      <c r="G7" s="89" t="e">
        <f>#REF!</f>
        <v>#REF!</v>
      </c>
      <c r="H7" s="89" t="e">
        <f>#REF!</f>
        <v>#REF!</v>
      </c>
      <c r="I7" s="99">
        <f t="shared" si="1"/>
        <v>0</v>
      </c>
    </row>
    <row r="8" spans="1:11" s="126" customFormat="1" ht="53.25" customHeight="1" x14ac:dyDescent="0.25">
      <c r="A8" s="35">
        <v>6</v>
      </c>
      <c r="B8" s="36" t="s">
        <v>203</v>
      </c>
      <c r="C8" s="37">
        <v>0.125</v>
      </c>
      <c r="D8" s="137" t="e">
        <f>#REF!</f>
        <v>#REF!</v>
      </c>
      <c r="E8" s="38" t="e">
        <f>+#REF!</f>
        <v>#REF!</v>
      </c>
      <c r="F8" s="117">
        <f t="shared" si="0"/>
        <v>0</v>
      </c>
      <c r="G8" s="89" t="e">
        <f>#REF!</f>
        <v>#REF!</v>
      </c>
      <c r="H8" s="89" t="e">
        <f>#REF!</f>
        <v>#REF!</v>
      </c>
      <c r="I8" s="99">
        <f t="shared" si="1"/>
        <v>0</v>
      </c>
    </row>
    <row r="9" spans="1:11" ht="66" customHeight="1" x14ac:dyDescent="0.25">
      <c r="A9" s="35">
        <v>7</v>
      </c>
      <c r="B9" s="36" t="s">
        <v>204</v>
      </c>
      <c r="C9" s="37">
        <v>0.125</v>
      </c>
      <c r="D9" s="88" t="e">
        <f>#REF!</f>
        <v>#REF!</v>
      </c>
      <c r="E9" s="38" t="e">
        <f>+#REF!</f>
        <v>#REF!</v>
      </c>
      <c r="F9" s="117">
        <f t="shared" si="0"/>
        <v>0</v>
      </c>
      <c r="G9" s="89" t="e">
        <f>#REF!</f>
        <v>#REF!</v>
      </c>
      <c r="H9" s="89" t="e">
        <f>#REF!</f>
        <v>#REF!</v>
      </c>
      <c r="I9" s="99">
        <f t="shared" si="1"/>
        <v>0</v>
      </c>
    </row>
    <row r="10" spans="1:11" s="126" customFormat="1" ht="40.5" customHeight="1" x14ac:dyDescent="0.25">
      <c r="A10" s="35">
        <v>8</v>
      </c>
      <c r="B10" s="36" t="s">
        <v>206</v>
      </c>
      <c r="C10" s="37">
        <v>0.125</v>
      </c>
      <c r="D10" s="137" t="e">
        <f>#REF!</f>
        <v>#REF!</v>
      </c>
      <c r="E10" s="38" t="e">
        <f>+#REF!</f>
        <v>#REF!</v>
      </c>
      <c r="F10" s="117">
        <f t="shared" si="0"/>
        <v>0</v>
      </c>
      <c r="G10" s="89" t="e">
        <f>+#REF!</f>
        <v>#REF!</v>
      </c>
      <c r="H10" s="89" t="e">
        <f>#REF!</f>
        <v>#REF!</v>
      </c>
      <c r="I10" s="99">
        <f t="shared" si="1"/>
        <v>0</v>
      </c>
    </row>
    <row r="11" spans="1:11" x14ac:dyDescent="0.25">
      <c r="A11" s="284" t="s">
        <v>91</v>
      </c>
      <c r="B11" s="284"/>
      <c r="C11" s="53">
        <f>SUM(C3:C10)</f>
        <v>1</v>
      </c>
      <c r="D11" s="54" t="e">
        <f>SUM(D3:D10)</f>
        <v>#REF!</v>
      </c>
      <c r="E11" s="54" t="e">
        <f>SUM(E3:E10)</f>
        <v>#REF!</v>
      </c>
      <c r="F11" s="118">
        <f t="shared" si="0"/>
        <v>0</v>
      </c>
      <c r="G11" s="136" t="e">
        <f>SUMPRODUCT($C$3:$C$10,G3:G10)</f>
        <v>#REF!</v>
      </c>
      <c r="H11" s="136" t="e">
        <f>SUMPRODUCT($C$3:$C$10,H3:H10)</f>
        <v>#REF!</v>
      </c>
      <c r="I11" s="136">
        <f>IF(ISERROR(G11/H11),0,G11/H11)</f>
        <v>0</v>
      </c>
    </row>
    <row r="12" spans="1:11" x14ac:dyDescent="0.25">
      <c r="E12" s="41"/>
      <c r="K12" s="41"/>
    </row>
    <row r="14" spans="1:11" x14ac:dyDescent="0.25">
      <c r="B14" s="42"/>
      <c r="C14" s="43">
        <v>43373</v>
      </c>
      <c r="D14" s="43">
        <v>43343</v>
      </c>
    </row>
    <row r="15" spans="1:11" x14ac:dyDescent="0.25">
      <c r="B15" s="34" t="s">
        <v>88</v>
      </c>
      <c r="C15" s="45">
        <v>1</v>
      </c>
      <c r="D15" s="45">
        <v>0.93</v>
      </c>
    </row>
    <row r="16" spans="1:11" x14ac:dyDescent="0.25">
      <c r="B16" s="34" t="s">
        <v>90</v>
      </c>
      <c r="C16" s="45">
        <v>1</v>
      </c>
      <c r="D16" s="44">
        <v>0.98399999999999999</v>
      </c>
    </row>
    <row r="17" spans="1:9" x14ac:dyDescent="0.25">
      <c r="I17" s="135"/>
    </row>
    <row r="23" spans="1:9" x14ac:dyDescent="0.25">
      <c r="A23" s="47" t="s">
        <v>92</v>
      </c>
    </row>
    <row r="25" spans="1:9" ht="30" x14ac:dyDescent="0.25">
      <c r="A25" s="51" t="s">
        <v>73</v>
      </c>
      <c r="B25" s="52" t="s">
        <v>93</v>
      </c>
      <c r="C25" s="52" t="s">
        <v>59</v>
      </c>
      <c r="D25" s="52" t="s">
        <v>86</v>
      </c>
      <c r="E25" s="52" t="s">
        <v>87</v>
      </c>
      <c r="F25" s="56" t="s">
        <v>88</v>
      </c>
      <c r="G25" s="57" t="s">
        <v>89</v>
      </c>
      <c r="H25" s="57" t="s">
        <v>75</v>
      </c>
      <c r="I25" s="134" t="s">
        <v>90</v>
      </c>
    </row>
    <row r="26" spans="1:9" ht="46.5" customHeight="1" x14ac:dyDescent="0.25">
      <c r="A26" s="35">
        <v>1</v>
      </c>
      <c r="B26" s="36" t="s">
        <v>183</v>
      </c>
      <c r="C26" s="37">
        <v>0.11</v>
      </c>
      <c r="D26" s="48" t="e">
        <f>$D$3</f>
        <v>#REF!</v>
      </c>
      <c r="E26" s="48" t="e">
        <f>$E$3</f>
        <v>#REF!</v>
      </c>
      <c r="F26" s="37">
        <f>$F$3</f>
        <v>0</v>
      </c>
      <c r="G26" s="37" t="e">
        <f>$G$3</f>
        <v>#REF!</v>
      </c>
      <c r="H26" s="91" t="e">
        <f>$H$3</f>
        <v>#REF!</v>
      </c>
      <c r="I26" s="99">
        <f>IF(ISERROR(G26/H26),0,G26/H26)</f>
        <v>0</v>
      </c>
    </row>
    <row r="27" spans="1:9" ht="50.25" customHeight="1" x14ac:dyDescent="0.25">
      <c r="A27" s="35">
        <v>2</v>
      </c>
      <c r="B27" s="36" t="s">
        <v>185</v>
      </c>
      <c r="C27" s="37">
        <v>0.11</v>
      </c>
      <c r="D27" s="48" t="e">
        <f>$D$4</f>
        <v>#REF!</v>
      </c>
      <c r="E27" s="48" t="e">
        <f>$E$4</f>
        <v>#REF!</v>
      </c>
      <c r="F27" s="33">
        <f>$F$4</f>
        <v>0</v>
      </c>
      <c r="G27" s="33" t="e">
        <f>$G$4</f>
        <v>#REF!</v>
      </c>
      <c r="H27" s="33" t="e">
        <f>$H$4</f>
        <v>#REF!</v>
      </c>
      <c r="I27" s="99">
        <f>IF(ISERROR(G27/H27),0,G27/H27)</f>
        <v>0</v>
      </c>
    </row>
    <row r="28" spans="1:9" ht="53.25" customHeight="1" x14ac:dyDescent="0.25"/>
    <row r="29" spans="1:9" ht="53.25" customHeight="1" x14ac:dyDescent="0.25"/>
    <row r="30" spans="1:9" x14ac:dyDescent="0.25">
      <c r="A30" s="49" t="s">
        <v>219</v>
      </c>
    </row>
    <row r="32" spans="1:9" ht="30" x14ac:dyDescent="0.25">
      <c r="A32" s="51" t="s">
        <v>73</v>
      </c>
      <c r="B32" s="52" t="s">
        <v>93</v>
      </c>
      <c r="C32" s="52" t="s">
        <v>59</v>
      </c>
      <c r="D32" s="52" t="s">
        <v>86</v>
      </c>
      <c r="E32" s="52" t="s">
        <v>87</v>
      </c>
      <c r="F32" s="56" t="s">
        <v>88</v>
      </c>
      <c r="G32" s="52" t="s">
        <v>89</v>
      </c>
      <c r="H32" s="52" t="s">
        <v>75</v>
      </c>
      <c r="I32" s="134" t="s">
        <v>90</v>
      </c>
    </row>
    <row r="33" spans="1:9" ht="30" x14ac:dyDescent="0.25">
      <c r="A33" s="35">
        <v>3</v>
      </c>
      <c r="B33" s="36" t="s">
        <v>106</v>
      </c>
      <c r="C33" s="37">
        <v>0.11</v>
      </c>
      <c r="D33" s="48" t="e">
        <f>D5</f>
        <v>#REF!</v>
      </c>
      <c r="E33" s="48" t="e">
        <f>$E$5</f>
        <v>#REF!</v>
      </c>
      <c r="F33" s="33">
        <f>$F$5</f>
        <v>0</v>
      </c>
      <c r="G33" s="33" t="e">
        <f>$G$5</f>
        <v>#REF!</v>
      </c>
      <c r="H33" s="33" t="e">
        <f>$H$5</f>
        <v>#REF!</v>
      </c>
      <c r="I33" s="99">
        <f>IF(ISERROR(G33/H33),0,G33/H33)</f>
        <v>0</v>
      </c>
    </row>
    <row r="34" spans="1:9" ht="72" customHeight="1" x14ac:dyDescent="0.25">
      <c r="A34" s="35">
        <v>4</v>
      </c>
      <c r="B34" s="36" t="s">
        <v>192</v>
      </c>
      <c r="C34" s="37">
        <v>0.11</v>
      </c>
      <c r="D34" s="48" t="e">
        <f>D6</f>
        <v>#REF!</v>
      </c>
      <c r="E34" s="48" t="e">
        <f>$E$6</f>
        <v>#REF!</v>
      </c>
      <c r="F34" s="33">
        <f>$F$6</f>
        <v>0</v>
      </c>
      <c r="G34" s="33" t="e">
        <f>$G$6</f>
        <v>#REF!</v>
      </c>
      <c r="H34" s="33" t="e">
        <f>$H$6</f>
        <v>#REF!</v>
      </c>
      <c r="I34" s="99">
        <f>IF(ISERROR(G34/H34),0,G34/H34)</f>
        <v>0</v>
      </c>
    </row>
    <row r="35" spans="1:9" ht="39.75" customHeight="1" x14ac:dyDescent="0.25">
      <c r="A35" s="35">
        <v>5</v>
      </c>
      <c r="B35" s="36" t="s">
        <v>196</v>
      </c>
      <c r="C35" s="37">
        <v>0.11</v>
      </c>
      <c r="D35" s="48" t="e">
        <f>D7</f>
        <v>#REF!</v>
      </c>
      <c r="E35" s="48" t="e">
        <f>$E$7</f>
        <v>#REF!</v>
      </c>
      <c r="F35" s="33">
        <f>$F$7</f>
        <v>0</v>
      </c>
      <c r="G35" s="33" t="e">
        <f>$G$7</f>
        <v>#REF!</v>
      </c>
      <c r="H35" s="33" t="e">
        <f>$H$7</f>
        <v>#REF!</v>
      </c>
      <c r="I35" s="99">
        <f>IF(ISERROR(G35/H35),0,G35/H35)</f>
        <v>0</v>
      </c>
    </row>
    <row r="36" spans="1:9" ht="17.25" customHeight="1" x14ac:dyDescent="0.25"/>
    <row r="37" spans="1:9" ht="17.25" customHeight="1" x14ac:dyDescent="0.25"/>
    <row r="38" spans="1:9" ht="17.25" customHeight="1" x14ac:dyDescent="0.25"/>
    <row r="39" spans="1:9" ht="17.25" customHeight="1" x14ac:dyDescent="0.25"/>
    <row r="40" spans="1:9" ht="17.25" customHeight="1" x14ac:dyDescent="0.25"/>
    <row r="41" spans="1:9" ht="17.25" customHeight="1" x14ac:dyDescent="0.25"/>
    <row r="42" spans="1:9" ht="17.25" customHeight="1" x14ac:dyDescent="0.25"/>
    <row r="45" spans="1:9" x14ac:dyDescent="0.25">
      <c r="A45" s="49" t="s">
        <v>220</v>
      </c>
    </row>
    <row r="46" spans="1:9" ht="30" x14ac:dyDescent="0.25">
      <c r="A46" s="51" t="s">
        <v>73</v>
      </c>
      <c r="B46" s="52" t="s">
        <v>93</v>
      </c>
      <c r="C46" s="52" t="s">
        <v>59</v>
      </c>
      <c r="D46" s="52" t="s">
        <v>86</v>
      </c>
      <c r="E46" s="52" t="s">
        <v>87</v>
      </c>
      <c r="F46" s="56" t="s">
        <v>88</v>
      </c>
      <c r="G46" s="57" t="s">
        <v>89</v>
      </c>
      <c r="H46" s="57" t="s">
        <v>75</v>
      </c>
      <c r="I46" s="134" t="s">
        <v>90</v>
      </c>
    </row>
    <row r="47" spans="1:9" ht="33.75" customHeight="1" x14ac:dyDescent="0.25">
      <c r="A47" s="35">
        <v>7</v>
      </c>
      <c r="B47" s="36" t="s">
        <v>203</v>
      </c>
      <c r="C47" s="37">
        <v>0.11</v>
      </c>
      <c r="D47" s="48" t="e">
        <f>$D$8</f>
        <v>#REF!</v>
      </c>
      <c r="E47" s="48" t="e">
        <f>$E$8</f>
        <v>#REF!</v>
      </c>
      <c r="F47" s="33">
        <f>$F$8</f>
        <v>0</v>
      </c>
      <c r="G47" s="33" t="e">
        <f>$G$8</f>
        <v>#REF!</v>
      </c>
      <c r="H47" s="33" t="e">
        <f>$H$8</f>
        <v>#REF!</v>
      </c>
      <c r="I47" s="99">
        <f>IF(ISERROR(G47/H47),0,G47/H47)</f>
        <v>0</v>
      </c>
    </row>
    <row r="48" spans="1:9" ht="67.5" customHeight="1" x14ac:dyDescent="0.25">
      <c r="A48" s="35">
        <v>8</v>
      </c>
      <c r="B48" s="36" t="s">
        <v>204</v>
      </c>
      <c r="C48" s="37">
        <v>0.11</v>
      </c>
      <c r="D48" s="48" t="e">
        <f>$D$9</f>
        <v>#REF!</v>
      </c>
      <c r="E48" s="48" t="e">
        <f>$E$9</f>
        <v>#REF!</v>
      </c>
      <c r="F48" s="33">
        <f>$F$9</f>
        <v>0</v>
      </c>
      <c r="G48" s="33" t="e">
        <f>$G$9</f>
        <v>#REF!</v>
      </c>
      <c r="H48" s="33" t="e">
        <f>$H$9</f>
        <v>#REF!</v>
      </c>
      <c r="I48" s="99">
        <f>IF(ISERROR(G48/H48),0,G48/H48)</f>
        <v>0</v>
      </c>
    </row>
    <row r="49" spans="1:9" s="70" customFormat="1" x14ac:dyDescent="0.25">
      <c r="A49" s="92"/>
      <c r="B49" s="93"/>
      <c r="C49" s="94"/>
      <c r="D49" s="95"/>
      <c r="E49" s="95"/>
      <c r="F49" s="96"/>
      <c r="G49" s="96"/>
      <c r="H49" s="96"/>
      <c r="I49" s="96"/>
    </row>
    <row r="50" spans="1:9" s="70" customFormat="1" x14ac:dyDescent="0.25">
      <c r="A50" s="92"/>
      <c r="B50" s="93"/>
      <c r="C50" s="94"/>
      <c r="D50" s="95"/>
      <c r="E50" s="95"/>
      <c r="F50" s="96"/>
      <c r="G50" s="96"/>
      <c r="H50" s="96"/>
      <c r="I50" s="96"/>
    </row>
    <row r="51" spans="1:9" s="70" customFormat="1" x14ac:dyDescent="0.25">
      <c r="A51" s="92"/>
      <c r="B51" s="93"/>
      <c r="C51" s="94"/>
      <c r="D51" s="95"/>
      <c r="E51" s="95"/>
      <c r="F51" s="96"/>
      <c r="G51" s="96"/>
      <c r="H51" s="96"/>
      <c r="I51" s="96"/>
    </row>
    <row r="52" spans="1:9" s="70" customFormat="1" x14ac:dyDescent="0.25">
      <c r="A52" s="92"/>
      <c r="B52" s="93"/>
      <c r="C52" s="94"/>
      <c r="D52" s="95"/>
      <c r="E52" s="95"/>
      <c r="F52" s="96"/>
      <c r="G52" s="96"/>
      <c r="H52" s="96"/>
      <c r="I52" s="96"/>
    </row>
    <row r="53" spans="1:9" s="70" customFormat="1" x14ac:dyDescent="0.25">
      <c r="A53" s="92"/>
      <c r="B53" s="93"/>
      <c r="C53" s="94"/>
      <c r="D53" s="95"/>
      <c r="E53" s="95"/>
      <c r="F53" s="96"/>
      <c r="G53" s="96"/>
      <c r="H53" s="96"/>
      <c r="I53" s="96"/>
    </row>
    <row r="54" spans="1:9" s="70" customFormat="1" x14ac:dyDescent="0.25">
      <c r="A54" s="92"/>
      <c r="B54" s="93"/>
      <c r="C54" s="94"/>
      <c r="D54" s="95"/>
      <c r="E54" s="95"/>
      <c r="F54" s="96"/>
      <c r="G54" s="96"/>
      <c r="H54" s="96"/>
      <c r="I54" s="96"/>
    </row>
    <row r="55" spans="1:9" s="70" customFormat="1" x14ac:dyDescent="0.25">
      <c r="A55" s="92"/>
      <c r="B55" s="93"/>
      <c r="C55" s="94"/>
      <c r="D55" s="95"/>
      <c r="E55" s="95"/>
      <c r="F55" s="96"/>
      <c r="G55" s="96"/>
      <c r="H55" s="96"/>
      <c r="I55" s="96"/>
    </row>
    <row r="56" spans="1:9" s="70" customFormat="1" x14ac:dyDescent="0.25">
      <c r="A56" s="92"/>
      <c r="B56" s="93"/>
      <c r="C56" s="94"/>
      <c r="D56" s="95"/>
      <c r="E56" s="95"/>
      <c r="F56" s="96"/>
      <c r="G56" s="96"/>
      <c r="H56" s="96"/>
      <c r="I56" s="96"/>
    </row>
    <row r="58" spans="1:9" ht="30" x14ac:dyDescent="0.25">
      <c r="A58" s="51" t="s">
        <v>73</v>
      </c>
      <c r="B58" s="52" t="s">
        <v>93</v>
      </c>
      <c r="C58" s="52" t="s">
        <v>59</v>
      </c>
      <c r="D58" s="52" t="s">
        <v>86</v>
      </c>
      <c r="E58" s="52" t="s">
        <v>87</v>
      </c>
      <c r="F58" s="56" t="s">
        <v>88</v>
      </c>
      <c r="G58" s="52" t="s">
        <v>89</v>
      </c>
      <c r="H58" s="52" t="s">
        <v>75</v>
      </c>
      <c r="I58" s="134" t="s">
        <v>90</v>
      </c>
    </row>
    <row r="59" spans="1:9" ht="54" customHeight="1" x14ac:dyDescent="0.25">
      <c r="A59" s="35">
        <v>6</v>
      </c>
      <c r="B59" s="36" t="s">
        <v>208</v>
      </c>
      <c r="C59" s="37">
        <v>0.11</v>
      </c>
      <c r="D59" s="48" t="e">
        <f>#REF!</f>
        <v>#REF!</v>
      </c>
      <c r="E59" s="48" t="e">
        <f>#REF!</f>
        <v>#REF!</v>
      </c>
      <c r="F59" s="33" t="e">
        <f>#REF!</f>
        <v>#REF!</v>
      </c>
      <c r="G59" s="33" t="e">
        <f>#REF!</f>
        <v>#REF!</v>
      </c>
      <c r="H59" s="33" t="e">
        <f>#REF!</f>
        <v>#REF!</v>
      </c>
      <c r="I59" s="99">
        <f>IF(ISERROR(G59/H59),0,G59/H59)</f>
        <v>0</v>
      </c>
    </row>
    <row r="69" spans="1:9" ht="30" x14ac:dyDescent="0.25">
      <c r="A69" s="51" t="s">
        <v>73</v>
      </c>
      <c r="B69" s="52" t="s">
        <v>93</v>
      </c>
      <c r="C69" s="52" t="s">
        <v>59</v>
      </c>
      <c r="D69" s="52" t="s">
        <v>86</v>
      </c>
      <c r="E69" s="52" t="s">
        <v>87</v>
      </c>
      <c r="F69" s="56" t="s">
        <v>88</v>
      </c>
      <c r="G69" s="52" t="s">
        <v>89</v>
      </c>
      <c r="H69" s="52" t="s">
        <v>75</v>
      </c>
      <c r="I69" s="134" t="s">
        <v>90</v>
      </c>
    </row>
    <row r="70" spans="1:9" ht="45.75" customHeight="1" x14ac:dyDescent="0.25">
      <c r="A70" s="35">
        <v>9</v>
      </c>
      <c r="B70" s="36" t="s">
        <v>206</v>
      </c>
      <c r="C70" s="37">
        <v>0.12</v>
      </c>
      <c r="D70" s="48" t="e">
        <f>$D$10</f>
        <v>#REF!</v>
      </c>
      <c r="E70" s="48" t="e">
        <f>$E$10</f>
        <v>#REF!</v>
      </c>
      <c r="F70" s="33">
        <f>$F$10</f>
        <v>0</v>
      </c>
      <c r="G70" s="33" t="e">
        <f>$G$10</f>
        <v>#REF!</v>
      </c>
      <c r="H70" s="33" t="e">
        <f>$H$10</f>
        <v>#REF!</v>
      </c>
      <c r="I70" s="99">
        <f>IF(ISERROR(G70/H70),0,G70/H70)</f>
        <v>0</v>
      </c>
    </row>
  </sheetData>
  <mergeCells count="1">
    <mergeCell ref="A11:B11"/>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2"/>
  <sheetViews>
    <sheetView topLeftCell="A15" workbookViewId="0">
      <selection activeCell="C27" sqref="C27"/>
    </sheetView>
  </sheetViews>
  <sheetFormatPr baseColWidth="10" defaultRowHeight="15" x14ac:dyDescent="0.25"/>
  <cols>
    <col min="1" max="1" width="5" customWidth="1"/>
    <col min="2" max="2" width="40" customWidth="1"/>
    <col min="3" max="3" width="14" customWidth="1"/>
    <col min="4" max="4" width="14.7109375" customWidth="1"/>
    <col min="6" max="6" width="12.85546875" customWidth="1"/>
    <col min="8" max="8" width="11.85546875" customWidth="1"/>
    <col min="11" max="11" width="13.7109375" customWidth="1"/>
    <col min="12" max="12" width="13" customWidth="1"/>
  </cols>
  <sheetData>
    <row r="1" spans="1:8" x14ac:dyDescent="0.25">
      <c r="B1" s="287" t="s">
        <v>84</v>
      </c>
      <c r="C1" s="287"/>
      <c r="D1" s="287"/>
      <c r="E1" s="287"/>
      <c r="F1" s="287"/>
      <c r="G1" s="287"/>
      <c r="H1" s="287"/>
    </row>
    <row r="2" spans="1:8" ht="47.25" x14ac:dyDescent="0.25">
      <c r="A2" s="58" t="s">
        <v>73</v>
      </c>
      <c r="B2" s="58" t="s">
        <v>74</v>
      </c>
      <c r="C2" s="58" t="s">
        <v>221</v>
      </c>
      <c r="D2" s="58" t="s">
        <v>75</v>
      </c>
      <c r="E2" s="58" t="s">
        <v>76</v>
      </c>
      <c r="F2" s="58" t="s">
        <v>77</v>
      </c>
      <c r="G2" s="58" t="s">
        <v>78</v>
      </c>
      <c r="H2" s="58" t="s">
        <v>79</v>
      </c>
    </row>
    <row r="3" spans="1:8" ht="36.75" customHeight="1" x14ac:dyDescent="0.25">
      <c r="A3" s="31">
        <v>1</v>
      </c>
      <c r="B3" s="98" t="s">
        <v>180</v>
      </c>
      <c r="C3" s="19" t="e">
        <f>#REF!</f>
        <v>#REF!</v>
      </c>
      <c r="D3" s="19" t="e">
        <f>#REF!</f>
        <v>#REF!</v>
      </c>
      <c r="E3" s="30">
        <f>IF(ISERROR(C3/D3),0,(C3/D3))</f>
        <v>0</v>
      </c>
      <c r="F3" s="32" t="e">
        <f>#REF!</f>
        <v>#REF!</v>
      </c>
      <c r="G3" s="32" t="e">
        <f>#REF!</f>
        <v>#REF!</v>
      </c>
      <c r="H3" s="30">
        <f>IF(ISERROR(F3/G3),0,(F3/G3))</f>
        <v>0</v>
      </c>
    </row>
    <row r="4" spans="1:8" ht="68.25" customHeight="1" x14ac:dyDescent="0.25">
      <c r="A4" s="31">
        <v>2</v>
      </c>
      <c r="B4" s="27" t="s">
        <v>181</v>
      </c>
      <c r="C4" s="19" t="e">
        <f>#REF!</f>
        <v>#REF!</v>
      </c>
      <c r="D4" s="19" t="e">
        <f>#REF!</f>
        <v>#REF!</v>
      </c>
      <c r="E4" s="30">
        <f>IF(ISERROR(C4/D4),0,(C4/D4))</f>
        <v>0</v>
      </c>
      <c r="F4" s="32" t="e">
        <f>#REF!</f>
        <v>#REF!</v>
      </c>
      <c r="G4" s="32" t="e">
        <f>#REF!</f>
        <v>#REF!</v>
      </c>
      <c r="H4" s="30">
        <f>IF(ISERROR(F4/G4),0,(F4/G4))</f>
        <v>0</v>
      </c>
    </row>
    <row r="5" spans="1:8" ht="56.25" customHeight="1" x14ac:dyDescent="0.25">
      <c r="A5" s="31">
        <v>3</v>
      </c>
      <c r="B5" s="18" t="s">
        <v>182</v>
      </c>
      <c r="C5" s="19" t="e">
        <f>#REF!</f>
        <v>#REF!</v>
      </c>
      <c r="D5" s="19" t="e">
        <f>#REF!</f>
        <v>#REF!</v>
      </c>
      <c r="E5" s="30">
        <f>IF(ISERROR(C5/D5),0,(C5/D5))</f>
        <v>0</v>
      </c>
      <c r="F5" s="32" t="e">
        <f>#REF!</f>
        <v>#REF!</v>
      </c>
      <c r="G5" s="32" t="e">
        <f>#REF!</f>
        <v>#REF!</v>
      </c>
      <c r="H5" s="30">
        <f>IF(ISERROR(F5/G5),0,(F5/G5))</f>
        <v>0</v>
      </c>
    </row>
    <row r="6" spans="1:8" x14ac:dyDescent="0.25">
      <c r="B6" s="59" t="s">
        <v>80</v>
      </c>
      <c r="C6" s="106" t="e">
        <f>#REF!</f>
        <v>#REF!</v>
      </c>
      <c r="D6" s="106" t="e">
        <f>#REF!</f>
        <v>#REF!</v>
      </c>
      <c r="E6" s="60">
        <f>IF(ISERROR(C6/D6),0,(C6/D6))</f>
        <v>0</v>
      </c>
      <c r="F6" s="60" t="e">
        <f>#REF!</f>
        <v>#REF!</v>
      </c>
      <c r="G6" s="60" t="e">
        <f>#REF!</f>
        <v>#REF!</v>
      </c>
      <c r="H6" s="60">
        <f>IF(ISERROR(F6/G6),0,(F6/G6))</f>
        <v>0</v>
      </c>
    </row>
    <row r="7" spans="1:8" x14ac:dyDescent="0.25">
      <c r="B7" s="287" t="s">
        <v>72</v>
      </c>
      <c r="C7" s="287"/>
      <c r="D7" s="287"/>
      <c r="E7" s="287"/>
      <c r="F7" s="287"/>
      <c r="G7" s="287"/>
      <c r="H7" s="287"/>
    </row>
    <row r="8" spans="1:8" ht="47.25" x14ac:dyDescent="0.25">
      <c r="A8" s="58" t="s">
        <v>73</v>
      </c>
      <c r="B8" s="58" t="s">
        <v>74</v>
      </c>
      <c r="C8" s="58" t="s">
        <v>221</v>
      </c>
      <c r="D8" s="58" t="s">
        <v>75</v>
      </c>
      <c r="E8" s="58" t="s">
        <v>76</v>
      </c>
      <c r="F8" s="58" t="s">
        <v>77</v>
      </c>
      <c r="G8" s="58" t="s">
        <v>78</v>
      </c>
      <c r="H8" s="58" t="s">
        <v>79</v>
      </c>
    </row>
    <row r="9" spans="1:8" ht="60" x14ac:dyDescent="0.25">
      <c r="A9" s="101">
        <v>1</v>
      </c>
      <c r="B9" s="102" t="s">
        <v>186</v>
      </c>
      <c r="C9" s="104" t="e">
        <f>#REF!</f>
        <v>#REF!</v>
      </c>
      <c r="D9" s="105" t="e">
        <f>#REF!</f>
        <v>#REF!</v>
      </c>
      <c r="E9" s="99">
        <f>IF(ISERROR(C9/D9),0,(C9/D9))</f>
        <v>0</v>
      </c>
      <c r="F9" s="100" t="e">
        <f>#REF!</f>
        <v>#REF!</v>
      </c>
      <c r="G9" s="100" t="e">
        <f>#REF!</f>
        <v>#REF!</v>
      </c>
      <c r="H9" s="99">
        <f>IF(ISERROR(F9/G9),0,(F9/G9))</f>
        <v>0</v>
      </c>
    </row>
    <row r="10" spans="1:8" ht="45" x14ac:dyDescent="0.25">
      <c r="A10" s="101">
        <v>2</v>
      </c>
      <c r="B10" s="103" t="s">
        <v>187</v>
      </c>
      <c r="C10" s="104" t="e">
        <f>#REF!</f>
        <v>#REF!</v>
      </c>
      <c r="D10" s="105" t="e">
        <f>#REF!</f>
        <v>#REF!</v>
      </c>
      <c r="E10" s="99">
        <f>IF(ISERROR(C10/D10),0,(C10/D10))</f>
        <v>0</v>
      </c>
      <c r="F10" s="100" t="e">
        <f>#REF!</f>
        <v>#REF!</v>
      </c>
      <c r="G10" s="100" t="e">
        <f>#REF!</f>
        <v>#REF!</v>
      </c>
      <c r="H10" s="99">
        <f>IF(ISERROR(F10/G10),0,(F10/G10))</f>
        <v>0</v>
      </c>
    </row>
    <row r="11" spans="1:8" x14ac:dyDescent="0.25">
      <c r="A11" s="29"/>
      <c r="B11" s="59" t="s">
        <v>80</v>
      </c>
      <c r="C11" s="109" t="e">
        <f>#REF!</f>
        <v>#REF!</v>
      </c>
      <c r="D11" s="110" t="e">
        <f>#REF!</f>
        <v>#REF!</v>
      </c>
      <c r="E11" s="107">
        <f>IF(ISERROR(C11/D11),0,(C11/D11))</f>
        <v>0</v>
      </c>
      <c r="F11" s="108" t="e">
        <f>#REF!</f>
        <v>#REF!</v>
      </c>
      <c r="G11" s="108" t="e">
        <f>#REF!</f>
        <v>#REF!</v>
      </c>
      <c r="H11" s="107">
        <f>IF(ISERROR(F11/G11),0,(F11/G11))</f>
        <v>0</v>
      </c>
    </row>
    <row r="13" spans="1:8" x14ac:dyDescent="0.25">
      <c r="B13" s="287"/>
      <c r="C13" s="287"/>
      <c r="D13" s="287"/>
      <c r="E13" s="287"/>
      <c r="F13" s="287"/>
      <c r="G13" s="287"/>
      <c r="H13" s="287"/>
    </row>
    <row r="14" spans="1:8" x14ac:dyDescent="0.25">
      <c r="B14" s="287" t="s">
        <v>82</v>
      </c>
      <c r="C14" s="287"/>
      <c r="D14" s="287"/>
      <c r="E14" s="287"/>
      <c r="F14" s="287"/>
      <c r="G14" s="287"/>
      <c r="H14" s="287"/>
    </row>
    <row r="15" spans="1:8" ht="47.25" x14ac:dyDescent="0.25">
      <c r="A15" s="58" t="s">
        <v>73</v>
      </c>
      <c r="B15" s="58" t="s">
        <v>74</v>
      </c>
      <c r="C15" s="58" t="s">
        <v>221</v>
      </c>
      <c r="D15" s="58" t="s">
        <v>75</v>
      </c>
      <c r="E15" s="58" t="s">
        <v>76</v>
      </c>
      <c r="F15" s="58" t="s">
        <v>77</v>
      </c>
      <c r="G15" s="58" t="s">
        <v>78</v>
      </c>
      <c r="H15" s="58" t="s">
        <v>79</v>
      </c>
    </row>
    <row r="16" spans="1:8" ht="105" x14ac:dyDescent="0.25">
      <c r="A16" s="31">
        <v>1</v>
      </c>
      <c r="B16" s="27" t="s">
        <v>189</v>
      </c>
      <c r="C16" s="19" t="e">
        <f>#REF!</f>
        <v>#REF!</v>
      </c>
      <c r="D16" s="30" t="e">
        <f>#REF!</f>
        <v>#REF!</v>
      </c>
      <c r="E16" s="30">
        <f>IF(ISERROR(C16/D16),0,(C16/D16))</f>
        <v>0</v>
      </c>
      <c r="F16" s="32" t="e">
        <f>#REF!</f>
        <v>#REF!</v>
      </c>
      <c r="G16" s="32" t="e">
        <f>#REF!</f>
        <v>#REF!</v>
      </c>
      <c r="H16" s="30">
        <f>IF(ISERROR(F16/G16),0,(F16/G16))</f>
        <v>0</v>
      </c>
    </row>
    <row r="17" spans="1:8" ht="78.75" customHeight="1" x14ac:dyDescent="0.25">
      <c r="A17" s="31">
        <v>2</v>
      </c>
      <c r="B17" s="27" t="s">
        <v>190</v>
      </c>
      <c r="C17" s="19" t="e">
        <f>#REF!</f>
        <v>#REF!</v>
      </c>
      <c r="D17" s="30" t="e">
        <f>#REF!</f>
        <v>#REF!</v>
      </c>
      <c r="E17" s="30">
        <f>IF(ISERROR(C17/D17),0,(C17/D17))</f>
        <v>0</v>
      </c>
      <c r="F17" s="32" t="e">
        <f>#REF!</f>
        <v>#REF!</v>
      </c>
      <c r="G17" s="32" t="e">
        <f>#REF!</f>
        <v>#REF!</v>
      </c>
      <c r="H17" s="30">
        <f>IF(ISERROR(F17/G17),0,(F17/G17))</f>
        <v>0</v>
      </c>
    </row>
    <row r="18" spans="1:8" ht="45.75" customHeight="1" x14ac:dyDescent="0.25">
      <c r="A18" s="31">
        <v>3</v>
      </c>
      <c r="B18" s="27" t="s">
        <v>191</v>
      </c>
      <c r="C18" s="19" t="e">
        <f>#REF!</f>
        <v>#REF!</v>
      </c>
      <c r="D18" s="30" t="e">
        <f>#REF!</f>
        <v>#REF!</v>
      </c>
      <c r="E18" s="30">
        <f>IF(ISERROR(C18/D18),0,(C18/D18))</f>
        <v>0</v>
      </c>
      <c r="F18" s="32" t="e">
        <f>#REF!</f>
        <v>#REF!</v>
      </c>
      <c r="G18" s="32" t="e">
        <f>#REF!</f>
        <v>#REF!</v>
      </c>
      <c r="H18" s="30">
        <f>IF(ISERROR(F18/G18),0,(F18/G18))</f>
        <v>0</v>
      </c>
    </row>
    <row r="19" spans="1:8" x14ac:dyDescent="0.25">
      <c r="B19" s="59" t="s">
        <v>80</v>
      </c>
      <c r="C19" s="19" t="e">
        <f>#REF!</f>
        <v>#REF!</v>
      </c>
      <c r="D19" s="30" t="e">
        <f>#REF!</f>
        <v>#REF!</v>
      </c>
      <c r="E19" s="60">
        <f>IF(ISERROR(C19/D19),0,(C19/D19))</f>
        <v>0</v>
      </c>
      <c r="F19" s="32" t="e">
        <f>#REF!</f>
        <v>#REF!</v>
      </c>
      <c r="G19" s="32" t="e">
        <f>#REF!</f>
        <v>#REF!</v>
      </c>
      <c r="H19" s="60">
        <f>IF(ISERROR(F19/G19),0,(F19/G19))</f>
        <v>0</v>
      </c>
    </row>
    <row r="20" spans="1:8" x14ac:dyDescent="0.25">
      <c r="B20" s="111"/>
      <c r="C20" s="112"/>
      <c r="D20" s="96"/>
      <c r="E20" s="96"/>
      <c r="F20" s="113"/>
      <c r="G20" s="113"/>
      <c r="H20" s="96"/>
    </row>
    <row r="21" spans="1:8" x14ac:dyDescent="0.25">
      <c r="B21" s="287" t="s">
        <v>81</v>
      </c>
      <c r="C21" s="287"/>
      <c r="D21" s="287"/>
      <c r="E21" s="287"/>
      <c r="F21" s="287"/>
      <c r="G21" s="287"/>
      <c r="H21" s="287"/>
    </row>
    <row r="22" spans="1:8" ht="47.25" x14ac:dyDescent="0.25">
      <c r="A22" s="58" t="s">
        <v>73</v>
      </c>
      <c r="B22" s="58" t="s">
        <v>74</v>
      </c>
      <c r="C22" s="58" t="s">
        <v>221</v>
      </c>
      <c r="D22" s="58" t="s">
        <v>75</v>
      </c>
      <c r="E22" s="58" t="s">
        <v>76</v>
      </c>
      <c r="F22" s="58" t="s">
        <v>77</v>
      </c>
      <c r="G22" s="58" t="s">
        <v>78</v>
      </c>
      <c r="H22" s="58" t="s">
        <v>79</v>
      </c>
    </row>
    <row r="23" spans="1:8" ht="41.25" customHeight="1" x14ac:dyDescent="0.25">
      <c r="A23" s="31">
        <v>1</v>
      </c>
      <c r="B23" s="50" t="s">
        <v>193</v>
      </c>
      <c r="C23" s="19" t="e">
        <f>#REF!</f>
        <v>#REF!</v>
      </c>
      <c r="D23" s="30" t="e">
        <f>#REF!</f>
        <v>#REF!</v>
      </c>
      <c r="E23" s="30">
        <f>IF(ISERROR(C23/D23),0,(C23/D23))</f>
        <v>0</v>
      </c>
      <c r="F23" s="32" t="e">
        <f>#REF!</f>
        <v>#REF!</v>
      </c>
      <c r="G23" s="32" t="e">
        <f>#REF!</f>
        <v>#REF!</v>
      </c>
      <c r="H23" s="30">
        <f>IF(ISERROR(F23/G23),0,(F23/G23))</f>
        <v>0</v>
      </c>
    </row>
    <row r="24" spans="1:8" ht="57.75" customHeight="1" x14ac:dyDescent="0.25">
      <c r="A24" s="31">
        <v>2</v>
      </c>
      <c r="B24" s="50" t="s">
        <v>194</v>
      </c>
      <c r="C24" s="19" t="e">
        <f>#REF!</f>
        <v>#REF!</v>
      </c>
      <c r="D24" s="30" t="e">
        <f>#REF!</f>
        <v>#REF!</v>
      </c>
      <c r="E24" s="30">
        <f>IF(ISERROR(C24/D24),0,(C24/D24))</f>
        <v>0</v>
      </c>
      <c r="F24" s="32" t="e">
        <f>#REF!</f>
        <v>#REF!</v>
      </c>
      <c r="G24" s="32" t="e">
        <f>#REF!</f>
        <v>#REF!</v>
      </c>
      <c r="H24" s="30">
        <f>IF(ISERROR(F24/G24),0,(F24/G24))</f>
        <v>0</v>
      </c>
    </row>
    <row r="25" spans="1:8" ht="37.5" customHeight="1" x14ac:dyDescent="0.25">
      <c r="A25" s="31">
        <v>3</v>
      </c>
      <c r="B25" s="50" t="s">
        <v>195</v>
      </c>
      <c r="C25" s="19" t="e">
        <f>#REF!</f>
        <v>#REF!</v>
      </c>
      <c r="D25" s="30" t="e">
        <f>#REF!</f>
        <v>#REF!</v>
      </c>
      <c r="E25" s="30">
        <f>IF(ISERROR(C25/D25),0,(C25/D25))</f>
        <v>0</v>
      </c>
      <c r="F25" s="32" t="e">
        <f>#REF!</f>
        <v>#REF!</v>
      </c>
      <c r="G25" s="32" t="e">
        <f>#REF!</f>
        <v>#REF!</v>
      </c>
      <c r="H25" s="30">
        <f>IF(ISERROR(F25/G25),0,(F25/G25))</f>
        <v>0</v>
      </c>
    </row>
    <row r="26" spans="1:8" x14ac:dyDescent="0.25">
      <c r="B26" s="59" t="s">
        <v>80</v>
      </c>
      <c r="C26" s="106" t="e">
        <f>#REF!</f>
        <v>#REF!</v>
      </c>
      <c r="D26" s="107" t="e">
        <f>#REF!</f>
        <v>#REF!</v>
      </c>
      <c r="E26" s="107">
        <f>IF(ISERROR(C26/D26),0,(C26/D26))</f>
        <v>0</v>
      </c>
      <c r="F26" s="108" t="e">
        <f>#REF!</f>
        <v>#REF!</v>
      </c>
      <c r="G26" s="108" t="e">
        <f>#REF!</f>
        <v>#REF!</v>
      </c>
      <c r="H26" s="107">
        <f>IF(ISERROR(G26/F26),0,(G26/F26))</f>
        <v>0</v>
      </c>
    </row>
    <row r="28" spans="1:8" x14ac:dyDescent="0.25">
      <c r="A28" s="285" t="s">
        <v>83</v>
      </c>
      <c r="B28" s="285"/>
      <c r="C28" s="285"/>
      <c r="D28" s="285"/>
      <c r="E28" s="285"/>
      <c r="F28" s="285"/>
      <c r="G28" s="285"/>
      <c r="H28" s="285"/>
    </row>
    <row r="29" spans="1:8" ht="47.25" x14ac:dyDescent="0.25">
      <c r="A29" s="58" t="s">
        <v>73</v>
      </c>
      <c r="B29" s="58" t="s">
        <v>74</v>
      </c>
      <c r="C29" s="58" t="s">
        <v>221</v>
      </c>
      <c r="D29" s="58" t="s">
        <v>75</v>
      </c>
      <c r="E29" s="58" t="s">
        <v>76</v>
      </c>
      <c r="F29" s="58" t="s">
        <v>77</v>
      </c>
      <c r="G29" s="58" t="s">
        <v>78</v>
      </c>
      <c r="H29" s="58" t="s">
        <v>79</v>
      </c>
    </row>
    <row r="30" spans="1:8" ht="45" x14ac:dyDescent="0.25">
      <c r="A30" s="31">
        <v>1</v>
      </c>
      <c r="B30" s="18" t="s">
        <v>197</v>
      </c>
      <c r="C30" s="19" t="e">
        <f>#REF!</f>
        <v>#REF!</v>
      </c>
      <c r="D30" s="19" t="e">
        <f>#REF!</f>
        <v>#REF!</v>
      </c>
      <c r="E30" s="30">
        <f>IF(ISERROR(C30/D30),0,(C30/D30))</f>
        <v>0</v>
      </c>
      <c r="F30" s="32" t="e">
        <f>#REF!</f>
        <v>#REF!</v>
      </c>
      <c r="G30" s="32" t="e">
        <f>#REF!</f>
        <v>#REF!</v>
      </c>
      <c r="H30" s="30">
        <f>IF(ISERROR(F30/G30),0,(F30/G30))</f>
        <v>0</v>
      </c>
    </row>
    <row r="31" spans="1:8" ht="75" x14ac:dyDescent="0.25">
      <c r="A31" s="31">
        <v>2</v>
      </c>
      <c r="B31" s="27" t="s">
        <v>198</v>
      </c>
      <c r="C31" s="19" t="e">
        <f>#REF!</f>
        <v>#REF!</v>
      </c>
      <c r="D31" s="19" t="e">
        <f>#REF!</f>
        <v>#REF!</v>
      </c>
      <c r="E31" s="30">
        <f>IF(ISERROR(C31/D31),0,(C31/D31))</f>
        <v>0</v>
      </c>
      <c r="F31" s="32" t="e">
        <f>#REF!</f>
        <v>#REF!</v>
      </c>
      <c r="G31" s="32" t="e">
        <f>#REF!</f>
        <v>#REF!</v>
      </c>
      <c r="H31" s="30">
        <f>IF(ISERROR(F31/G31),0,(F31/G31))</f>
        <v>0</v>
      </c>
    </row>
    <row r="32" spans="1:8" x14ac:dyDescent="0.25">
      <c r="B32" s="59" t="s">
        <v>80</v>
      </c>
      <c r="C32" s="106" t="e">
        <f>#REF!</f>
        <v>#REF!</v>
      </c>
      <c r="D32" s="106" t="e">
        <f>#REF!</f>
        <v>#REF!</v>
      </c>
      <c r="E32" s="60">
        <f>IF(ISERROR(C32/D32),0,(C32/D32))</f>
        <v>0</v>
      </c>
      <c r="F32" s="108" t="e">
        <f>#REF!</f>
        <v>#REF!</v>
      </c>
      <c r="G32" s="108" t="e">
        <f>#REF!</f>
        <v>#REF!</v>
      </c>
      <c r="H32" s="107">
        <f>IF(ISERROR(F32/G32),0,(F32/G32))</f>
        <v>0</v>
      </c>
    </row>
    <row r="34" spans="1:8" x14ac:dyDescent="0.25">
      <c r="A34" s="285" t="s">
        <v>178</v>
      </c>
      <c r="B34" s="286"/>
      <c r="C34" s="286"/>
      <c r="D34" s="286"/>
      <c r="E34" s="286"/>
      <c r="F34" s="286"/>
      <c r="G34" s="286"/>
      <c r="H34" s="286"/>
    </row>
    <row r="35" spans="1:8" ht="47.25" x14ac:dyDescent="0.25">
      <c r="A35" s="58" t="s">
        <v>73</v>
      </c>
      <c r="B35" s="58" t="s">
        <v>74</v>
      </c>
      <c r="C35" s="58" t="s">
        <v>221</v>
      </c>
      <c r="D35" s="58" t="s">
        <v>75</v>
      </c>
      <c r="E35" s="58" t="s">
        <v>76</v>
      </c>
      <c r="F35" s="58" t="s">
        <v>77</v>
      </c>
      <c r="G35" s="58" t="s">
        <v>78</v>
      </c>
      <c r="H35" s="58" t="s">
        <v>79</v>
      </c>
    </row>
    <row r="36" spans="1:8" ht="60" x14ac:dyDescent="0.25">
      <c r="A36" s="31">
        <v>1</v>
      </c>
      <c r="B36" s="18" t="s">
        <v>199</v>
      </c>
      <c r="C36" s="19" t="e">
        <f>#REF!</f>
        <v>#REF!</v>
      </c>
      <c r="D36" s="19" t="e">
        <f>#REF!</f>
        <v>#REF!</v>
      </c>
      <c r="E36" s="30">
        <f>IF(ISERROR(C36/D36),0,(C36/D36))</f>
        <v>0</v>
      </c>
      <c r="F36" s="32" t="e">
        <f>#REF!</f>
        <v>#REF!</v>
      </c>
      <c r="G36" s="32" t="e">
        <f>#REF!</f>
        <v>#REF!</v>
      </c>
      <c r="H36" s="30">
        <f>IF(ISERROR(F36/G36),0,(F36/G36))</f>
        <v>0</v>
      </c>
    </row>
    <row r="37" spans="1:8" ht="75" x14ac:dyDescent="0.25">
      <c r="A37" s="31">
        <v>2</v>
      </c>
      <c r="B37" s="27" t="s">
        <v>200</v>
      </c>
      <c r="C37" s="19" t="e">
        <f>#REF!</f>
        <v>#REF!</v>
      </c>
      <c r="D37" s="19" t="e">
        <f>#REF!</f>
        <v>#REF!</v>
      </c>
      <c r="E37" s="30">
        <f>IF(ISERROR(C37/D37),0,(C37/D37))</f>
        <v>0</v>
      </c>
      <c r="F37" s="32" t="e">
        <f>#REF!</f>
        <v>#REF!</v>
      </c>
      <c r="G37" s="32" t="e">
        <f>#REF!</f>
        <v>#REF!</v>
      </c>
      <c r="H37" s="30">
        <f>IF(ISERROR(F37/G37),0,(F37/G37))</f>
        <v>0</v>
      </c>
    </row>
    <row r="38" spans="1:8" x14ac:dyDescent="0.25">
      <c r="B38" s="59" t="s">
        <v>80</v>
      </c>
      <c r="C38" s="106" t="e">
        <f>#REF!</f>
        <v>#REF!</v>
      </c>
      <c r="D38" s="106" t="e">
        <f>#REF!</f>
        <v>#REF!</v>
      </c>
      <c r="E38" s="107">
        <f>IF(ISERROR(C38/D38),0,(C38/D38))</f>
        <v>0</v>
      </c>
      <c r="F38" s="108" t="e">
        <f>#REF!</f>
        <v>#REF!</v>
      </c>
      <c r="G38" s="108" t="e">
        <f>#REF!</f>
        <v>#REF!</v>
      </c>
      <c r="H38" s="107">
        <f>IF(ISERROR(F38/G38),0,(F38/G38))</f>
        <v>0</v>
      </c>
    </row>
    <row r="40" spans="1:8" x14ac:dyDescent="0.25">
      <c r="A40" s="285" t="s">
        <v>179</v>
      </c>
      <c r="B40" s="286"/>
      <c r="C40" s="286"/>
      <c r="D40" s="286"/>
      <c r="E40" s="286"/>
      <c r="F40" s="286"/>
      <c r="G40" s="286"/>
      <c r="H40" s="286"/>
    </row>
    <row r="41" spans="1:8" ht="47.25" x14ac:dyDescent="0.25">
      <c r="A41" s="58" t="s">
        <v>73</v>
      </c>
      <c r="B41" s="58" t="s">
        <v>74</v>
      </c>
      <c r="C41" s="58" t="s">
        <v>221</v>
      </c>
      <c r="D41" s="58" t="s">
        <v>75</v>
      </c>
      <c r="E41" s="58" t="s">
        <v>76</v>
      </c>
      <c r="F41" s="58" t="s">
        <v>77</v>
      </c>
      <c r="G41" s="58" t="s">
        <v>78</v>
      </c>
      <c r="H41" s="58" t="s">
        <v>79</v>
      </c>
    </row>
    <row r="42" spans="1:8" ht="60" x14ac:dyDescent="0.25">
      <c r="A42" s="31">
        <v>1</v>
      </c>
      <c r="B42" s="18" t="s">
        <v>201</v>
      </c>
      <c r="C42" s="19" t="e">
        <f>#REF!</f>
        <v>#REF!</v>
      </c>
      <c r="D42" s="19" t="e">
        <f>#REF!</f>
        <v>#REF!</v>
      </c>
      <c r="E42" s="30">
        <f>IF(ISERROR(C42/D42),0,(C42/D42))</f>
        <v>0</v>
      </c>
      <c r="F42" s="32" t="e">
        <f>#REF!</f>
        <v>#REF!</v>
      </c>
      <c r="G42" s="32" t="e">
        <f>#REF!</f>
        <v>#REF!</v>
      </c>
      <c r="H42" s="30">
        <f>IF(ISERROR(F42/G42),0,(F42/G42))</f>
        <v>0</v>
      </c>
    </row>
    <row r="43" spans="1:8" x14ac:dyDescent="0.25">
      <c r="A43" s="31">
        <v>2</v>
      </c>
      <c r="B43" s="27" t="s">
        <v>202</v>
      </c>
      <c r="C43" s="19" t="e">
        <f>#REF!</f>
        <v>#REF!</v>
      </c>
      <c r="D43" s="19" t="e">
        <f>#REF!</f>
        <v>#REF!</v>
      </c>
      <c r="E43" s="30">
        <f>IF(ISERROR(C43/D43),0,(C43/D43))</f>
        <v>0</v>
      </c>
      <c r="F43" s="32" t="e">
        <f>#REF!</f>
        <v>#REF!</v>
      </c>
      <c r="G43" s="32" t="e">
        <f>#REF!</f>
        <v>#REF!</v>
      </c>
      <c r="H43" s="30">
        <f>IF(ISERROR(F43/G43),0,(F43/G43))</f>
        <v>0</v>
      </c>
    </row>
    <row r="44" spans="1:8" x14ac:dyDescent="0.25">
      <c r="A44" s="31">
        <v>3</v>
      </c>
      <c r="B44" s="18" t="s">
        <v>217</v>
      </c>
      <c r="C44" s="19" t="e">
        <f>#REF!</f>
        <v>#REF!</v>
      </c>
      <c r="D44" s="19" t="e">
        <f>#REF!</f>
        <v>#REF!</v>
      </c>
      <c r="E44" s="30">
        <f>IF(ISERROR(C44/D44),0,(C44/D44))</f>
        <v>0</v>
      </c>
      <c r="F44" s="32" t="e">
        <f>#REF!</f>
        <v>#REF!</v>
      </c>
      <c r="G44" s="32" t="e">
        <f>#REF!</f>
        <v>#REF!</v>
      </c>
      <c r="H44" s="30">
        <f>IF(ISERROR(F44/G44),0,(F44/G44))</f>
        <v>0</v>
      </c>
    </row>
    <row r="45" spans="1:8" x14ac:dyDescent="0.25">
      <c r="B45" s="59" t="s">
        <v>80</v>
      </c>
      <c r="C45" s="106" t="e">
        <f>#REF!</f>
        <v>#REF!</v>
      </c>
      <c r="D45" s="106" t="e">
        <f>#REF!</f>
        <v>#REF!</v>
      </c>
      <c r="E45" s="30">
        <f>IF(ISERROR(C45/D45),0,(C45/D45))</f>
        <v>0</v>
      </c>
      <c r="F45" s="32" t="e">
        <f>#REF!</f>
        <v>#REF!</v>
      </c>
      <c r="G45" s="32" t="e">
        <f>#REF!</f>
        <v>#REF!</v>
      </c>
      <c r="H45" s="30">
        <f>IF(ISERROR(F45/G45),0,(F45/G45))</f>
        <v>0</v>
      </c>
    </row>
    <row r="47" spans="1:8" x14ac:dyDescent="0.25">
      <c r="A47" s="285" t="s">
        <v>215</v>
      </c>
      <c r="B47" s="286"/>
      <c r="C47" s="286"/>
      <c r="D47" s="286"/>
      <c r="E47" s="286"/>
      <c r="F47" s="286"/>
      <c r="G47" s="286"/>
      <c r="H47" s="286"/>
    </row>
    <row r="48" spans="1:8" ht="47.25" x14ac:dyDescent="0.25">
      <c r="A48" s="58" t="s">
        <v>73</v>
      </c>
      <c r="B48" s="58" t="s">
        <v>74</v>
      </c>
      <c r="C48" s="58" t="s">
        <v>221</v>
      </c>
      <c r="D48" s="58" t="s">
        <v>75</v>
      </c>
      <c r="E48" s="58" t="s">
        <v>76</v>
      </c>
      <c r="F48" s="58" t="s">
        <v>77</v>
      </c>
      <c r="G48" s="58" t="s">
        <v>78</v>
      </c>
      <c r="H48" s="58" t="s">
        <v>79</v>
      </c>
    </row>
    <row r="49" spans="1:8" ht="45" x14ac:dyDescent="0.25">
      <c r="A49" s="31">
        <v>1</v>
      </c>
      <c r="B49" s="18" t="s">
        <v>218</v>
      </c>
      <c r="C49" s="19" t="e">
        <f>#REF!</f>
        <v>#REF!</v>
      </c>
      <c r="D49" s="19" t="e">
        <f>#REF!</f>
        <v>#REF!</v>
      </c>
      <c r="E49" s="30">
        <f>IF(ISERROR(C49/D49),0,(C49/D49))</f>
        <v>0</v>
      </c>
      <c r="F49" s="32" t="e">
        <f>#REF!</f>
        <v>#REF!</v>
      </c>
      <c r="G49" s="32" t="e">
        <f>#REF!</f>
        <v>#REF!</v>
      </c>
      <c r="H49" s="30">
        <f>IF(ISERROR(F49/G49),0,(F49/G49))</f>
        <v>0</v>
      </c>
    </row>
    <row r="50" spans="1:8" ht="45" x14ac:dyDescent="0.25">
      <c r="A50" s="31">
        <v>2</v>
      </c>
      <c r="B50" s="27" t="s">
        <v>205</v>
      </c>
      <c r="C50" s="19" t="e">
        <f>#REF!</f>
        <v>#REF!</v>
      </c>
      <c r="D50" s="19" t="e">
        <f>#REF!</f>
        <v>#REF!</v>
      </c>
      <c r="E50" s="30">
        <f>IF(ISERROR(C50/D50),0,(C50/D50))</f>
        <v>0</v>
      </c>
      <c r="F50" s="32" t="e">
        <f>#REF!</f>
        <v>#REF!</v>
      </c>
      <c r="G50" s="32" t="e">
        <f>#REF!</f>
        <v>#REF!</v>
      </c>
      <c r="H50" s="30">
        <f>IF(ISERROR(F50/G50),0,(F50/G50))</f>
        <v>0</v>
      </c>
    </row>
    <row r="51" spans="1:8" x14ac:dyDescent="0.25">
      <c r="B51" s="59" t="s">
        <v>80</v>
      </c>
      <c r="C51" s="106" t="e">
        <f>#REF!</f>
        <v>#REF!</v>
      </c>
      <c r="D51" s="106" t="e">
        <f>#REF!</f>
        <v>#REF!</v>
      </c>
      <c r="E51" s="107">
        <f>IF(ISERROR(C51/D51),0,(C51/D51))</f>
        <v>0</v>
      </c>
      <c r="F51" s="108" t="e">
        <f>#REF!</f>
        <v>#REF!</v>
      </c>
      <c r="G51" s="108" t="e">
        <f>#REF!</f>
        <v>#REF!</v>
      </c>
      <c r="H51" s="107">
        <f>IF(ISERROR(F51/G51),0,(F51/G51))</f>
        <v>0</v>
      </c>
    </row>
    <row r="53" spans="1:8" x14ac:dyDescent="0.25">
      <c r="A53" s="285" t="s">
        <v>216</v>
      </c>
      <c r="B53" s="286"/>
      <c r="C53" s="286"/>
      <c r="D53" s="286"/>
      <c r="E53" s="286"/>
      <c r="F53" s="286"/>
      <c r="G53" s="286"/>
      <c r="H53" s="286"/>
    </row>
    <row r="54" spans="1:8" ht="47.25" x14ac:dyDescent="0.25">
      <c r="A54" s="58" t="s">
        <v>73</v>
      </c>
      <c r="B54" s="58" t="s">
        <v>74</v>
      </c>
      <c r="C54" s="58" t="s">
        <v>221</v>
      </c>
      <c r="D54" s="58" t="s">
        <v>75</v>
      </c>
      <c r="E54" s="58" t="s">
        <v>76</v>
      </c>
      <c r="F54" s="58" t="s">
        <v>77</v>
      </c>
      <c r="G54" s="58" t="s">
        <v>78</v>
      </c>
      <c r="H54" s="58" t="s">
        <v>79</v>
      </c>
    </row>
    <row r="55" spans="1:8" ht="64.5" customHeight="1" x14ac:dyDescent="0.25">
      <c r="A55" s="31">
        <v>1</v>
      </c>
      <c r="B55" s="98" t="s">
        <v>111</v>
      </c>
      <c r="C55" s="19" t="e">
        <f>#REF!</f>
        <v>#REF!</v>
      </c>
      <c r="D55" s="19" t="e">
        <f>#REF!</f>
        <v>#REF!</v>
      </c>
      <c r="E55" s="30">
        <f>IF(ISERROR(C20/D20),0,(C55/D55))</f>
        <v>0</v>
      </c>
      <c r="F55" s="32" t="e">
        <f>#REF!</f>
        <v>#REF!</v>
      </c>
      <c r="G55" s="32" t="e">
        <f>#REF!</f>
        <v>#REF!</v>
      </c>
      <c r="H55" s="30">
        <f>IF(ISERROR(F55/G55),0,(F55/G55))</f>
        <v>0</v>
      </c>
    </row>
    <row r="56" spans="1:8" ht="45" x14ac:dyDescent="0.25">
      <c r="A56" s="31">
        <v>2</v>
      </c>
      <c r="B56" s="27" t="s">
        <v>209</v>
      </c>
      <c r="C56" s="19" t="e">
        <f>#REF!</f>
        <v>#REF!</v>
      </c>
      <c r="D56" s="19" t="e">
        <f>#REF!</f>
        <v>#REF!</v>
      </c>
      <c r="E56" s="30">
        <f t="shared" ref="E56:E61" si="0">IF(ISERROR(C56/D56),0,(C56/D56))</f>
        <v>0</v>
      </c>
      <c r="F56" s="32" t="e">
        <f>#REF!</f>
        <v>#REF!</v>
      </c>
      <c r="G56" s="32" t="e">
        <f>#REF!</f>
        <v>#REF!</v>
      </c>
      <c r="H56" s="30">
        <f t="shared" ref="H56:H61" si="1">IF(ISERROR(F56/G56),0,(F56/G56))</f>
        <v>0</v>
      </c>
    </row>
    <row r="57" spans="1:8" ht="90" x14ac:dyDescent="0.25">
      <c r="A57" s="31">
        <v>3</v>
      </c>
      <c r="B57" s="27" t="s">
        <v>210</v>
      </c>
      <c r="C57" s="19" t="e">
        <f>#REF!</f>
        <v>#REF!</v>
      </c>
      <c r="D57" s="19" t="e">
        <f>#REF!</f>
        <v>#REF!</v>
      </c>
      <c r="E57" s="30">
        <f t="shared" si="0"/>
        <v>0</v>
      </c>
      <c r="F57" s="32" t="e">
        <f>#REF!</f>
        <v>#REF!</v>
      </c>
      <c r="G57" s="32" t="e">
        <f>#REF!</f>
        <v>#REF!</v>
      </c>
      <c r="H57" s="30">
        <f t="shared" si="1"/>
        <v>0</v>
      </c>
    </row>
    <row r="58" spans="1:8" ht="75" x14ac:dyDescent="0.25">
      <c r="A58" s="31">
        <v>4</v>
      </c>
      <c r="B58" s="27" t="s">
        <v>211</v>
      </c>
      <c r="C58" s="19" t="e">
        <f>#REF!</f>
        <v>#REF!</v>
      </c>
      <c r="D58" s="19" t="e">
        <f>#REF!</f>
        <v>#REF!</v>
      </c>
      <c r="E58" s="30">
        <f t="shared" si="0"/>
        <v>0</v>
      </c>
      <c r="F58" s="32" t="e">
        <f>#REF!</f>
        <v>#REF!</v>
      </c>
      <c r="G58" s="32" t="e">
        <f>#REF!</f>
        <v>#REF!</v>
      </c>
      <c r="H58" s="30">
        <f t="shared" si="1"/>
        <v>0</v>
      </c>
    </row>
    <row r="59" spans="1:8" ht="60" x14ac:dyDescent="0.25">
      <c r="A59" s="31">
        <v>5</v>
      </c>
      <c r="B59" s="27" t="s">
        <v>212</v>
      </c>
      <c r="C59" s="19" t="e">
        <f>#REF!</f>
        <v>#REF!</v>
      </c>
      <c r="D59" s="19" t="e">
        <f>#REF!</f>
        <v>#REF!</v>
      </c>
      <c r="E59" s="30">
        <f t="shared" si="0"/>
        <v>0</v>
      </c>
      <c r="F59" s="32" t="e">
        <f>#REF!</f>
        <v>#REF!</v>
      </c>
      <c r="G59" s="32" t="e">
        <f>#REF!</f>
        <v>#REF!</v>
      </c>
      <c r="H59" s="30">
        <f t="shared" si="1"/>
        <v>0</v>
      </c>
    </row>
    <row r="60" spans="1:8" ht="135" x14ac:dyDescent="0.25">
      <c r="A60" s="31">
        <v>6</v>
      </c>
      <c r="B60" s="27" t="s">
        <v>213</v>
      </c>
      <c r="C60" s="19" t="e">
        <f>#REF!</f>
        <v>#REF!</v>
      </c>
      <c r="D60" s="19" t="e">
        <f>#REF!</f>
        <v>#REF!</v>
      </c>
      <c r="E60" s="30">
        <f t="shared" si="0"/>
        <v>0</v>
      </c>
      <c r="F60" s="32" t="e">
        <f>#REF!</f>
        <v>#REF!</v>
      </c>
      <c r="G60" s="32" t="e">
        <f>#REF!</f>
        <v>#REF!</v>
      </c>
      <c r="H60" s="30">
        <f t="shared" si="1"/>
        <v>0</v>
      </c>
    </row>
    <row r="61" spans="1:8" ht="75" x14ac:dyDescent="0.25">
      <c r="A61" s="31">
        <v>7</v>
      </c>
      <c r="B61" s="18" t="s">
        <v>214</v>
      </c>
      <c r="C61" s="19" t="e">
        <f>#REF!</f>
        <v>#REF!</v>
      </c>
      <c r="D61" s="19" t="e">
        <f>#REF!</f>
        <v>#REF!</v>
      </c>
      <c r="E61" s="30">
        <f t="shared" si="0"/>
        <v>0</v>
      </c>
      <c r="F61" s="32" t="e">
        <f>#REF!</f>
        <v>#REF!</v>
      </c>
      <c r="G61" s="32" t="e">
        <f>#REF!</f>
        <v>#REF!</v>
      </c>
      <c r="H61" s="30">
        <f t="shared" si="1"/>
        <v>0</v>
      </c>
    </row>
    <row r="62" spans="1:8" x14ac:dyDescent="0.25">
      <c r="B62" s="59" t="s">
        <v>80</v>
      </c>
      <c r="C62" s="106" t="e">
        <f>#REF!</f>
        <v>#REF!</v>
      </c>
      <c r="D62" s="106" t="e">
        <f>#REF!</f>
        <v>#REF!</v>
      </c>
      <c r="E62" s="107">
        <f>IF(ISERROR(C62/D62),0,(C62/D62))</f>
        <v>0</v>
      </c>
      <c r="F62" s="108" t="e">
        <f>#REF!</f>
        <v>#REF!</v>
      </c>
      <c r="G62" s="108" t="e">
        <f>#REF!</f>
        <v>#REF!</v>
      </c>
      <c r="H62" s="107">
        <f>IF(ISERROR(F62/G62),0,(F62/G62))</f>
        <v>0</v>
      </c>
    </row>
  </sheetData>
  <mergeCells count="10">
    <mergeCell ref="B1:H1"/>
    <mergeCell ref="B7:H7"/>
    <mergeCell ref="B13:H13"/>
    <mergeCell ref="B14:H14"/>
    <mergeCell ref="B21:H21"/>
    <mergeCell ref="A47:H47"/>
    <mergeCell ref="A53:H53"/>
    <mergeCell ref="A40:H40"/>
    <mergeCell ref="A34:H34"/>
    <mergeCell ref="A28:H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Gráficos</vt:lpstr>
      </vt:variant>
      <vt:variant>
        <vt:i4>1</vt:i4>
      </vt:variant>
    </vt:vector>
  </HeadingPairs>
  <TitlesOfParts>
    <vt:vector size="18" baseType="lpstr">
      <vt:lpstr>Marco Estrategico</vt:lpstr>
      <vt:lpstr>Graficos- MARZO</vt:lpstr>
      <vt:lpstr>Graficos- ABRIL </vt:lpstr>
      <vt:lpstr>Graficos- Mayo</vt:lpstr>
      <vt:lpstr>Graficos- Junio </vt:lpstr>
      <vt:lpstr>Graficos- Julio </vt:lpstr>
      <vt:lpstr>Graficos- Agosto </vt:lpstr>
      <vt:lpstr>Graficos- Septiembre</vt:lpstr>
      <vt:lpstr>Resumen</vt:lpstr>
      <vt:lpstr>TALENTO HUMANO </vt:lpstr>
      <vt:lpstr>DIRECCIONAMIENTO ESTRATÉGICO Y </vt:lpstr>
      <vt:lpstr>GESTIÓN CON VALORES RESULTADOS</vt:lpstr>
      <vt:lpstr>EVALUACIÓN DE RESULTADOS</vt:lpstr>
      <vt:lpstr>INFORMACIÓN Y COMUNICACIÓN</vt:lpstr>
      <vt:lpstr>GESTIÓN CONNOCIMENTO Y LA INNOV</vt:lpstr>
      <vt:lpstr>CONTROL INTERNO</vt:lpstr>
      <vt:lpstr>Hoja1</vt:lpstr>
      <vt:lpstr>Gráfico1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 Romero Guio</dc:creator>
  <cp:lastModifiedBy>Diana Marcela Herran Luna</cp:lastModifiedBy>
  <cp:lastPrinted>2020-01-15T20:36:09Z</cp:lastPrinted>
  <dcterms:created xsi:type="dcterms:W3CDTF">2015-12-04T15:57:31Z</dcterms:created>
  <dcterms:modified xsi:type="dcterms:W3CDTF">2020-12-28T23:01:47Z</dcterms:modified>
</cp:coreProperties>
</file>