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dherran_enterritorio_gov_co/Documents/PROYECTO PLANES INSTITUCIONALES 2021/"/>
    </mc:Choice>
  </mc:AlternateContent>
  <xr:revisionPtr revIDLastSave="6" documentId="8_{7FAAF0E2-9A2C-441F-A6B2-CBFBDBFBC2AA}" xr6:coauthVersionLast="45" xr6:coauthVersionMax="45" xr10:uidLastSave="{2E42605E-735A-4CB1-9794-C6CDDB8F855F}"/>
  <workbookProtection workbookAlgorithmName="SHA-512" workbookHashValue="/2Jj9gp5Pe/JBbex8dNdiPApWrX8lJQ1H/vnGBuw/YfyuWcPTPOwLOQkMzvEbQI6zyJv9VvlAsd/GS0IVjuXzQ==" workbookSaltValue="0AG4gQTDxVLHTbes8m7PAg==" workbookSpinCount="100000" lockStructure="1"/>
  <bookViews>
    <workbookView xWindow="-120" yWindow="-120" windowWidth="20730" windowHeight="11160" tabRatio="612" firstSheet="10" activeTab="10" xr2:uid="{00000000-000D-0000-FFFF-FFFF00000000}"/>
  </bookViews>
  <sheets>
    <sheet name="Marco Estrategico" sheetId="3" state="hidden" r:id="rId1"/>
    <sheet name="Graficos- MARZO" sheetId="13" state="hidden" r:id="rId2"/>
    <sheet name="Graficos- ABRIL " sheetId="24" state="hidden" r:id="rId3"/>
    <sheet name="Graficos- Mayo" sheetId="23" state="hidden" r:id="rId4"/>
    <sheet name="Graficos- Junio " sheetId="25" state="hidden" r:id="rId5"/>
    <sheet name="Graficos- Julio " sheetId="26" state="hidden" r:id="rId6"/>
    <sheet name="Graficos- Agosto " sheetId="28" state="hidden" r:id="rId7"/>
    <sheet name="Graficos- Septiembre" sheetId="29" state="hidden" r:id="rId8"/>
    <sheet name="Resumen" sheetId="12" state="hidden" r:id="rId9"/>
    <sheet name="Gráfico1" sheetId="42" state="hidden" r:id="rId10"/>
    <sheet name="PLAN INSTITUCIONAL GESTIÓN AMBI" sheetId="52" r:id="rId11"/>
    <sheet name="ESTRATEGIA CERO PAPEL" sheetId="53" r:id="rId12"/>
    <sheet name="PLAN DE GESTIÓN INTEGRAL DE RES" sheetId="55" r:id="rId13"/>
    <sheet name="Hoja1" sheetId="27" state="hidden" r:id="rId14"/>
  </sheets>
  <externalReferences>
    <externalReference r:id="rId15"/>
  </externalReferences>
  <definedNames>
    <definedName name="Estrategia__Transversal">[1]Varios!$H$4:$H$8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2" l="1"/>
  <c r="G5" i="12"/>
  <c r="G4" i="12"/>
  <c r="G3" i="12"/>
  <c r="G62" i="12"/>
  <c r="F62" i="12"/>
  <c r="D62" i="12"/>
  <c r="C62" i="12"/>
  <c r="G61" i="12"/>
  <c r="F61" i="12"/>
  <c r="D61" i="12"/>
  <c r="C61" i="12"/>
  <c r="G60" i="12"/>
  <c r="F60" i="12"/>
  <c r="D60" i="12"/>
  <c r="C60" i="12"/>
  <c r="G59" i="12"/>
  <c r="F59" i="12"/>
  <c r="D59" i="12"/>
  <c r="C59" i="12"/>
  <c r="G58" i="12"/>
  <c r="H58" i="12" s="1"/>
  <c r="F58" i="12"/>
  <c r="D58" i="12"/>
  <c r="C58" i="12"/>
  <c r="E58" i="12" s="1"/>
  <c r="G57" i="12"/>
  <c r="F57" i="12"/>
  <c r="D57" i="12"/>
  <c r="C57" i="12"/>
  <c r="E57" i="12" s="1"/>
  <c r="G56" i="12"/>
  <c r="F56" i="12"/>
  <c r="D56" i="12"/>
  <c r="C56" i="12"/>
  <c r="E56" i="12" s="1"/>
  <c r="G55" i="12"/>
  <c r="F55" i="12"/>
  <c r="E55" i="12"/>
  <c r="D55" i="12"/>
  <c r="C55" i="12"/>
  <c r="G51" i="12"/>
  <c r="F51" i="12"/>
  <c r="D51" i="12"/>
  <c r="C51" i="12"/>
  <c r="G50" i="12"/>
  <c r="F50" i="12"/>
  <c r="D50" i="12"/>
  <c r="C50" i="12"/>
  <c r="G49" i="12"/>
  <c r="F49" i="12"/>
  <c r="D49" i="12"/>
  <c r="C49" i="12"/>
  <c r="G45" i="12"/>
  <c r="F45" i="12"/>
  <c r="D45" i="12"/>
  <c r="C45" i="12"/>
  <c r="G44" i="12"/>
  <c r="F44" i="12"/>
  <c r="D44" i="12"/>
  <c r="C44" i="12"/>
  <c r="G43" i="12"/>
  <c r="F43" i="12"/>
  <c r="D43" i="12"/>
  <c r="C43" i="12"/>
  <c r="G42" i="12"/>
  <c r="F42" i="12"/>
  <c r="E42" i="12"/>
  <c r="D42" i="12"/>
  <c r="C42" i="12"/>
  <c r="G38" i="12"/>
  <c r="F38" i="12"/>
  <c r="H38" i="12" s="1"/>
  <c r="D38" i="12"/>
  <c r="C38" i="12"/>
  <c r="G37" i="12"/>
  <c r="F37" i="12"/>
  <c r="D37" i="12"/>
  <c r="C37" i="12"/>
  <c r="G36" i="12"/>
  <c r="F36" i="12"/>
  <c r="D36" i="12"/>
  <c r="C36" i="12"/>
  <c r="G32" i="12"/>
  <c r="F32" i="12"/>
  <c r="D32" i="12"/>
  <c r="C32" i="12"/>
  <c r="G31" i="12"/>
  <c r="F31" i="12"/>
  <c r="H31" i="12" s="1"/>
  <c r="D31" i="12"/>
  <c r="C31" i="12"/>
  <c r="G30" i="12"/>
  <c r="F30" i="12"/>
  <c r="D30" i="12"/>
  <c r="C30" i="12"/>
  <c r="G26" i="12"/>
  <c r="F26" i="12"/>
  <c r="D26" i="12"/>
  <c r="C26" i="12"/>
  <c r="G25" i="12"/>
  <c r="F25" i="12"/>
  <c r="D25" i="12"/>
  <c r="C25" i="12"/>
  <c r="G24" i="12"/>
  <c r="F24" i="12"/>
  <c r="H24" i="12" s="1"/>
  <c r="D24" i="12"/>
  <c r="C24" i="12"/>
  <c r="G23" i="12"/>
  <c r="F23" i="12"/>
  <c r="D23" i="12"/>
  <c r="C23" i="12"/>
  <c r="G19" i="12"/>
  <c r="F19" i="12"/>
  <c r="D19" i="12"/>
  <c r="C19" i="12"/>
  <c r="G18" i="12"/>
  <c r="F18" i="12"/>
  <c r="D18" i="12"/>
  <c r="C18" i="12"/>
  <c r="G17" i="12"/>
  <c r="F17" i="12"/>
  <c r="H17" i="12" s="1"/>
  <c r="D17" i="12"/>
  <c r="C17" i="12"/>
  <c r="G16" i="12"/>
  <c r="F16" i="12"/>
  <c r="D16" i="12"/>
  <c r="C16" i="12"/>
  <c r="G11" i="12"/>
  <c r="F11" i="12"/>
  <c r="D11" i="12"/>
  <c r="C11" i="12"/>
  <c r="G10" i="12"/>
  <c r="F10" i="12"/>
  <c r="D10" i="12"/>
  <c r="C10" i="12"/>
  <c r="G9" i="12"/>
  <c r="F9" i="12"/>
  <c r="H9" i="12" s="1"/>
  <c r="D9" i="12"/>
  <c r="C9" i="12"/>
  <c r="G6" i="12"/>
  <c r="F6" i="12"/>
  <c r="H6" i="12" s="1"/>
  <c r="D6" i="12"/>
  <c r="C6" i="12"/>
  <c r="F5" i="12"/>
  <c r="C5" i="12"/>
  <c r="D4" i="12"/>
  <c r="C4" i="12"/>
  <c r="F3" i="12"/>
  <c r="D3" i="12"/>
  <c r="C3" i="12"/>
  <c r="H59" i="29"/>
  <c r="G59" i="29"/>
  <c r="F59" i="29"/>
  <c r="E59" i="29"/>
  <c r="D59" i="29"/>
  <c r="C11" i="29"/>
  <c r="H10" i="29"/>
  <c r="H70" i="29" s="1"/>
  <c r="G10" i="29"/>
  <c r="G70" i="29" s="1"/>
  <c r="E10" i="29"/>
  <c r="D10" i="29"/>
  <c r="D70" i="29" s="1"/>
  <c r="H9" i="29"/>
  <c r="H48" i="29" s="1"/>
  <c r="G9" i="29"/>
  <c r="G48" i="29" s="1"/>
  <c r="E9" i="29"/>
  <c r="D9" i="29"/>
  <c r="D48" i="29" s="1"/>
  <c r="H8" i="29"/>
  <c r="H47" i="29" s="1"/>
  <c r="G8" i="29"/>
  <c r="E8" i="29"/>
  <c r="E47" i="29" s="1"/>
  <c r="D8" i="29"/>
  <c r="D47" i="29" s="1"/>
  <c r="H7" i="29"/>
  <c r="H35" i="29" s="1"/>
  <c r="G7" i="29"/>
  <c r="G35" i="29" s="1"/>
  <c r="E7" i="29"/>
  <c r="D7" i="29"/>
  <c r="D35" i="29" s="1"/>
  <c r="H6" i="29"/>
  <c r="H34" i="29" s="1"/>
  <c r="G6" i="29"/>
  <c r="G34" i="29" s="1"/>
  <c r="E6" i="29"/>
  <c r="E34" i="29" s="1"/>
  <c r="D6" i="29"/>
  <c r="D34" i="29" s="1"/>
  <c r="H5" i="29"/>
  <c r="H33" i="29" s="1"/>
  <c r="G5" i="29"/>
  <c r="G33" i="29" s="1"/>
  <c r="E5" i="29"/>
  <c r="D5" i="29"/>
  <c r="D33" i="29" s="1"/>
  <c r="H4" i="29"/>
  <c r="H27" i="29" s="1"/>
  <c r="G4" i="29"/>
  <c r="G27" i="29" s="1"/>
  <c r="E4" i="29"/>
  <c r="E27" i="29" s="1"/>
  <c r="D4" i="29"/>
  <c r="D27" i="29" s="1"/>
  <c r="H3" i="29"/>
  <c r="H26" i="29" s="1"/>
  <c r="G3" i="29"/>
  <c r="G11" i="29" s="1"/>
  <c r="E3" i="29"/>
  <c r="D3" i="29"/>
  <c r="D26" i="29" s="1"/>
  <c r="C12" i="28"/>
  <c r="H11" i="28"/>
  <c r="H71" i="28" s="1"/>
  <c r="G11" i="28"/>
  <c r="G71" i="28" s="1"/>
  <c r="E11" i="28"/>
  <c r="E71" i="28" s="1"/>
  <c r="D11" i="28"/>
  <c r="D71" i="28" s="1"/>
  <c r="H10" i="28"/>
  <c r="H49" i="28" s="1"/>
  <c r="G10" i="28"/>
  <c r="E10" i="28"/>
  <c r="E49" i="28" s="1"/>
  <c r="D10" i="28"/>
  <c r="H9" i="28"/>
  <c r="H48" i="28" s="1"/>
  <c r="G9" i="28"/>
  <c r="G48" i="28" s="1"/>
  <c r="E9" i="28"/>
  <c r="E48" i="28" s="1"/>
  <c r="D9" i="28"/>
  <c r="D48" i="28" s="1"/>
  <c r="H8" i="28"/>
  <c r="H60" i="28" s="1"/>
  <c r="G8" i="28"/>
  <c r="G60" i="28" s="1"/>
  <c r="E8" i="28"/>
  <c r="E60" i="28" s="1"/>
  <c r="D8" i="28"/>
  <c r="H7" i="28"/>
  <c r="H36" i="28" s="1"/>
  <c r="G7" i="28"/>
  <c r="G36" i="28" s="1"/>
  <c r="E7" i="28"/>
  <c r="E36" i="28" s="1"/>
  <c r="D7" i="28"/>
  <c r="D36" i="28" s="1"/>
  <c r="H6" i="28"/>
  <c r="H35" i="28" s="1"/>
  <c r="G6" i="28"/>
  <c r="G35" i="28" s="1"/>
  <c r="E6" i="28"/>
  <c r="E35" i="28" s="1"/>
  <c r="D6" i="28"/>
  <c r="H5" i="28"/>
  <c r="H34" i="28" s="1"/>
  <c r="G5" i="28"/>
  <c r="G34" i="28" s="1"/>
  <c r="E5" i="28"/>
  <c r="D5" i="28"/>
  <c r="D34" i="28" s="1"/>
  <c r="H4" i="28"/>
  <c r="H28" i="28" s="1"/>
  <c r="G4" i="28"/>
  <c r="E4" i="28"/>
  <c r="E28" i="28" s="1"/>
  <c r="D4" i="28"/>
  <c r="H3" i="28"/>
  <c r="H27" i="28" s="1"/>
  <c r="G3" i="28"/>
  <c r="G27" i="28" s="1"/>
  <c r="E3" i="28"/>
  <c r="E27" i="28" s="1"/>
  <c r="D3" i="28"/>
  <c r="D12" i="28" s="1"/>
  <c r="G35" i="26"/>
  <c r="C12" i="26"/>
  <c r="H11" i="26"/>
  <c r="G11" i="26"/>
  <c r="G71" i="26" s="1"/>
  <c r="E11" i="26"/>
  <c r="E71" i="26" s="1"/>
  <c r="D11" i="26"/>
  <c r="D71" i="26" s="1"/>
  <c r="H10" i="26"/>
  <c r="H49" i="26" s="1"/>
  <c r="G10" i="26"/>
  <c r="G49" i="26" s="1"/>
  <c r="E10" i="26"/>
  <c r="E49" i="26" s="1"/>
  <c r="D10" i="26"/>
  <c r="D49" i="26" s="1"/>
  <c r="H9" i="26"/>
  <c r="G9" i="26"/>
  <c r="G48" i="26" s="1"/>
  <c r="E9" i="26"/>
  <c r="E48" i="26" s="1"/>
  <c r="D9" i="26"/>
  <c r="D48" i="26" s="1"/>
  <c r="H8" i="26"/>
  <c r="H60" i="26" s="1"/>
  <c r="G8" i="26"/>
  <c r="G60" i="26" s="1"/>
  <c r="E8" i="26"/>
  <c r="D8" i="26"/>
  <c r="D60" i="26" s="1"/>
  <c r="H7" i="26"/>
  <c r="G7" i="26"/>
  <c r="G36" i="26" s="1"/>
  <c r="E7" i="26"/>
  <c r="E36" i="26" s="1"/>
  <c r="D7" i="26"/>
  <c r="D36" i="26" s="1"/>
  <c r="H6" i="26"/>
  <c r="H35" i="26" s="1"/>
  <c r="G6" i="26"/>
  <c r="E6" i="26"/>
  <c r="E35" i="26" s="1"/>
  <c r="D6" i="26"/>
  <c r="D35" i="26" s="1"/>
  <c r="H5" i="26"/>
  <c r="G5" i="26"/>
  <c r="G34" i="26" s="1"/>
  <c r="E5" i="26"/>
  <c r="E34" i="26" s="1"/>
  <c r="D5" i="26"/>
  <c r="D34" i="26" s="1"/>
  <c r="H4" i="26"/>
  <c r="H28" i="26" s="1"/>
  <c r="G4" i="26"/>
  <c r="E4" i="26"/>
  <c r="E28" i="26" s="1"/>
  <c r="D4" i="26"/>
  <c r="D28" i="26" s="1"/>
  <c r="H3" i="26"/>
  <c r="H27" i="26" s="1"/>
  <c r="G3" i="26"/>
  <c r="E3" i="26"/>
  <c r="D3" i="26"/>
  <c r="D27" i="26" s="1"/>
  <c r="C12" i="25"/>
  <c r="H11" i="25"/>
  <c r="G11" i="25"/>
  <c r="G71" i="25" s="1"/>
  <c r="E11" i="25"/>
  <c r="E71" i="25" s="1"/>
  <c r="D11" i="25"/>
  <c r="D71" i="25" s="1"/>
  <c r="H10" i="25"/>
  <c r="H49" i="25" s="1"/>
  <c r="G10" i="25"/>
  <c r="G49" i="25" s="1"/>
  <c r="E10" i="25"/>
  <c r="E49" i="25" s="1"/>
  <c r="D10" i="25"/>
  <c r="D49" i="25" s="1"/>
  <c r="H9" i="25"/>
  <c r="H48" i="25" s="1"/>
  <c r="G9" i="25"/>
  <c r="G48" i="25" s="1"/>
  <c r="E9" i="25"/>
  <c r="D9" i="25"/>
  <c r="D48" i="25" s="1"/>
  <c r="H8" i="25"/>
  <c r="H60" i="25" s="1"/>
  <c r="G8" i="25"/>
  <c r="G60" i="25" s="1"/>
  <c r="E8" i="25"/>
  <c r="E60" i="25" s="1"/>
  <c r="D8" i="25"/>
  <c r="D60" i="25" s="1"/>
  <c r="H7" i="25"/>
  <c r="H36" i="25" s="1"/>
  <c r="G7" i="25"/>
  <c r="E7" i="25"/>
  <c r="E36" i="25" s="1"/>
  <c r="D7" i="25"/>
  <c r="D36" i="25" s="1"/>
  <c r="H6" i="25"/>
  <c r="H35" i="25" s="1"/>
  <c r="G6" i="25"/>
  <c r="G35" i="25" s="1"/>
  <c r="I35" i="25" s="1"/>
  <c r="E6" i="25"/>
  <c r="E35" i="25" s="1"/>
  <c r="D6" i="25"/>
  <c r="D35" i="25" s="1"/>
  <c r="H5" i="25"/>
  <c r="H34" i="25" s="1"/>
  <c r="G5" i="25"/>
  <c r="E5" i="25"/>
  <c r="E34" i="25" s="1"/>
  <c r="D5" i="25"/>
  <c r="D34" i="25" s="1"/>
  <c r="H4" i="25"/>
  <c r="H28" i="25" s="1"/>
  <c r="G4" i="25"/>
  <c r="G28" i="25" s="1"/>
  <c r="I28" i="25" s="1"/>
  <c r="E4" i="25"/>
  <c r="E28" i="25" s="1"/>
  <c r="D4" i="25"/>
  <c r="D28" i="25" s="1"/>
  <c r="H3" i="25"/>
  <c r="H12" i="25" s="1"/>
  <c r="G3" i="25"/>
  <c r="G27" i="25" s="1"/>
  <c r="E3" i="25"/>
  <c r="D3" i="25"/>
  <c r="D12" i="25" s="1"/>
  <c r="C12" i="23"/>
  <c r="H11" i="23"/>
  <c r="H71" i="23" s="1"/>
  <c r="G11" i="23"/>
  <c r="E11" i="23"/>
  <c r="E71" i="23" s="1"/>
  <c r="D11" i="23"/>
  <c r="D71" i="23" s="1"/>
  <c r="H10" i="23"/>
  <c r="H49" i="23" s="1"/>
  <c r="G10" i="23"/>
  <c r="G49" i="23" s="1"/>
  <c r="E10" i="23"/>
  <c r="E49" i="23" s="1"/>
  <c r="D10" i="23"/>
  <c r="D49" i="23" s="1"/>
  <c r="H9" i="23"/>
  <c r="H48" i="23" s="1"/>
  <c r="G9" i="23"/>
  <c r="G48" i="23" s="1"/>
  <c r="E9" i="23"/>
  <c r="D9" i="23"/>
  <c r="D48" i="23" s="1"/>
  <c r="H8" i="23"/>
  <c r="H60" i="23" s="1"/>
  <c r="G8" i="23"/>
  <c r="G60" i="23" s="1"/>
  <c r="E8" i="23"/>
  <c r="E60" i="23" s="1"/>
  <c r="D8" i="23"/>
  <c r="D60" i="23" s="1"/>
  <c r="H7" i="23"/>
  <c r="H36" i="23" s="1"/>
  <c r="G7" i="23"/>
  <c r="E7" i="23"/>
  <c r="E36" i="23" s="1"/>
  <c r="D7" i="23"/>
  <c r="D36" i="23" s="1"/>
  <c r="H6" i="23"/>
  <c r="H35" i="23" s="1"/>
  <c r="G6" i="23"/>
  <c r="G35" i="23" s="1"/>
  <c r="E6" i="23"/>
  <c r="E35" i="23" s="1"/>
  <c r="D6" i="23"/>
  <c r="D35" i="23" s="1"/>
  <c r="H5" i="23"/>
  <c r="H34" i="23" s="1"/>
  <c r="G5" i="23"/>
  <c r="E5" i="23"/>
  <c r="E34" i="23" s="1"/>
  <c r="D5" i="23"/>
  <c r="D34" i="23" s="1"/>
  <c r="H4" i="23"/>
  <c r="H28" i="23" s="1"/>
  <c r="G4" i="23"/>
  <c r="G28" i="23" s="1"/>
  <c r="E4" i="23"/>
  <c r="E28" i="23" s="1"/>
  <c r="D4" i="23"/>
  <c r="D28" i="23" s="1"/>
  <c r="H3" i="23"/>
  <c r="H27" i="23" s="1"/>
  <c r="G3" i="23"/>
  <c r="G27" i="23" s="1"/>
  <c r="E3" i="23"/>
  <c r="D3" i="23"/>
  <c r="D27" i="23" s="1"/>
  <c r="C12" i="24"/>
  <c r="H11" i="24"/>
  <c r="H71" i="24" s="1"/>
  <c r="G11" i="24"/>
  <c r="I11" i="24" s="1"/>
  <c r="E11" i="24"/>
  <c r="E71" i="24" s="1"/>
  <c r="D11" i="24"/>
  <c r="D71" i="24" s="1"/>
  <c r="H10" i="24"/>
  <c r="H49" i="24" s="1"/>
  <c r="G10" i="24"/>
  <c r="G49" i="24" s="1"/>
  <c r="E10" i="24"/>
  <c r="E49" i="24" s="1"/>
  <c r="D10" i="24"/>
  <c r="H9" i="24"/>
  <c r="H48" i="24" s="1"/>
  <c r="G9" i="24"/>
  <c r="E9" i="24"/>
  <c r="E48" i="24" s="1"/>
  <c r="D9" i="24"/>
  <c r="D48" i="24" s="1"/>
  <c r="H8" i="24"/>
  <c r="H60" i="24" s="1"/>
  <c r="G8" i="24"/>
  <c r="G60" i="24" s="1"/>
  <c r="E8" i="24"/>
  <c r="E60" i="24" s="1"/>
  <c r="D8" i="24"/>
  <c r="D60" i="24" s="1"/>
  <c r="H7" i="24"/>
  <c r="H36" i="24" s="1"/>
  <c r="G7" i="24"/>
  <c r="E7" i="24"/>
  <c r="E36" i="24" s="1"/>
  <c r="D7" i="24"/>
  <c r="D36" i="24" s="1"/>
  <c r="H6" i="24"/>
  <c r="H35" i="24" s="1"/>
  <c r="G6" i="24"/>
  <c r="G35" i="24" s="1"/>
  <c r="I35" i="24" s="1"/>
  <c r="E6" i="24"/>
  <c r="E35" i="24" s="1"/>
  <c r="D6" i="24"/>
  <c r="D35" i="24" s="1"/>
  <c r="H5" i="24"/>
  <c r="H34" i="24" s="1"/>
  <c r="G5" i="24"/>
  <c r="I5" i="24" s="1"/>
  <c r="E5" i="24"/>
  <c r="E34" i="24" s="1"/>
  <c r="D5" i="24"/>
  <c r="D34" i="24" s="1"/>
  <c r="H4" i="24"/>
  <c r="H28" i="24" s="1"/>
  <c r="G4" i="24"/>
  <c r="G28" i="24" s="1"/>
  <c r="E4" i="24"/>
  <c r="E28" i="24" s="1"/>
  <c r="D4" i="24"/>
  <c r="D28" i="24" s="1"/>
  <c r="H3" i="24"/>
  <c r="H12" i="24" s="1"/>
  <c r="G3" i="24"/>
  <c r="E3" i="24"/>
  <c r="E27" i="24" s="1"/>
  <c r="D3" i="24"/>
  <c r="D12" i="24" s="1"/>
  <c r="C12" i="13"/>
  <c r="H11" i="13"/>
  <c r="G11" i="13"/>
  <c r="G71" i="13" s="1"/>
  <c r="E11" i="13"/>
  <c r="E71" i="13" s="1"/>
  <c r="D11" i="13"/>
  <c r="D71" i="13" s="1"/>
  <c r="H10" i="13"/>
  <c r="H49" i="13" s="1"/>
  <c r="G10" i="13"/>
  <c r="G49" i="13" s="1"/>
  <c r="E10" i="13"/>
  <c r="E49" i="13" s="1"/>
  <c r="D10" i="13"/>
  <c r="D49" i="13" s="1"/>
  <c r="H9" i="13"/>
  <c r="H48" i="13" s="1"/>
  <c r="G9" i="13"/>
  <c r="G48" i="13" s="1"/>
  <c r="E9" i="13"/>
  <c r="E48" i="13" s="1"/>
  <c r="D9" i="13"/>
  <c r="D48" i="13" s="1"/>
  <c r="H8" i="13"/>
  <c r="H60" i="13" s="1"/>
  <c r="G8" i="13"/>
  <c r="G60" i="13" s="1"/>
  <c r="E8" i="13"/>
  <c r="E60" i="13" s="1"/>
  <c r="D8" i="13"/>
  <c r="D60" i="13" s="1"/>
  <c r="H7" i="13"/>
  <c r="H36" i="13" s="1"/>
  <c r="G7" i="13"/>
  <c r="G36" i="13" s="1"/>
  <c r="E7" i="13"/>
  <c r="E36" i="13" s="1"/>
  <c r="D7" i="13"/>
  <c r="D36" i="13" s="1"/>
  <c r="H6" i="13"/>
  <c r="G6" i="13"/>
  <c r="G35" i="13" s="1"/>
  <c r="E6" i="13"/>
  <c r="E35" i="13" s="1"/>
  <c r="D6" i="13"/>
  <c r="D35" i="13" s="1"/>
  <c r="H5" i="13"/>
  <c r="H34" i="13" s="1"/>
  <c r="G5" i="13"/>
  <c r="G34" i="13" s="1"/>
  <c r="E5" i="13"/>
  <c r="E34" i="13" s="1"/>
  <c r="D5" i="13"/>
  <c r="D34" i="13" s="1"/>
  <c r="H4" i="13"/>
  <c r="G4" i="13"/>
  <c r="G28" i="13" s="1"/>
  <c r="E4" i="13"/>
  <c r="E28" i="13" s="1"/>
  <c r="D4" i="13"/>
  <c r="D28" i="13" s="1"/>
  <c r="H3" i="13"/>
  <c r="H27" i="13" s="1"/>
  <c r="G3" i="13"/>
  <c r="E3" i="13"/>
  <c r="D3" i="13"/>
  <c r="D27" i="13" s="1"/>
  <c r="O36" i="3"/>
  <c r="F4" i="13" l="1"/>
  <c r="F28" i="13" s="1"/>
  <c r="F5" i="25"/>
  <c r="F34" i="25" s="1"/>
  <c r="F9" i="25"/>
  <c r="F48" i="25" s="1"/>
  <c r="I35" i="26"/>
  <c r="I9" i="13"/>
  <c r="I11" i="13"/>
  <c r="F5" i="24"/>
  <c r="F34" i="24" s="1"/>
  <c r="F7" i="29"/>
  <c r="F35" i="29" s="1"/>
  <c r="H42" i="12"/>
  <c r="H49" i="12"/>
  <c r="I5" i="25"/>
  <c r="I60" i="25"/>
  <c r="I49" i="25"/>
  <c r="I71" i="28"/>
  <c r="H62" i="12"/>
  <c r="I4" i="29"/>
  <c r="I33" i="29"/>
  <c r="I34" i="29"/>
  <c r="I8" i="29"/>
  <c r="G47" i="29"/>
  <c r="I47" i="29" s="1"/>
  <c r="H10" i="12"/>
  <c r="H18" i="12"/>
  <c r="H25" i="12"/>
  <c r="H26" i="12"/>
  <c r="H32" i="12"/>
  <c r="H45" i="12"/>
  <c r="E60" i="12"/>
  <c r="E61" i="12"/>
  <c r="E62" i="12"/>
  <c r="E48" i="25"/>
  <c r="F4" i="26"/>
  <c r="F28" i="26" s="1"/>
  <c r="F8" i="26"/>
  <c r="F60" i="26" s="1"/>
  <c r="I4" i="26"/>
  <c r="F9" i="26"/>
  <c r="F48" i="26" s="1"/>
  <c r="G28" i="26"/>
  <c r="I28" i="26" s="1"/>
  <c r="E60" i="26"/>
  <c r="I4" i="28"/>
  <c r="I35" i="28"/>
  <c r="F9" i="28"/>
  <c r="F48" i="28" s="1"/>
  <c r="E9" i="12"/>
  <c r="E10" i="12"/>
  <c r="E16" i="12"/>
  <c r="E17" i="12"/>
  <c r="E18" i="12"/>
  <c r="E23" i="12"/>
  <c r="E24" i="12"/>
  <c r="E25" i="12"/>
  <c r="E30" i="12"/>
  <c r="E31" i="12"/>
  <c r="E32" i="12"/>
  <c r="E37" i="12"/>
  <c r="E38" i="12"/>
  <c r="H57" i="12"/>
  <c r="I10" i="23"/>
  <c r="F5" i="28"/>
  <c r="F34" i="28" s="1"/>
  <c r="F7" i="28"/>
  <c r="F36" i="28" s="1"/>
  <c r="I6" i="13"/>
  <c r="F10" i="24"/>
  <c r="F49" i="24" s="1"/>
  <c r="I5" i="23"/>
  <c r="I7" i="23"/>
  <c r="I60" i="23"/>
  <c r="I60" i="26"/>
  <c r="I10" i="28"/>
  <c r="F11" i="28"/>
  <c r="F71" i="28" s="1"/>
  <c r="E44" i="12"/>
  <c r="E45" i="12"/>
  <c r="E49" i="12"/>
  <c r="E51" i="12"/>
  <c r="H61" i="12"/>
  <c r="I49" i="24"/>
  <c r="I35" i="23"/>
  <c r="I48" i="25"/>
  <c r="I60" i="28"/>
  <c r="F6" i="13"/>
  <c r="F35" i="13" s="1"/>
  <c r="F7" i="24"/>
  <c r="F36" i="24" s="1"/>
  <c r="I4" i="23"/>
  <c r="I4" i="13"/>
  <c r="I7" i="24"/>
  <c r="I60" i="24"/>
  <c r="F9" i="24"/>
  <c r="F48" i="24" s="1"/>
  <c r="I6" i="23"/>
  <c r="I48" i="23"/>
  <c r="I49" i="23"/>
  <c r="I7" i="25"/>
  <c r="F9" i="29"/>
  <c r="F48" i="29" s="1"/>
  <c r="F10" i="29"/>
  <c r="F70" i="29" s="1"/>
  <c r="E35" i="29"/>
  <c r="E11" i="12"/>
  <c r="H16" i="12"/>
  <c r="H19" i="12"/>
  <c r="E26" i="12"/>
  <c r="H30" i="12"/>
  <c r="H36" i="12"/>
  <c r="E43" i="12"/>
  <c r="H44" i="12"/>
  <c r="H50" i="12"/>
  <c r="H56" i="12"/>
  <c r="H59" i="12"/>
  <c r="F9" i="23"/>
  <c r="F48" i="23" s="1"/>
  <c r="I49" i="13"/>
  <c r="I9" i="24"/>
  <c r="F11" i="24"/>
  <c r="F71" i="24" s="1"/>
  <c r="I28" i="23"/>
  <c r="I8" i="23"/>
  <c r="I11" i="23"/>
  <c r="I8" i="26"/>
  <c r="E34" i="28"/>
  <c r="I6" i="29"/>
  <c r="F5" i="29"/>
  <c r="F33" i="29" s="1"/>
  <c r="E33" i="29"/>
  <c r="E48" i="29"/>
  <c r="I59" i="29"/>
  <c r="H11" i="12"/>
  <c r="E19" i="12"/>
  <c r="H23" i="12"/>
  <c r="E36" i="12"/>
  <c r="H37" i="12"/>
  <c r="H43" i="12"/>
  <c r="E50" i="12"/>
  <c r="H51" i="12"/>
  <c r="H55" i="12"/>
  <c r="E59" i="12"/>
  <c r="H60" i="12"/>
  <c r="F7" i="25"/>
  <c r="F36" i="25" s="1"/>
  <c r="F5" i="26"/>
  <c r="F34" i="26" s="1"/>
  <c r="I48" i="28"/>
  <c r="G28" i="28"/>
  <c r="I28" i="28" s="1"/>
  <c r="G49" i="28"/>
  <c r="I49" i="28" s="1"/>
  <c r="I10" i="29"/>
  <c r="F3" i="23"/>
  <c r="F27" i="23" s="1"/>
  <c r="I3" i="24"/>
  <c r="F3" i="29"/>
  <c r="F26" i="29" s="1"/>
  <c r="D27" i="24"/>
  <c r="H27" i="25"/>
  <c r="I27" i="25" s="1"/>
  <c r="F3" i="13"/>
  <c r="F27" i="13" s="1"/>
  <c r="F11" i="13"/>
  <c r="F71" i="13" s="1"/>
  <c r="F3" i="26"/>
  <c r="F27" i="26" s="1"/>
  <c r="H12" i="26"/>
  <c r="G12" i="28"/>
  <c r="G26" i="29"/>
  <c r="I26" i="29" s="1"/>
  <c r="H12" i="13"/>
  <c r="I3" i="13"/>
  <c r="E27" i="26"/>
  <c r="I27" i="28"/>
  <c r="D27" i="28"/>
  <c r="E4" i="12"/>
  <c r="E6" i="12"/>
  <c r="I34" i="13"/>
  <c r="I36" i="13"/>
  <c r="I60" i="13"/>
  <c r="I48" i="13"/>
  <c r="I28" i="24"/>
  <c r="G34" i="24"/>
  <c r="I34" i="24" s="1"/>
  <c r="G36" i="24"/>
  <c r="I36" i="24" s="1"/>
  <c r="G71" i="24"/>
  <c r="I71" i="24" s="1"/>
  <c r="E12" i="23"/>
  <c r="D27" i="25"/>
  <c r="G36" i="25"/>
  <c r="I36" i="25" s="1"/>
  <c r="I3" i="26"/>
  <c r="G27" i="26"/>
  <c r="I27" i="26" s="1"/>
  <c r="G12" i="26"/>
  <c r="F4" i="28"/>
  <c r="F28" i="28" s="1"/>
  <c r="D28" i="28"/>
  <c r="I8" i="28"/>
  <c r="I36" i="28"/>
  <c r="I48" i="29"/>
  <c r="I70" i="29"/>
  <c r="I5" i="13"/>
  <c r="I7" i="13"/>
  <c r="F9" i="13"/>
  <c r="F48" i="13" s="1"/>
  <c r="I10" i="13"/>
  <c r="D12" i="13"/>
  <c r="H28" i="13"/>
  <c r="I28" i="13" s="1"/>
  <c r="H35" i="13"/>
  <c r="I35" i="13" s="1"/>
  <c r="H71" i="13"/>
  <c r="I71" i="13" s="1"/>
  <c r="I4" i="24"/>
  <c r="I6" i="24"/>
  <c r="I8" i="24"/>
  <c r="I10" i="24"/>
  <c r="G27" i="24"/>
  <c r="D49" i="24"/>
  <c r="F4" i="23"/>
  <c r="F28" i="23" s="1"/>
  <c r="F6" i="23"/>
  <c r="F35" i="23" s="1"/>
  <c r="F8" i="23"/>
  <c r="F60" i="23" s="1"/>
  <c r="F10" i="23"/>
  <c r="F49" i="23" s="1"/>
  <c r="G12" i="23"/>
  <c r="G34" i="23"/>
  <c r="I34" i="23" s="1"/>
  <c r="G36" i="23"/>
  <c r="I36" i="23" s="1"/>
  <c r="E48" i="23"/>
  <c r="G71" i="23"/>
  <c r="I71" i="23" s="1"/>
  <c r="F3" i="25"/>
  <c r="F27" i="25" s="1"/>
  <c r="E27" i="25"/>
  <c r="I4" i="25"/>
  <c r="I6" i="25"/>
  <c r="I8" i="25"/>
  <c r="I11" i="25"/>
  <c r="H71" i="25"/>
  <c r="I71" i="25" s="1"/>
  <c r="H36" i="26"/>
  <c r="I7" i="26"/>
  <c r="H71" i="26"/>
  <c r="I71" i="26" s="1"/>
  <c r="I11" i="26"/>
  <c r="I36" i="26"/>
  <c r="F6" i="28"/>
  <c r="F35" i="28" s="1"/>
  <c r="D35" i="28"/>
  <c r="F5" i="13"/>
  <c r="F34" i="13" s="1"/>
  <c r="F7" i="13"/>
  <c r="F36" i="13" s="1"/>
  <c r="I8" i="13"/>
  <c r="E12" i="13"/>
  <c r="E27" i="13"/>
  <c r="F4" i="24"/>
  <c r="F28" i="24" s="1"/>
  <c r="F6" i="24"/>
  <c r="F35" i="24" s="1"/>
  <c r="F8" i="24"/>
  <c r="F60" i="24" s="1"/>
  <c r="G12" i="24"/>
  <c r="I12" i="24" s="1"/>
  <c r="C17" i="24" s="1"/>
  <c r="H27" i="24"/>
  <c r="G48" i="24"/>
  <c r="I48" i="24" s="1"/>
  <c r="I27" i="23"/>
  <c r="I9" i="23"/>
  <c r="E27" i="23"/>
  <c r="F4" i="25"/>
  <c r="F28" i="25" s="1"/>
  <c r="F6" i="25"/>
  <c r="F35" i="25" s="1"/>
  <c r="F8" i="25"/>
  <c r="F60" i="25" s="1"/>
  <c r="F10" i="25"/>
  <c r="F49" i="25" s="1"/>
  <c r="G34" i="25"/>
  <c r="I34" i="25" s="1"/>
  <c r="F6" i="26"/>
  <c r="F35" i="26" s="1"/>
  <c r="F10" i="26"/>
  <c r="F49" i="26" s="1"/>
  <c r="I49" i="26"/>
  <c r="F8" i="28"/>
  <c r="F60" i="28" s="1"/>
  <c r="D60" i="28"/>
  <c r="I27" i="29"/>
  <c r="F8" i="13"/>
  <c r="F60" i="13" s="1"/>
  <c r="G12" i="13"/>
  <c r="G27" i="13"/>
  <c r="I27" i="13" s="1"/>
  <c r="F5" i="23"/>
  <c r="F34" i="23" s="1"/>
  <c r="F7" i="23"/>
  <c r="F36" i="23" s="1"/>
  <c r="F11" i="23"/>
  <c r="F71" i="23" s="1"/>
  <c r="I9" i="25"/>
  <c r="I10" i="25"/>
  <c r="F11" i="25"/>
  <c r="F71" i="25" s="1"/>
  <c r="E12" i="25"/>
  <c r="F12" i="25" s="1"/>
  <c r="C16" i="25" s="1"/>
  <c r="H34" i="26"/>
  <c r="I34" i="26" s="1"/>
  <c r="I5" i="26"/>
  <c r="I6" i="26"/>
  <c r="F7" i="26"/>
  <c r="F36" i="26" s="1"/>
  <c r="I9" i="26"/>
  <c r="H48" i="26"/>
  <c r="I48" i="26" s="1"/>
  <c r="I10" i="26"/>
  <c r="F11" i="26"/>
  <c r="F71" i="26" s="1"/>
  <c r="E12" i="26"/>
  <c r="I6" i="28"/>
  <c r="F10" i="28"/>
  <c r="F49" i="28" s="1"/>
  <c r="D49" i="28"/>
  <c r="I34" i="28"/>
  <c r="I35" i="29"/>
  <c r="D12" i="26"/>
  <c r="I3" i="28"/>
  <c r="I5" i="28"/>
  <c r="I7" i="28"/>
  <c r="I9" i="28"/>
  <c r="I11" i="28"/>
  <c r="H12" i="28"/>
  <c r="I12" i="28" s="1"/>
  <c r="C17" i="28" s="1"/>
  <c r="E26" i="29"/>
  <c r="E70" i="29"/>
  <c r="H3" i="12"/>
  <c r="F4" i="29"/>
  <c r="F27" i="29" s="1"/>
  <c r="F6" i="29"/>
  <c r="F34" i="29" s="1"/>
  <c r="F8" i="29"/>
  <c r="F47" i="29" s="1"/>
  <c r="E3" i="12"/>
  <c r="I5" i="29"/>
  <c r="I7" i="29"/>
  <c r="I9" i="29"/>
  <c r="F3" i="28"/>
  <c r="F27" i="28" s="1"/>
  <c r="I3" i="29"/>
  <c r="D11" i="29"/>
  <c r="H11" i="29"/>
  <c r="I11" i="29" s="1"/>
  <c r="F3" i="24"/>
  <c r="F27" i="24" s="1"/>
  <c r="F10" i="13"/>
  <c r="F49" i="13" s="1"/>
  <c r="I3" i="25"/>
  <c r="E11" i="29"/>
  <c r="H5" i="12"/>
  <c r="I3" i="23"/>
  <c r="E12" i="24"/>
  <c r="F12" i="24" s="1"/>
  <c r="C16" i="24" s="1"/>
  <c r="D12" i="23"/>
  <c r="H12" i="23"/>
  <c r="G12" i="25"/>
  <c r="I12" i="25" s="1"/>
  <c r="C17" i="25" s="1"/>
  <c r="E12" i="28"/>
  <c r="F12" i="28" s="1"/>
  <c r="C16" i="28" s="1"/>
  <c r="E5" i="12"/>
  <c r="F4" i="12"/>
  <c r="H4" i="12" s="1"/>
  <c r="I12" i="13" l="1"/>
  <c r="C17" i="13" s="1"/>
  <c r="I12" i="23"/>
  <c r="C17" i="23" s="1"/>
  <c r="F12" i="13"/>
  <c r="C16" i="13" s="1"/>
  <c r="F11" i="29"/>
  <c r="F12" i="23"/>
  <c r="C16" i="23" s="1"/>
  <c r="I12" i="26"/>
  <c r="C17" i="26" s="1"/>
  <c r="F12" i="26"/>
  <c r="C16" i="26" s="1"/>
  <c r="I27" i="24"/>
  <c r="A1" i="23"/>
  <c r="A1" i="29"/>
  <c r="A1" i="26"/>
  <c r="A1" i="24"/>
  <c r="A1" i="25"/>
</calcChain>
</file>

<file path=xl/sharedStrings.xml><?xml version="1.0" encoding="utf-8"?>
<sst xmlns="http://schemas.openxmlformats.org/spreadsheetml/2006/main" count="1105" uniqueCount="372">
  <si>
    <t>Productos</t>
  </si>
  <si>
    <t>Responsable (Área)</t>
  </si>
  <si>
    <t>Subgerente Técnico</t>
  </si>
  <si>
    <t>Gestión Misional y de Gobierno</t>
  </si>
  <si>
    <t>Subgerente Financiero</t>
  </si>
  <si>
    <t>Eficiencia Administrativa</t>
  </si>
  <si>
    <t>Proyecto</t>
  </si>
  <si>
    <t>Actividades</t>
  </si>
  <si>
    <t>Sub-actividades</t>
  </si>
  <si>
    <t>Fecha fin</t>
  </si>
  <si>
    <t>Fecha inicio</t>
  </si>
  <si>
    <t>Competitividad e Infraestructuras Estratégicas</t>
  </si>
  <si>
    <t>Optimizar la gestión de la inversión de los recursos
públicos</t>
  </si>
  <si>
    <t xml:space="preserve">Optimizar los recursos y actividades misionales en proyectos estratégicos del Gobierno Nacional. </t>
  </si>
  <si>
    <t>Peso%</t>
  </si>
  <si>
    <t>Gestión Financiera</t>
  </si>
  <si>
    <t>Líder del Proyecto</t>
  </si>
  <si>
    <t>Plan Institucional de Desarrollo Administrativo</t>
  </si>
  <si>
    <t>Fortalecer los mecanismos de promoción de transparencia y acceso a la información pública, participación y atención de los grupos de interés de la Entidad.</t>
  </si>
  <si>
    <t>Mejorar el desempeño de la gestión institucional a través de la implementación de los componentes de la política de eficiencia administrativa.</t>
  </si>
  <si>
    <t>Fortalecer las competencias de los colaboradores de la Entidad por medio de la implementación de los componentes de la política de gestión del talento humano.</t>
  </si>
  <si>
    <t>Promover el uso de las TIC  con la implementación de la estrategia de Gobierno en Línea 3.2.</t>
  </si>
  <si>
    <t>Subgerente Administrativo</t>
  </si>
  <si>
    <t>Informe de avance de la ejecución de  los planes de trabajo para los componentes: Rendición de Cuentas, Gestión del Riesgo de Corrupción y Servicio al Ciudadano.</t>
  </si>
  <si>
    <t>Informe de avance de la ejecución de  los  planes de trabajo para los componentes: Seguridad y Privacidad de la Información ,TIC para Servicios, TIC para Gobierno Abierto y TIC para la Gestión.</t>
  </si>
  <si>
    <t>Informe de avance de la ejecución de  los  planes relacionados con los componentes: Gestión de Calidad, Cero Papel, Racionalización de Trámites y Gestión Documental.</t>
  </si>
  <si>
    <t>Informe de avance de la ejecución de  los planes de trabajo asociados al cumplimiento de las directrices de la Política de Gestión del Talento Humano.</t>
  </si>
  <si>
    <t>Gobierno en Línea</t>
  </si>
  <si>
    <t xml:space="preserve">Gestión del Talento Humano
</t>
  </si>
  <si>
    <t xml:space="preserve">Transparencia, Participación y Servicio al Ciudadano
</t>
  </si>
  <si>
    <t xml:space="preserve">Buen gobierno
</t>
  </si>
  <si>
    <t xml:space="preserve">Políticas  de Desarrollo Administrativo </t>
  </si>
  <si>
    <t>Estrategias transversales
PND</t>
  </si>
  <si>
    <t>Objetivo Estratégico
FONADE</t>
  </si>
  <si>
    <t>Objetivo  PND</t>
  </si>
  <si>
    <t>Ejecutar los proyectos con calidad y oportunidad</t>
  </si>
  <si>
    <t>Afianzar la lucha contra la corrupción, transparencia y rendición de cuentas 
Promover la eficiencia y eficacia administrativa 
Optimizar la gestión de la información</t>
  </si>
  <si>
    <t>Plataforma Estrategica</t>
  </si>
  <si>
    <t>Información asociada a productos</t>
  </si>
  <si>
    <t>Información asociada a las actividades</t>
  </si>
  <si>
    <t>COMENTARIOS AL REPORTE
Unidad de medida 1= Numero; 2= Porcentaje</t>
  </si>
  <si>
    <t>Indicador</t>
  </si>
  <si>
    <r>
      <t xml:space="preserve">Diagnóstico entregado / Diagnóstico programado
</t>
    </r>
    <r>
      <rPr>
        <i/>
        <u/>
        <sz val="11"/>
        <rFont val="Calibri Light"/>
        <family val="2"/>
        <scheme val="major"/>
      </rPr>
      <t xml:space="preserve">
(IND.Eficacia)</t>
    </r>
  </si>
  <si>
    <r>
      <t xml:space="preserve">Propuesta presentada/propuesta programada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</si>
  <si>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Número de actividades ejecutadas / Número de actividades progarmadas * 100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</si>
  <si>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Informe entregado/ Informe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</si>
  <si>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publicado/Documento programado a formalizar
</t>
    </r>
    <r>
      <rPr>
        <i/>
        <u/>
        <sz val="11"/>
        <color theme="1"/>
        <rFont val="Calibri Light"/>
        <family val="2"/>
        <scheme val="major"/>
      </rPr>
      <t>(IND.Eficacia)</t>
    </r>
  </si>
  <si>
    <r>
      <t xml:space="preserve">Documento publicado / Documento programado a modificar
</t>
    </r>
    <r>
      <rPr>
        <i/>
        <u/>
        <sz val="11"/>
        <color theme="1"/>
        <rFont val="Calibri Light"/>
        <family val="2"/>
        <scheme val="major"/>
      </rPr>
      <t xml:space="preserve">
(IND.Eficacia)</t>
    </r>
  </si>
  <si>
    <r>
      <t xml:space="preserve">Modelo de negocio entregado/Modelo de negocio programado
</t>
    </r>
    <r>
      <rPr>
        <i/>
        <u/>
        <sz val="11"/>
        <color theme="1"/>
        <rFont val="Calibri Light"/>
        <family val="2"/>
        <scheme val="major"/>
      </rPr>
      <t>(IND.Eficacia)</t>
    </r>
  </si>
  <si>
    <t xml:space="preserve">Documento de Manual de Supervisión e Interventoría propuesto.
</t>
  </si>
  <si>
    <t>Peso</t>
  </si>
  <si>
    <t>Subgerencia Administrativa
Área planeación y Gestión de Riesgos
Área Servicios Administrativos</t>
  </si>
  <si>
    <t xml:space="preserve">Área Talento Humano
</t>
  </si>
  <si>
    <t>Subgerencia Administrativa
Organización y Métodos
Área Servicios Administrativos</t>
  </si>
  <si>
    <t xml:space="preserve">Subgerencia Administrativa
Área planeación y Gestión de Riesgo
Área Tecnología de la Información
</t>
  </si>
  <si>
    <t>BSC- Perspectiva</t>
  </si>
  <si>
    <t xml:space="preserve">Procesos Internos </t>
  </si>
  <si>
    <t>Financiera</t>
  </si>
  <si>
    <t xml:space="preserve">Clientes </t>
  </si>
  <si>
    <t>Talento Humano</t>
  </si>
  <si>
    <t>Proyecto 2</t>
  </si>
  <si>
    <t>ID</t>
  </si>
  <si>
    <t xml:space="preserve">Actividad  </t>
  </si>
  <si>
    <t>% Avance Esperado Temporal</t>
  </si>
  <si>
    <t>Indicador Temporal</t>
  </si>
  <si>
    <t>Hitos a Cumplir en el Periodo</t>
  </si>
  <si>
    <t>Hitos cumplidos</t>
  </si>
  <si>
    <t>Indicador Hitos</t>
  </si>
  <si>
    <t>Total Proyecto</t>
  </si>
  <si>
    <t>Proyecto 4</t>
  </si>
  <si>
    <t>Proyecto 3</t>
  </si>
  <si>
    <t>Proyecto 5</t>
  </si>
  <si>
    <t>Proyecto 1</t>
  </si>
  <si>
    <t>NOMBRE PROYECTO PLAN ESTRATEGICO 2015-2018</t>
  </si>
  <si>
    <t>Hitos a Cumplir al corte</t>
  </si>
  <si>
    <t>Hitos Cumplidos</t>
  </si>
  <si>
    <t>Cumplimiento de Hitos</t>
  </si>
  <si>
    <t>%  Avance Actual</t>
  </si>
  <si>
    <t>Cumplimiento Temporal</t>
  </si>
  <si>
    <t>CUMPLIMIENTO CONSOLIDADO</t>
  </si>
  <si>
    <t>SUBGERENTE TECNICO</t>
  </si>
  <si>
    <t>NOMBRE PROYECTO PLAN ESTRATEGICO 2014-2018</t>
  </si>
  <si>
    <t>Realizar el análisis de las situación actual de la  línea de estructuración de proyectos  de FONADE y el benchmark realizado.</t>
  </si>
  <si>
    <t>Documento de caracterización de la línea de negocio de estructuración de proyectos.</t>
  </si>
  <si>
    <t>Subgerente Técnico
Subgerente Financiero</t>
  </si>
  <si>
    <t>01/02/201</t>
  </si>
  <si>
    <t>Propuedsta de metodología para la identificación, selección y priorización  de proyectos susceptibles  de ser estructurados</t>
  </si>
  <si>
    <t>Formular la propuesta de la estratégia operativa y comercial de la estructuración de proyectos</t>
  </si>
  <si>
    <t>Propuesta de estratégia operativa y comercial</t>
  </si>
  <si>
    <t>Realizar el diseño conceptual del área comercial en FONADE</t>
  </si>
  <si>
    <t>Desarrollar la propuesta de esquema operativo del área comecial de FONADE (funciones, perfiles)</t>
  </si>
  <si>
    <t>Formular y presentar el plan para la impelemntacion del área comercial</t>
  </si>
  <si>
    <t>Crear el área comercial y conformar el equipo comercial base</t>
  </si>
  <si>
    <t>Formular y presentar la propuesta de Política comercial</t>
  </si>
  <si>
    <t>OPTIMIZACIÓN DE LA LIQUIDACIÓN DE CONVENIOS</t>
  </si>
  <si>
    <t>Plan de liquidación de convenios</t>
  </si>
  <si>
    <t>Certificados de capacitación y/o entrenamiento a supervisores de proyecto</t>
  </si>
  <si>
    <t xml:space="preserve">Realizar un diagnostico del estado de la rentabilidad de convenios </t>
  </si>
  <si>
    <t>Proponer y ejecutar los ajustes al modelo de costeo de negocios.</t>
  </si>
  <si>
    <t>Adelantar la consultoría para la definición de las necesidades para la implementación del sistema ERP de la entidad.</t>
  </si>
  <si>
    <t>Establecer el  presupuesto requerido para la adquisición del ERP acorde con las necesidades  identificadas y priorizar los módulos a adquirir  a partir del resultado del mismo.</t>
  </si>
  <si>
    <t>Contratar la implementación del ERP acorde con el alcance definido</t>
  </si>
  <si>
    <t>Contrato</t>
  </si>
  <si>
    <t>Desarrollo del sistema FOCUS para el control y seguimiento de proyectos, acorde con las especificaciones definidas por la subgerencia Técnica.</t>
  </si>
  <si>
    <t>Definir la politica para el cálculo, negociación y seguimiento de ingresos operacionales directos</t>
  </si>
  <si>
    <t>Diseñar los mecanismos para seguimiento y control de la política de negociación</t>
  </si>
  <si>
    <t>Fortalecimiento de la línea de Estructuración de Proyectos</t>
  </si>
  <si>
    <t>Presentar el análisis, las recomendaciones y el plan para la implementación de fortalecimiento de la línea de negocio de estructuración de proyectos</t>
  </si>
  <si>
    <t>Ejecutar las acciones del plan de implementación que determine FONADE para el fortalecimiento de la línea de negocio de structuración de proyectos</t>
  </si>
  <si>
    <t xml:space="preserve">Informe de análisis y recomendaciones para la linea de estructuración de proyectos.
Plan de Implementación </t>
  </si>
  <si>
    <t xml:space="preserve">Soporte de ejecución de acciones de fortalecimiento de corto plazo.  
Propuesta  de proceso de estructuración de proyectos. </t>
  </si>
  <si>
    <t>Optimizar la gestión de la inversión de los recursos públicos</t>
  </si>
  <si>
    <t>Mejoramiento de la suoervisión de proyectos</t>
  </si>
  <si>
    <t>Manual de supervisión e inteventoría de FONADE aprobado y publicado</t>
  </si>
  <si>
    <t>Subgerencia Técnica
Area de organización y metodos</t>
  </si>
  <si>
    <t>Definir plan de capacitación y/o entrenamiento dirigido a supervisores de proyecto.</t>
  </si>
  <si>
    <t>Formalizar los ajustes MMI002 Manual de supervisión e interventoría de FONADE</t>
  </si>
  <si>
    <t>Subgerente Técnico
Subgerente Administrativa 
 Área de Talento Humano</t>
  </si>
  <si>
    <t>Ejecutar plan de capacitación  y/o entrenamiento dirigido a suoervisores de proyecto</t>
  </si>
  <si>
    <t>Plan de capacitación y/o entrenamiento a supervisores de proyecto definido.</t>
  </si>
  <si>
    <t>Definir mecanismo de evaluación dirigdo a aspirantes al rol de supervisor de proyecto</t>
  </si>
  <si>
    <t>Mecanismo de evaluación diseñado</t>
  </si>
  <si>
    <t>0|/0/2017</t>
  </si>
  <si>
    <t>Implementar mecanismo de evalaución a aspirante al rol de supervisor de proyecto</t>
  </si>
  <si>
    <t xml:space="preserve">Informe con resultados de mecanismo de evaluación aplicados  a los supervisores de proyectos </t>
  </si>
  <si>
    <t>Determinar factibilidad de incorporar clausula en contratos de superviosres respecto a acciones resultado de la evaluación</t>
  </si>
  <si>
    <t>14.3%</t>
  </si>
  <si>
    <t>Formular  propuesta de metodología para la identificación, selección y priorización  de proyectos susceptibles  de ser estructurados por FONADE.</t>
  </si>
  <si>
    <t>Optimización de la liquidación de Convenios</t>
  </si>
  <si>
    <t>Definir el plan de liquidacion de convenios de la vigencia priorizando los mísmos por su antigüedad y/o materialidad.</t>
  </si>
  <si>
    <t xml:space="preserve">Subgerente de contratación </t>
  </si>
  <si>
    <t>Subgerencia de Con tratación 
Areas de la sub gerencia técnica.
Area de seguimiento, controversias contractuales y liquidaciones.
Area de Contabilidad</t>
  </si>
  <si>
    <t>Areas de la sub gerencia técnica.
Area de seguimiento, controversias contractuales y Liquidaciones</t>
  </si>
  <si>
    <t>Informe de avance en la Liquidaciónd e Convenios</t>
  </si>
  <si>
    <t>Ejecutar el plan de liquidación de convenios de la vigencia definido</t>
  </si>
  <si>
    <t>Promover la sostenibilidad Operacional de la entidad en el largo plazo buscando el equilibrio entre sus ingresos y gastos asociados con el giro del negocio</t>
  </si>
  <si>
    <t>Competitividad e infraestructuras estratégicas</t>
  </si>
  <si>
    <t>Promover la efificancia y efeicacia administrativa</t>
  </si>
  <si>
    <t>Documento de diseño conceptual del área comercial</t>
  </si>
  <si>
    <t>Docuemneto de propuesta de esquema operativo</t>
  </si>
  <si>
    <t>Plan de implementación del área comercial</t>
  </si>
  <si>
    <t xml:space="preserve">Acto administrativo e informe de avance de creación  del área comercial y </t>
  </si>
  <si>
    <t>Documento de propuesta de política comercial</t>
  </si>
  <si>
    <t>Subgerente  Financiero
Subgerente Técnico</t>
  </si>
  <si>
    <t>Gerente General
Subgerente  Financiero
Subgerente Administrativo
Subgerente Técnico</t>
  </si>
  <si>
    <t>Promover la sostenibilidad operacional de la entidad en el largon plazo buscando el equilibrio entre ingresos y gastos asociados con el giro del negocio</t>
  </si>
  <si>
    <t>Definición de las Políticas de Neogciación</t>
  </si>
  <si>
    <t>Documento de diagnostico de negociación de convenios</t>
  </si>
  <si>
    <t>Propuesta de modelo de negocio ajustado</t>
  </si>
  <si>
    <t>Documento de Propuesta de política de negociación</t>
  </si>
  <si>
    <t>Propuesta de mecanismos para el control y seguimiento de la politica de negociación</t>
  </si>
  <si>
    <t>Subgerente financiero
Area de planeación y control fianciero</t>
  </si>
  <si>
    <t>Fortalecer las competencias del personal e implementar mecanismos que soporten eficaz y eficientemente los procesos  institucionales</t>
  </si>
  <si>
    <t>Buen Gobierno</t>
  </si>
  <si>
    <t>Promover la eficiencia y eficacia administrativa
Optimizar la gestión de la información</t>
  </si>
  <si>
    <t>Eficiencia Administrativa/ Gobierno en Línea</t>
  </si>
  <si>
    <t>Fortalecimiento e integración de los sistemas de información de FONADE</t>
  </si>
  <si>
    <t>Documento de levantamien to de necesidades de manejo de información</t>
  </si>
  <si>
    <t>Documento de estudio de mercado.
Presentación alcance ERP a adquirir</t>
  </si>
  <si>
    <t>Informe de Avance de desarrollo</t>
  </si>
  <si>
    <t>Gerente Área de Tecnología de la Información</t>
  </si>
  <si>
    <t>Gerente área de tecnología de la información
Gerentes de área de la Entidad</t>
  </si>
  <si>
    <t>15/0272017</t>
  </si>
  <si>
    <t>15/092017</t>
  </si>
  <si>
    <t>Fortalecer las competencias del personal e implementar mecanismos que soporten eficaz y eficientemente los procesos.</t>
  </si>
  <si>
    <t>PLAN ISNTITUCIONAL DE DESARROLLO ADMINISTRATIVO</t>
  </si>
  <si>
    <t>Proyecto 6</t>
  </si>
  <si>
    <t>Proyecto 7</t>
  </si>
  <si>
    <t xml:space="preserve">Revisión y actualización del procedimiento de nuevos negocios </t>
  </si>
  <si>
    <t>Revisión de los puntos de control  y actualización de la ficha</t>
  </si>
  <si>
    <t>Socialización y divulgación de la metodología</t>
  </si>
  <si>
    <t xml:space="preserve">ACTUALIZACIÓN DE LA  METODOLOGÍA PARA NUEVOS NEGOCIOS </t>
  </si>
  <si>
    <t>Plan de Acción Institucional de FONADE - 2018</t>
  </si>
  <si>
    <t>OPTIMIZACIÓN DEL  SEGUIMIENTO A LA SUPERVISIÓN DE PROYECTOS</t>
  </si>
  <si>
    <t>Formalizar los ajustes al MMI002 Manual de Supervisión e Interventoría de FONADE, que incluya la  estandarización  del informe mensual de supervisión.</t>
  </si>
  <si>
    <t>Desarrollar el protocolo del proceso de selección, contratación y seguimiento a los supervisores</t>
  </si>
  <si>
    <t>OPTIMIZACIÓN EN LA LIQUIDACIÓN DE CONVENIOS Y CONTRATOS DERIVADOS Y DE FUNCIONAMIENTO EN LA ENTIDAD</t>
  </si>
  <si>
    <t xml:space="preserve">Realizar un inventario de los convenios y contratos a liquidar (derivados y de funcionamiento). Determinar la estrategia  y el plan de liquidación de los convenios y contratos, priorizándolos  por materialidad, competencia, complejidad y antigüedad.
</t>
  </si>
  <si>
    <t>Realizar el análisis de causas e identificar  responsabilidades por la no liquidación de convenios y contratos  en el tiempo definido.  Tomar las acciones pertinentes en cada caso</t>
  </si>
  <si>
    <t>Ejecutar el plan de liquidación de convenios definido para la vigencia.</t>
  </si>
  <si>
    <t>OPTIMIZACIÓN DE LOS ACUERDOS DE NIVELES DE SERVICIO EN EL PROCESO DE GESTIÓN DE PROVEEDORES</t>
  </si>
  <si>
    <t>Identificar y caracterizar los servicios que se prestan en el proceso de gestión de proveedores.</t>
  </si>
  <si>
    <t xml:space="preserve">Optimizar, formalizar y socializar los niveles  de servicios para las solicitudes radicadas en el Área de Planeación Contractual. </t>
  </si>
  <si>
    <t xml:space="preserve">Diseñar e implementar los mecanismos para el seguimiento y control de los acuerdos de niveles de servicio </t>
  </si>
  <si>
    <t>GESTIÓN INTEGRAL DE NUEVOS NEGOCIOS</t>
  </si>
  <si>
    <t xml:space="preserve">Definición del alcance del manual para nuevos negocios
</t>
  </si>
  <si>
    <t xml:space="preserve">Definición de Metodología para el levantamiento del perfil de riesgos de nuevo negocio previa aplicación en los negocios vigentes
</t>
  </si>
  <si>
    <t>Realizar el proceso de selección y contratación de la implementación e implantación de un sistema ERP para FONADE.</t>
  </si>
  <si>
    <t>Ejecución del contrato de implementación e implantación del ERP de acuerdo al plan de trabajo definido y los módulos priorizados por el comité de gerencia para la vigencia 2018</t>
  </si>
  <si>
    <t>Identificación del estado actual de los bienes inmuebles y definición del plan de acción en  relación a la evaluación que se haga a cada predio</t>
  </si>
  <si>
    <t>Aprobación del plan de acción</t>
  </si>
  <si>
    <t>OPTIMIZACIÓN  GESTION DE ACTIVOS</t>
  </si>
  <si>
    <t>EVALUACIÓN DE LA ESTRUCTURA ACTUAL DE FONADE VS LA NECESIDAD DE LAS ÁREAS</t>
  </si>
  <si>
    <t xml:space="preserve">Elaborar propuesta de optimización  y ajuste de acuerdo  con  las necesidades de cada área </t>
  </si>
  <si>
    <t>PLAN INSTITUCIONAL DE GESTIÓN Y DESEMPEÑO</t>
  </si>
  <si>
    <t xml:space="preserve">IMPLEMENTACIÓN DEL ERP
</t>
  </si>
  <si>
    <t>IMPLEMENTACIÓN ERP</t>
  </si>
  <si>
    <t>Fortalecer a fona de en la definición de la ruta estratégica que guiara la gestión institucional.</t>
  </si>
  <si>
    <t>Orientar la gestión  con valores para resultados de fonade; esto para  el logro de resultados en el marco de la integridad , en dos perspectivas, la primera asociada a la operación de la organización y la segunda asociada a la relación estado ciudadano.</t>
  </si>
  <si>
    <t>Promover en la entidad el seguimiento a la gestión y su desempeño, a fin de conocer permanentemente los avances en la consecución  de los resultados previstos en su marco estratégico.</t>
  </si>
  <si>
    <t>Implementar acciones para garantizar el adecuado flujo de información interna y externa, lo que permitirá una adecuada interacción con los ciudadanos.</t>
  </si>
  <si>
    <t>Promover el desarrollo de mecanismos de experimentación e innovación para desarrollar soluciones eficiente en cuanto a: tiempo, espacio y recursos económicos a través de la facilitación del aprendizaje y la adaptación a las nuevas tecnologías interconectando el conocimiento entre los servidores y las dependencias, promoviendo buenas pacticos de gestión</t>
  </si>
  <si>
    <t>Promover el mejoramiento continuo mediante la implementación de acciones, métodos y procedimientos de control y de gestión del riesgo, así como mecanismos para la prevención y evaluación de este.</t>
  </si>
  <si>
    <t>Proyecto 8</t>
  </si>
  <si>
    <t>Proyecto 9</t>
  </si>
  <si>
    <t>Ejecución del plan de acción aprobado</t>
  </si>
  <si>
    <t>Realizar el análisis del estado actual de la Planta de Personal Vs las necesidades operativas de cada</t>
  </si>
  <si>
    <t>SUBGERENTE DDE CONTRATACIÓN</t>
  </si>
  <si>
    <t>SUBGERENCIA ADMINISTRATIVA</t>
  </si>
  <si>
    <t>% Avance al  31-07-2108</t>
  </si>
  <si>
    <t>CÓDIGO:</t>
  </si>
  <si>
    <t>VERSIÓN:</t>
  </si>
  <si>
    <t>VIGENCIA:</t>
  </si>
  <si>
    <t>ACTIVIDADES</t>
  </si>
  <si>
    <t>RESPONSABLE</t>
  </si>
  <si>
    <t>FECHA INICIO</t>
  </si>
  <si>
    <t xml:space="preserve"> </t>
  </si>
  <si>
    <t xml:space="preserve">PLAN DE ACCIÓN ANUAL DE GESTIÓN AMBIENTAL </t>
  </si>
  <si>
    <t xml:space="preserve">F-AD-05 </t>
  </si>
  <si>
    <t>GESTIÓN ADMINISTRATIVA</t>
  </si>
  <si>
    <t>PROGRAMA</t>
  </si>
  <si>
    <t>INDICADOR</t>
  </si>
  <si>
    <t>META</t>
  </si>
  <si>
    <t xml:space="preserve"> RESPONSABLE GRUPOS DE APOYO</t>
  </si>
  <si>
    <t xml:space="preserve">TIEMPO DE EJECUCIÓN </t>
  </si>
  <si>
    <t xml:space="preserve">PRODUCTO </t>
  </si>
  <si>
    <t>Avance %</t>
  </si>
  <si>
    <t>Fecha Inicio</t>
  </si>
  <si>
    <t>Fecha Final</t>
  </si>
  <si>
    <t xml:space="preserve">Planificación Gestión Ambiental </t>
  </si>
  <si>
    <t>Cumplimiento actividades Plan Institucional de Gestión Ambiental (PIGA)</t>
  </si>
  <si>
    <t>Cumplir con las actividades propuestas para la implementación del programa</t>
  </si>
  <si>
    <t>Grupo de Servicios Administrativos</t>
  </si>
  <si>
    <t>Matriz de aspectos e impactos ambientales.</t>
  </si>
  <si>
    <r>
      <rPr>
        <b/>
        <sz val="10"/>
        <color theme="1"/>
        <rFont val="Arial"/>
        <family val="2"/>
      </rPr>
      <t>NORMATIVA AMBIENTAL ESPECÍFICA</t>
    </r>
    <r>
      <rPr>
        <sz val="10"/>
        <color theme="1"/>
        <rFont val="Arial"/>
        <family val="2"/>
      </rPr>
      <t xml:space="preserve">
Revisar y/o actualizar matriz de la normativa ambiental y otros requisitos aplicables a la Entidad. </t>
    </r>
  </si>
  <si>
    <t>Matriz de la normativa ambiental y otros requisitos</t>
  </si>
  <si>
    <r>
      <rPr>
        <b/>
        <sz val="10"/>
        <color theme="1"/>
        <rFont val="Arial"/>
        <family val="2"/>
      </rPr>
      <t>ANÁLISIS DE LA GESTIÓN AMBIENTAL</t>
    </r>
    <r>
      <rPr>
        <sz val="10"/>
        <color theme="1"/>
        <rFont val="Arial"/>
        <family val="2"/>
      </rPr>
      <t xml:space="preserve">
Realizar autoevaluación proceso gestión ambiental con implementación de actividades.</t>
    </r>
  </si>
  <si>
    <t>Informe resultado de la implementación de las actividades de Gestión Ambiental</t>
  </si>
  <si>
    <t>Programa uso eficiente de los recursos</t>
  </si>
  <si>
    <t>Disminuir el Consumo de energía</t>
  </si>
  <si>
    <t xml:space="preserve">Disminuir en un  10% el consumo de energía, respecto a la vigencia anterior </t>
  </si>
  <si>
    <r>
      <rPr>
        <b/>
        <sz val="10"/>
        <color theme="1"/>
        <rFont val="Arial"/>
        <family val="2"/>
      </rPr>
      <t>AHORRO Y USO EFICIENTE DE ENERGÍA ELÉCTRICA</t>
    </r>
    <r>
      <rPr>
        <sz val="10"/>
        <color theme="1"/>
        <rFont val="Arial"/>
        <family val="2"/>
      </rPr>
      <t xml:space="preserve"> 
Realizar el cambio de sistema de encendido de las  lámparas.</t>
    </r>
  </si>
  <si>
    <t>Informe de ejecución de contrato en donde este incluido la parte eléctrica y cambio de sistema de encendido de las  lámparas.</t>
  </si>
  <si>
    <r>
      <rPr>
        <b/>
        <sz val="10"/>
        <color theme="1"/>
        <rFont val="Arial"/>
        <family val="2"/>
      </rPr>
      <t xml:space="preserve">AHORRO Y USO EFICIENTE DE ENERGÍA ELÉCTRICA </t>
    </r>
    <r>
      <rPr>
        <sz val="10"/>
        <color theme="1"/>
        <rFont val="Arial"/>
        <family val="2"/>
      </rPr>
      <t xml:space="preserve">
Inspeccionar periódicamente las redes eléctricas en la Entidad para evitar desviaciones de energía</t>
    </r>
  </si>
  <si>
    <t>Informe soporte inspección redes eléctricas.</t>
  </si>
  <si>
    <r>
      <rPr>
        <b/>
        <sz val="10"/>
        <color theme="1"/>
        <rFont val="Arial"/>
        <family val="2"/>
      </rPr>
      <t xml:space="preserve">CONSUMO ENERGÍA </t>
    </r>
    <r>
      <rPr>
        <sz val="10"/>
        <color theme="1"/>
        <rFont val="Arial"/>
        <family val="2"/>
      </rPr>
      <t xml:space="preserve">
Realizar seguimiento al consumo de energía en la Entidad.</t>
    </r>
  </si>
  <si>
    <t>1/06/2021
01/12/2021</t>
  </si>
  <si>
    <t>30/06/2021
31/12/2021</t>
  </si>
  <si>
    <t>Matriz de seguimiento al consumo de energía en valor y kws.</t>
  </si>
  <si>
    <r>
      <rPr>
        <b/>
        <sz val="10"/>
        <color theme="1"/>
        <rFont val="Arial"/>
        <family val="2"/>
      </rPr>
      <t xml:space="preserve">CONSUMO ENERGÍA </t>
    </r>
    <r>
      <rPr>
        <sz val="10"/>
        <color theme="1"/>
        <rFont val="Arial"/>
        <family val="2"/>
      </rPr>
      <t xml:space="preserve">
Realizar dos campañas al año en donde se promueva la reducción del consumo de energía y eficiencia energética).</t>
    </r>
  </si>
  <si>
    <t>01/02/2021
01/07/2021</t>
  </si>
  <si>
    <t>28/02/2021
30/07/2021</t>
  </si>
  <si>
    <t>Registro de la realización de la campaña. (Piezas de comunicación, jornada lúdica, listados de asistencia).</t>
  </si>
  <si>
    <t>Disminuir el Consumo de agua</t>
  </si>
  <si>
    <t xml:space="preserve">Disminuir en un  10% el consumo de agua, respecto a la vigencia anterior </t>
  </si>
  <si>
    <r>
      <rPr>
        <b/>
        <sz val="10"/>
        <color theme="1"/>
        <rFont val="Arial"/>
        <family val="2"/>
      </rPr>
      <t xml:space="preserve">CONTROL AL ABASTECIMIENTO DE AGUA </t>
    </r>
    <r>
      <rPr>
        <sz val="10"/>
        <color theme="1"/>
        <rFont val="Arial"/>
        <family val="2"/>
      </rPr>
      <t xml:space="preserve">
Gestionar la respuesta de la empresa prestadora del servicio de agua y alcantarillado radicada el día 01/12/2020  con numero de memorando 20204300332451.</t>
    </r>
  </si>
  <si>
    <t>Respuesta, certificado o documento con el concepto de calidad de agua por parte del acueducto.</t>
  </si>
  <si>
    <r>
      <rPr>
        <b/>
        <sz val="10"/>
        <color theme="1"/>
        <rFont val="Arial"/>
        <family val="2"/>
      </rPr>
      <t xml:space="preserve">CONTROL AL ABASTECIMIENTO DE AGUA </t>
    </r>
    <r>
      <rPr>
        <sz val="10"/>
        <color theme="1"/>
        <rFont val="Arial"/>
        <family val="2"/>
      </rPr>
      <t xml:space="preserve">
Gestionar solicitudes de control de abastecimiento de agua para que la empresa prestadora suministre información sobre la calidad del agua y sus componentes con la cual se abastece a la Entidad.</t>
    </r>
  </si>
  <si>
    <t xml:space="preserve">Memorando de Solicitud de control abastecimiento de agua (calidad del agua y componentes) a la empresa prestadora del servicio de agua y alcantarillado. </t>
  </si>
  <si>
    <r>
      <rPr>
        <b/>
        <sz val="10"/>
        <color theme="1"/>
        <rFont val="Arial"/>
        <family val="2"/>
      </rPr>
      <t>CONSUMO DE AGUA</t>
    </r>
    <r>
      <rPr>
        <sz val="10"/>
        <color theme="1"/>
        <rFont val="Arial"/>
        <family val="2"/>
      </rPr>
      <t xml:space="preserve">
Realizar dos campañas al año en donde se promueva la reducción el uso eficiente del agua.</t>
    </r>
  </si>
  <si>
    <t>01/04/2021
01/08/2021</t>
  </si>
  <si>
    <t>30/04/2021
30/08/2021</t>
  </si>
  <si>
    <r>
      <rPr>
        <b/>
        <sz val="10"/>
        <color theme="1"/>
        <rFont val="Arial"/>
        <family val="2"/>
      </rPr>
      <t xml:space="preserve">CONSUMO DE AGUA </t>
    </r>
    <r>
      <rPr>
        <sz val="10"/>
        <color theme="1"/>
        <rFont val="Arial"/>
        <family val="2"/>
      </rPr>
      <t xml:space="preserve">
Realizar Seguimiento de los consumos de agua en la Entidad.</t>
    </r>
  </si>
  <si>
    <t>Matriz de seguimiento al consumo de agua en valor y m3.</t>
  </si>
  <si>
    <t>Programa Gestión Integral de los Residuos</t>
  </si>
  <si>
    <t xml:space="preserve">Aumentar la Generación residuos aprovechables </t>
  </si>
  <si>
    <t>Aumentar en un 10% los residuos aprovechables generados en la entidad, respecto a la vigencia inmediatamente anterior</t>
  </si>
  <si>
    <r>
      <rPr>
        <b/>
        <sz val="10"/>
        <color theme="1"/>
        <rFont val="Arial"/>
        <family val="2"/>
      </rPr>
      <t xml:space="preserve">MANEJO DE LOS RESIDUOS SÓLIDOS </t>
    </r>
    <r>
      <rPr>
        <sz val="10"/>
        <color theme="1"/>
        <rFont val="Arial"/>
        <family val="2"/>
      </rPr>
      <t xml:space="preserve">
Realizar  a nivel de toda la Entidad dos capacitaciones respecto a la clase de residuos y su separación, que incluyan un componente de prevención, minimización y aprovechamiento.</t>
    </r>
  </si>
  <si>
    <t>Presentación de la capacitación asociada a los temas de manejo de residuos sólidos y separación en la fuente.
Listado asistencia jornadas de capacitación.</t>
  </si>
  <si>
    <r>
      <rPr>
        <b/>
        <sz val="10"/>
        <color theme="1"/>
        <rFont val="Arial"/>
        <family val="2"/>
      </rPr>
      <t xml:space="preserve">MANEJO DE LOS RESIDUOS SÓLIDOS SEPARACIÓN EN LA FUENTE </t>
    </r>
    <r>
      <rPr>
        <sz val="10"/>
        <color theme="1"/>
        <rFont val="Arial"/>
        <family val="2"/>
      </rPr>
      <t xml:space="preserve">
Realizar 2 capacitaciones al personal de servicios generales en relación con el Manejo seguro y responsable de los RESPEL generados al interior de ENTerritorio, riesgos relacionados con los residuos peligrosos que se manejan en la entidad, Planes y procedimiento de emergencia y contingencia, bases legales sobre la gestión del RESPEL.</t>
    </r>
  </si>
  <si>
    <t>01/02/2021
01/10/2021</t>
  </si>
  <si>
    <t>28/02/2021
30/10/2021</t>
  </si>
  <si>
    <r>
      <rPr>
        <b/>
        <sz val="10"/>
        <color theme="1"/>
        <rFont val="Arial"/>
        <family val="2"/>
      </rPr>
      <t xml:space="preserve">MANEJO DE LOS RESIDUOS SÓLIDOS </t>
    </r>
    <r>
      <rPr>
        <sz val="10"/>
        <color theme="1"/>
        <rFont val="Arial"/>
        <family val="2"/>
      </rPr>
      <t xml:space="preserve">
Realizar dos campañas al año en donde se promueva el manejo y separación de los residuos.</t>
    </r>
  </si>
  <si>
    <t>01/03/2021
01/09/2021</t>
  </si>
  <si>
    <t>30/03/2021
30/09/2021</t>
  </si>
  <si>
    <r>
      <rPr>
        <b/>
        <sz val="10"/>
        <color theme="1"/>
        <rFont val="Arial"/>
        <family val="2"/>
      </rPr>
      <t xml:space="preserve">MANEJO DE LOS RESIDUOS SÓLIDOS SEPARACIÓN EN LA FUENTE </t>
    </r>
    <r>
      <rPr>
        <sz val="10"/>
        <color theme="1"/>
        <rFont val="Arial"/>
        <family val="2"/>
      </rPr>
      <t xml:space="preserve">
Realizar  la entrega a demanda de residuos aprovechables al igual que los residuos peligrosos teniendo encuenta el cumpliendo la normatividad ambiental vigente.</t>
    </r>
  </si>
  <si>
    <t>01/06/2021
01/12/2021</t>
  </si>
  <si>
    <t>30/06/2021
30/12/2021</t>
  </si>
  <si>
    <t>Registro de diligenciamiento del formato F-AD-06 CONTROL ENTREGA DE RESIDUOS
Soportes de certificado de entrega de residuos o baterías cada vez que se realice la recolección.</t>
  </si>
  <si>
    <r>
      <rPr>
        <b/>
        <sz val="10"/>
        <color theme="1"/>
        <rFont val="Arial"/>
        <family val="2"/>
      </rPr>
      <t xml:space="preserve">MANEJO DE RESIDUOS PELIGROSOS - PILAS </t>
    </r>
    <r>
      <rPr>
        <sz val="10"/>
        <color theme="1"/>
        <rFont val="Arial"/>
        <family val="2"/>
      </rPr>
      <t xml:space="preserve">
Realizar la entrega a demanda de baterías que se encuentran en desuso.</t>
    </r>
  </si>
  <si>
    <r>
      <rPr>
        <b/>
        <sz val="10"/>
        <color theme="1"/>
        <rFont val="Arial"/>
        <family val="2"/>
      </rPr>
      <t>GESTIÓN INTEGRAL DE LOS RESIDUOS PELIGROSOS</t>
    </r>
    <r>
      <rPr>
        <sz val="10"/>
        <color theme="1"/>
        <rFont val="Arial"/>
        <family val="2"/>
      </rPr>
      <t xml:space="preserve">
Realizar seguimiento cuatrimestral al Plan de gestión integral de residuos peligrosos.</t>
    </r>
  </si>
  <si>
    <t>01/05/2021
01/09/2021
15/12/2021</t>
  </si>
  <si>
    <t>15/05/2021
30/09/2021
30/12/2021</t>
  </si>
  <si>
    <t>Matriz de seguimiento al Plan de gestión integral de residuos peligrosos.</t>
  </si>
  <si>
    <t>Programa Buenas Prácticas Ambientales</t>
  </si>
  <si>
    <t>Disminuir el Consumo de resmas de papel</t>
  </si>
  <si>
    <t xml:space="preserve">Disminuir en un  10% el consumo de resmas </t>
  </si>
  <si>
    <r>
      <rPr>
        <b/>
        <sz val="10"/>
        <color theme="1"/>
        <rFont val="Arial"/>
        <family val="2"/>
      </rPr>
      <t>CONSUMO RESPONSABLE DE MATERIALES</t>
    </r>
    <r>
      <rPr>
        <sz val="10"/>
        <color theme="1"/>
        <rFont val="Arial"/>
        <family val="2"/>
      </rPr>
      <t xml:space="preserve">
Realizar 2 jornadas de sensibilización en materia de buenas practicas ambientales.</t>
    </r>
  </si>
  <si>
    <r>
      <rPr>
        <b/>
        <sz val="10"/>
        <color theme="1"/>
        <rFont val="Arial"/>
        <family val="2"/>
      </rPr>
      <t xml:space="preserve">CERO PAPEL </t>
    </r>
    <r>
      <rPr>
        <sz val="10"/>
        <color theme="1"/>
        <rFont val="Arial"/>
        <family val="2"/>
      </rPr>
      <t xml:space="preserve">
Realizar seguimiento cuatrimestral a la Estrategia de Cero Papel.</t>
    </r>
  </si>
  <si>
    <t>Matriz de seguimiento Estrategia Cero Papel</t>
  </si>
  <si>
    <r>
      <rPr>
        <b/>
        <sz val="10"/>
        <color theme="1"/>
        <rFont val="Arial"/>
        <family val="2"/>
      </rPr>
      <t>CONTROL DE EMISIONES</t>
    </r>
    <r>
      <rPr>
        <sz val="10"/>
        <color theme="1"/>
        <rFont val="Arial"/>
        <family val="2"/>
      </rPr>
      <t xml:space="preserve">
Solicitar anualmente la certificación del mantenimiento preventivo al parque automotor de su propiedad lo que contribuye a disminuir los gases producidos por el combustible. Solicitar la certificación anual de la revisión técnico-mecánica y de gases a los vehículos y certificación de manejo y disposición de aceites. Control de emisiones.</t>
    </r>
  </si>
  <si>
    <r>
      <rPr>
        <b/>
        <sz val="10"/>
        <color theme="1"/>
        <rFont val="Arial"/>
        <family val="2"/>
      </rPr>
      <t xml:space="preserve">CONTROL DE EMISIONES
</t>
    </r>
    <r>
      <rPr>
        <sz val="10"/>
        <color theme="1"/>
        <rFont val="Arial"/>
        <family val="2"/>
      </rPr>
      <t>Promover tres campañas el uso de la bicicleta y otros medios de transporte y buenas prácticas de conducción.</t>
    </r>
  </si>
  <si>
    <t>01/05/2021
01/10/2021
01/12/2021</t>
  </si>
  <si>
    <t>30/05/2021
30/10/2021
30/12/2021</t>
  </si>
  <si>
    <t>Programa mejoramiento de las condiciones ambientales internas</t>
  </si>
  <si>
    <t>Grupo de Talento Humano</t>
  </si>
  <si>
    <t xml:space="preserve">Informe de diagnóstico de la jornada. </t>
  </si>
  <si>
    <r>
      <rPr>
        <b/>
        <sz val="10"/>
        <color theme="1"/>
        <rFont val="Arial"/>
        <family val="2"/>
      </rPr>
      <t>NATURALEZA EN LA OFICINA</t>
    </r>
    <r>
      <rPr>
        <sz val="10"/>
        <color theme="1"/>
        <rFont val="Arial"/>
        <family val="2"/>
      </rPr>
      <t xml:space="preserve">
Promover la Semana verde ENTerritorio y el día internacional del medio ambiente.</t>
    </r>
  </si>
  <si>
    <t>Registro de actividad desarrollada  semana del Medio Ambiente.</t>
  </si>
  <si>
    <r>
      <rPr>
        <b/>
        <sz val="10"/>
        <color theme="1"/>
        <rFont val="Arial"/>
        <family val="2"/>
      </rPr>
      <t xml:space="preserve">NAVIDAD RECICLABLE </t>
    </r>
    <r>
      <rPr>
        <sz val="10"/>
        <color theme="1"/>
        <rFont val="Arial"/>
        <family val="2"/>
      </rPr>
      <t xml:space="preserve">
Promover campaña de la celebración de la navidad utilizando material reciclable.</t>
    </r>
  </si>
  <si>
    <t>Registro de actividad de realización Navidad Reciclable</t>
  </si>
  <si>
    <t xml:space="preserve">ESTRATEGIA CERO PAPEL </t>
  </si>
  <si>
    <t>VIGENCIA AÑO 2021</t>
  </si>
  <si>
    <t>Directiva Presidencial 04-2012. "Con el fin de avanzar en la Política Cero Papel las Entidades deberán identificar, racionalizar, simplificar y automatizar los trámites y procesos, procedimientos y servicios internos.</t>
  </si>
  <si>
    <r>
      <rPr>
        <b/>
        <sz val="12"/>
        <rFont val="Calibri"/>
        <family val="2"/>
        <scheme val="minor"/>
      </rPr>
      <t>Objetivo</t>
    </r>
    <r>
      <rPr>
        <sz val="12"/>
        <rFont val="Calibri"/>
        <family val="2"/>
        <scheme val="minor"/>
      </rPr>
      <t>: Reducir el consumo de papel en ENTerritorio mediante la implementación de estrategias de ahorro y sensibilización a los servidores y contratistas de la entidad, orientadas a la prestación de un servicio más eficiente.</t>
    </r>
  </si>
  <si>
    <t>"Cada Entidad debe formular un Plan de Eficiencia en el que debe incluir la selección de trámites internos, procesos o procedimientos críticos en la Entidad. Se deben contemplar actividades como la optimización del proceso o procedimiento seleccionado, eliminando pasos y ajustando formatos con el fin de automatizar actividades y disminuir el volumen de producción documental".</t>
  </si>
  <si>
    <t>COMPONENTE</t>
  </si>
  <si>
    <t xml:space="preserve">ACTIVIDAD </t>
  </si>
  <si>
    <t>RESPONSABLE - GRUPOS DE APOYO</t>
  </si>
  <si>
    <t>TIEMPO DE EJECUCIÓN</t>
  </si>
  <si>
    <t>PRODUCTO</t>
  </si>
  <si>
    <t>AVANCE</t>
  </si>
  <si>
    <t>Fecha Fin</t>
  </si>
  <si>
    <t>Procesos y procedimientos</t>
  </si>
  <si>
    <t>Realizar la revisión y análisis de formatos susceptibles de sistematizar, eliminar o unificar, en articulación con el líder y gestor de proceso realizar la revisión y análisis  de los procedimientos que pueden ser optimizados .</t>
  </si>
  <si>
    <t xml:space="preserve">Grupo Desarrollo Organizacional </t>
  </si>
  <si>
    <t xml:space="preserve">Líder y Gestor de todos los procesos </t>
  </si>
  <si>
    <t>Autoevaluación de procesos.</t>
  </si>
  <si>
    <t>Realizar  matriz de programación y seguimiento de acuerdo con el resultado del ejercicio de autoevaluación.</t>
  </si>
  <si>
    <t>Plan de priorización de documentos.</t>
  </si>
  <si>
    <t>Atender las solicitudes de cambios de documentos del SIG que realicen los procesos, conforme a  lo programado en el plan de priorización (componente cero papel).</t>
  </si>
  <si>
    <t>Documentos con revisión metodológica por parte de Desarrollo Organizacional.</t>
  </si>
  <si>
    <t>Realizar seguimiento a la solicitudes de modificación o eliminación de documentos programados en el plan de priorización (componente cero papel).</t>
  </si>
  <si>
    <t>Reporte de avance del Plan de priorización de documentos.</t>
  </si>
  <si>
    <t>Cultura organizacional</t>
  </si>
  <si>
    <t>Solicitar la creación del logo de la estrategia cero papel.</t>
  </si>
  <si>
    <t>Caso CIC de creación.</t>
  </si>
  <si>
    <t>Realizar 3 campañas en donde se promuevan  buenas prácticas para reducir el consumo de papel, los cuales contendrán el logotipo de la estrategia de cero papel.</t>
  </si>
  <si>
    <t>1/03/2021
01/06/2021
01/09/2021</t>
  </si>
  <si>
    <t>30/03/2021
30/06/2021
30/09/2021</t>
  </si>
  <si>
    <t>Realizar campaña de siembra de arboles como estrategia de compensación con el medio ambiente por el consumo de papel.</t>
  </si>
  <si>
    <t>Presentar seguimiento trimestral del consumo de papel  y la cuantificación económica de estas.</t>
  </si>
  <si>
    <t>Grupo de Servicios Administrativos / T.I</t>
  </si>
  <si>
    <t>01/04/2021
01/07/2021
01/10/2021</t>
  </si>
  <si>
    <t>30/04/2021
30/07/2021
30/10/2021</t>
  </si>
  <si>
    <t>Presentación ante CIGD informe ejecutivo de seguimiento.</t>
  </si>
  <si>
    <t>Normativo y de gestión documental</t>
  </si>
  <si>
    <t>Adoptar la estrategia CERO PAPEL mediante acto administrativos.</t>
  </si>
  <si>
    <t>Subgerencia Administrativa</t>
  </si>
  <si>
    <t>Acto administrativo firmado y divulgado.</t>
  </si>
  <si>
    <t>Revisar y/o ajustar el Programa de Gestión Documental que incorpore la Gestión Electrónica de documentos.</t>
  </si>
  <si>
    <t>Documento aprobado y publicado en el catalogo documental.</t>
  </si>
  <si>
    <t>Tecnología</t>
  </si>
  <si>
    <t>Parametrización de los formatos del ciclo de desarrollo de software, base de datos y seguridad de la información  en la herramienta de Gestión Aranda.</t>
  </si>
  <si>
    <t xml:space="preserve">Grupo de Tecnologías de la Información </t>
  </si>
  <si>
    <t>formatos de TI parametrizados en la Herramienta de Gestión - Aranda.</t>
  </si>
  <si>
    <t>Digitalización del F-RI-01 - formato  de Vinculación de Clientes  mediante un validador de identidad.</t>
  </si>
  <si>
    <t>F-RI-01 Formato de clientes Vinculación con validación de identidad.</t>
  </si>
  <si>
    <t>Certificación anual de la revisión técnico-mecánica y de gases a los vehículos y solicitud de certificación de manejo y disposición de aceites.</t>
  </si>
  <si>
    <r>
      <rPr>
        <b/>
        <sz val="10"/>
        <color theme="1"/>
        <rFont val="Arial"/>
        <family val="2"/>
      </rPr>
      <t>CALIDAD Y CONFORT VISUAL</t>
    </r>
    <r>
      <rPr>
        <sz val="10"/>
        <color theme="1"/>
        <rFont val="Arial"/>
        <family val="2"/>
      </rPr>
      <t xml:space="preserve">
Inspección para la identificación de estado de confort térmico en la entidad.</t>
    </r>
  </si>
  <si>
    <r>
      <rPr>
        <b/>
        <sz val="10"/>
        <color theme="1"/>
        <rFont val="Arial"/>
        <family val="2"/>
      </rPr>
      <t xml:space="preserve">ILUMINACIÓN Y COLOR
</t>
    </r>
    <r>
      <rPr>
        <sz val="10"/>
        <color theme="1"/>
        <rFont val="Arial"/>
        <family val="2"/>
      </rPr>
      <t>Inspección para la identificación de estado de iluminación en la entidad.</t>
    </r>
  </si>
  <si>
    <r>
      <rPr>
        <b/>
        <sz val="10"/>
        <color theme="1"/>
        <rFont val="Arial"/>
        <family val="2"/>
      </rPr>
      <t>IDENTIFICACIÓN DE ASPECTOS E IMPACTOS AMBIENTALES</t>
    </r>
    <r>
      <rPr>
        <sz val="10"/>
        <color theme="1"/>
        <rFont val="Arial"/>
        <family val="2"/>
      </rPr>
      <t xml:space="preserve"> 
Revisar y/o actualizar matriz de aspectos e impactos ambientales de la Entidad.</t>
    </r>
  </si>
  <si>
    <t xml:space="preserve"> PLAN DE GESTIÓN INTEGRAL DE RESIDUOS PELIGROSOS
PLAP307</t>
  </si>
  <si>
    <t>MATRIZ DE SEGUIMIENTO</t>
  </si>
  <si>
    <t>VIGENCIA: 2021</t>
  </si>
  <si>
    <t>FECHA FINAL</t>
  </si>
  <si>
    <t>% AVANCE</t>
  </si>
  <si>
    <t>PREVENCIÓN Y MINIMIZACIÓN EN LA GENERACIÓN DE RESIDUOS PELIGROSOS</t>
  </si>
  <si>
    <r>
      <rPr>
        <b/>
        <sz val="11"/>
        <color theme="1"/>
        <rFont val="Calibri"/>
        <family val="2"/>
        <scheme val="minor"/>
      </rPr>
      <t>Identificación, clasificación y cuantificación de los residuos generados.</t>
    </r>
    <r>
      <rPr>
        <sz val="11"/>
        <color theme="1"/>
        <rFont val="Calibri"/>
        <family val="2"/>
        <scheme val="minor"/>
      </rPr>
      <t xml:space="preserve">
1. Clasificar los residuos peligrosos en el punto de almacenamieno temporal conforme a: 
- Tipo de residuo.
- Fuente.
- Característica de peligrosidad.
2. Registrar en la bitácora de almacenamiento temporal el piso generador de los residuos peligrosos y manejo como resultado del proceso.
3. Realizar el pesaje de los residuos peligrosos almacenados temporalmente cuando ingresen al punto de acopio y registrar la infromación en la bitácora.
* Aplica en el momento que se traslade residuos al punto de almacenamiento temporal.</t>
    </r>
  </si>
  <si>
    <t>Bitácora de almacenamiento temporal / Registro fotográfico del punto de almacenamiento temporal</t>
  </si>
  <si>
    <t>MANEJO INTERNO AMBIENTALNENTE SEGURO</t>
  </si>
  <si>
    <r>
      <rPr>
        <b/>
        <sz val="11"/>
        <color theme="1"/>
        <rFont val="Calibri"/>
        <family val="2"/>
        <scheme val="minor"/>
      </rPr>
      <t>Ejecución de capacitaciones al personal de aseo y sensibilizaciones al personal en general de la entidad sobre el maenjo de residuos.</t>
    </r>
    <r>
      <rPr>
        <sz val="11"/>
        <color theme="1"/>
        <rFont val="Calibri"/>
        <family val="2"/>
        <scheme val="minor"/>
      </rPr>
      <t xml:space="preserve">
Realizar 2 capacitaciones al personal de servicios generales en relación con el concepto del manejo de los residuos peligrosos, transito y traslado de los mismos al punto de almacenamiento temporal. </t>
    </r>
  </si>
  <si>
    <t>Presentación de la capacitación asociada al tema / Listado asistencia jornadas de capacitación.</t>
  </si>
  <si>
    <t>MANEJO EXTERNO AMBIENTALMENTE SEGURO</t>
  </si>
  <si>
    <r>
      <rPr>
        <b/>
        <sz val="11"/>
        <rFont val="Calibri"/>
        <family val="2"/>
        <scheme val="minor"/>
      </rPr>
      <t>Dispocision final de residuos peligrosos a través de tercero autorizado para tal fin.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1. Solicitar la recolección de los residuos peligrosos al tercero autorizado.
</t>
    </r>
    <r>
      <rPr>
        <sz val="11"/>
        <color theme="1"/>
        <rFont val="Calibri"/>
        <family val="2"/>
        <scheme val="minor"/>
      </rPr>
      <t xml:space="preserve">
2. Diligenciar la lista de verificación para el transporte de residuos peligrosos.
3. Solicitar el certificado de dispocision final de los residuos peligrosos entregados por la Entidad.
* Aplica en el momento que se realice la entrega de residuos para disposicón final.</t>
    </r>
  </si>
  <si>
    <t>Correo de solicitud / Lista de verificación para el transporte de residuos peligrosos / Certificado de disposición final.</t>
  </si>
  <si>
    <t>EJECUCIÓN SEGUIMIENTO Y EVALUACIÓN DEL PLAN</t>
  </si>
  <si>
    <r>
      <rPr>
        <b/>
        <sz val="11"/>
        <color theme="1"/>
        <rFont val="Calibri"/>
        <family val="2"/>
        <scheme val="minor"/>
      </rPr>
      <t>Control de cumplimiento de actividades sobre manejo adecuado de residuos peligrosos.</t>
    </r>
    <r>
      <rPr>
        <sz val="11"/>
        <color theme="1"/>
        <rFont val="Calibri"/>
        <family val="2"/>
        <scheme val="minor"/>
      </rPr>
      <t xml:space="preserve">
Realizar reporte de seguimiento cuatrimestral en las actividades del plan accion anual  DE GESTIÓN AMBIENTAL.</t>
    </r>
  </si>
  <si>
    <t>30/05/2021
30/09/2021
30/12/2021</t>
  </si>
  <si>
    <t>Matriz de seguimiento con soporte de evidencias</t>
  </si>
  <si>
    <r>
      <rPr>
        <b/>
        <sz val="11"/>
        <color theme="1"/>
        <rFont val="Calibri"/>
        <family val="2"/>
        <scheme val="minor"/>
      </rPr>
      <t>Control de cumplimiento de actividades sobre manejo adecuado de residuos peligrosos.</t>
    </r>
    <r>
      <rPr>
        <sz val="11"/>
        <color theme="1"/>
        <rFont val="Calibri"/>
        <family val="2"/>
        <scheme val="minor"/>
      </rPr>
      <t xml:space="preserve">
Realizar el registro semestral de cálculo de media móvil con la información suministrada en el bitacora del punto de almacenamiento temporal.</t>
    </r>
  </si>
  <si>
    <t>ANEXO 1. CALCULO MEDIA MOVIL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</si>
</sst>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-* #,##0.00\ _€_-;\-* #,##0.00\ _€_-;_-* &quot;-&quot;??\ _€_-;_-@_-"/>
    <numFmt numFmtId="166" formatCode="[$-C0A]d\-mmm\-yy;@"/>
    <numFmt numFmtId="167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i/>
      <u/>
      <sz val="1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 Light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5" fillId="0" borderId="0"/>
    <xf numFmtId="165" fontId="17" fillId="0" borderId="0" applyFont="0" applyFill="0" applyBorder="0" applyAlignment="0" applyProtection="0"/>
  </cellStyleXfs>
  <cellXfs count="2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9" fontId="10" fillId="0" borderId="1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readingOrder="1"/>
    </xf>
    <xf numFmtId="14" fontId="3" fillId="3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13" fillId="0" borderId="1" xfId="1" applyFont="1" applyBorder="1" applyAlignment="1">
      <alignment horizontal="center" vertical="center"/>
    </xf>
    <xf numFmtId="0" fontId="13" fillId="0" borderId="1" xfId="0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166" fontId="19" fillId="1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67" fontId="13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horizontal="left" wrapText="1"/>
    </xf>
    <xf numFmtId="0" fontId="19" fillId="11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 wrapText="1"/>
    </xf>
    <xf numFmtId="164" fontId="19" fillId="11" borderId="1" xfId="1" applyNumberFormat="1" applyFont="1" applyFill="1" applyBorder="1" applyAlignment="1">
      <alignment horizontal="center" vertical="center" wrapText="1"/>
    </xf>
    <xf numFmtId="1" fontId="19" fillId="11" borderId="1" xfId="1" applyNumberFormat="1" applyFont="1" applyFill="1" applyBorder="1" applyAlignment="1">
      <alignment horizontal="center" vertical="center" wrapText="1"/>
    </xf>
    <xf numFmtId="164" fontId="19" fillId="11" borderId="1" xfId="1" applyNumberFormat="1" applyFont="1" applyFill="1" applyBorder="1" applyAlignment="1">
      <alignment horizontal="center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 readingOrder="1"/>
    </xf>
    <xf numFmtId="0" fontId="13" fillId="12" borderId="1" xfId="0" applyFont="1" applyFill="1" applyBorder="1"/>
    <xf numFmtId="9" fontId="13" fillId="12" borderId="1" xfId="1" applyFont="1" applyFill="1" applyBorder="1" applyAlignment="1">
      <alignment horizontal="center" vertical="center"/>
    </xf>
    <xf numFmtId="9" fontId="1" fillId="0" borderId="0" xfId="0" applyNumberFormat="1" applyFont="1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 readingOrder="1"/>
    </xf>
    <xf numFmtId="0" fontId="18" fillId="3" borderId="10" xfId="0" applyFont="1" applyFill="1" applyBorder="1" applyAlignment="1">
      <alignment vertical="center" wrapText="1" readingOrder="1"/>
    </xf>
    <xf numFmtId="0" fontId="18" fillId="3" borderId="7" xfId="0" applyFont="1" applyFill="1" applyBorder="1" applyAlignment="1">
      <alignment vertical="center" wrapText="1" readingOrder="1"/>
    </xf>
    <xf numFmtId="9" fontId="11" fillId="0" borderId="2" xfId="0" applyNumberFormat="1" applyFont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 wrapText="1" readingOrder="1"/>
    </xf>
    <xf numFmtId="14" fontId="3" fillId="3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 readingOrder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9" fontId="14" fillId="3" borderId="1" xfId="1" applyFont="1" applyFill="1" applyBorder="1" applyAlignment="1">
      <alignment horizontal="center" vertical="center" wrapText="1"/>
    </xf>
    <xf numFmtId="9" fontId="20" fillId="7" borderId="1" xfId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164" fontId="13" fillId="3" borderId="0" xfId="1" applyNumberFormat="1" applyFont="1" applyFill="1" applyAlignment="1">
      <alignment horizontal="center" vertical="center" wrapText="1"/>
    </xf>
    <xf numFmtId="167" fontId="13" fillId="3" borderId="0" xfId="1" applyNumberFormat="1" applyFont="1" applyFill="1" applyAlignment="1">
      <alignment horizontal="center" vertical="center" wrapText="1"/>
    </xf>
    <xf numFmtId="9" fontId="13" fillId="3" borderId="0" xfId="1" applyFont="1" applyFill="1" applyAlignment="1">
      <alignment horizontal="center" vertical="center"/>
    </xf>
    <xf numFmtId="0" fontId="20" fillId="0" borderId="0" xfId="0" applyFont="1"/>
    <xf numFmtId="0" fontId="0" fillId="0" borderId="1" xfId="0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horizontal="left" vertical="top" wrapText="1" readingOrder="1"/>
    </xf>
    <xf numFmtId="164" fontId="0" fillId="3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9" fontId="0" fillId="12" borderId="1" xfId="0" applyNumberFormat="1" applyFill="1" applyBorder="1" applyAlignment="1">
      <alignment horizontal="center" vertical="center"/>
    </xf>
    <xf numFmtId="9" fontId="0" fillId="12" borderId="1" xfId="1" applyFont="1" applyFill="1" applyBorder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164" fontId="0" fillId="12" borderId="1" xfId="1" applyNumberFormat="1" applyFont="1" applyFill="1" applyBorder="1" applyAlignment="1">
      <alignment horizontal="center" vertical="center"/>
    </xf>
    <xf numFmtId="0" fontId="13" fillId="3" borderId="0" xfId="0" applyFont="1" applyFill="1"/>
    <xf numFmtId="9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9" fontId="20" fillId="6" borderId="1" xfId="1" applyFont="1" applyFill="1" applyBorder="1" applyAlignment="1">
      <alignment horizontal="center" vertical="center"/>
    </xf>
    <xf numFmtId="9" fontId="20" fillId="13" borderId="1" xfId="1" applyFont="1" applyFill="1" applyBorder="1" applyAlignment="1">
      <alignment horizontal="center" vertical="center"/>
    </xf>
    <xf numFmtId="9" fontId="16" fillId="3" borderId="1" xfId="1" applyFont="1" applyFill="1" applyBorder="1" applyAlignment="1">
      <alignment horizontal="center" vertical="center"/>
    </xf>
    <xf numFmtId="9" fontId="19" fillId="11" borderId="1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vertical="center" wrapText="1"/>
    </xf>
    <xf numFmtId="164" fontId="13" fillId="9" borderId="1" xfId="1" applyNumberFormat="1" applyFont="1" applyFill="1" applyBorder="1" applyAlignment="1">
      <alignment horizontal="center" vertical="center" wrapText="1"/>
    </xf>
    <xf numFmtId="3" fontId="13" fillId="9" borderId="1" xfId="0" applyNumberFormat="1" applyFont="1" applyFill="1" applyBorder="1" applyAlignment="1">
      <alignment horizontal="center" vertical="center"/>
    </xf>
    <xf numFmtId="1" fontId="13" fillId="9" borderId="1" xfId="1" applyNumberFormat="1" applyFont="1" applyFill="1" applyBorder="1" applyAlignment="1">
      <alignment horizontal="center" vertical="center" wrapText="1"/>
    </xf>
    <xf numFmtId="9" fontId="16" fillId="9" borderId="1" xfId="1" applyFont="1" applyFill="1" applyBorder="1" applyAlignment="1">
      <alignment horizontal="center" vertical="center"/>
    </xf>
    <xf numFmtId="9" fontId="14" fillId="9" borderId="1" xfId="1" applyFont="1" applyFill="1" applyBorder="1" applyAlignment="1">
      <alignment horizontal="center" vertical="center" wrapText="1"/>
    </xf>
    <xf numFmtId="0" fontId="0" fillId="9" borderId="0" xfId="0" applyFill="1"/>
    <xf numFmtId="164" fontId="14" fillId="9" borderId="1" xfId="1" applyNumberFormat="1" applyFont="1" applyFill="1" applyBorder="1" applyAlignment="1">
      <alignment horizontal="center" vertical="center" wrapText="1"/>
    </xf>
    <xf numFmtId="0" fontId="0" fillId="14" borderId="0" xfId="0" applyFill="1"/>
    <xf numFmtId="0" fontId="13" fillId="14" borderId="1" xfId="0" applyFont="1" applyFill="1" applyBorder="1" applyAlignment="1">
      <alignment horizontal="center" vertical="center" wrapText="1"/>
    </xf>
    <xf numFmtId="9" fontId="0" fillId="14" borderId="1" xfId="1" applyFont="1" applyFill="1" applyBorder="1" applyAlignment="1">
      <alignment horizontal="center" vertical="center"/>
    </xf>
    <xf numFmtId="164" fontId="13" fillId="14" borderId="1" xfId="1" applyNumberFormat="1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9" fontId="13" fillId="14" borderId="0" xfId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9" fontId="19" fillId="11" borderId="1" xfId="1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26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25" fillId="16" borderId="0" xfId="0" applyFont="1" applyFill="1" applyAlignment="1">
      <alignment horizontal="center"/>
    </xf>
    <xf numFmtId="0" fontId="28" fillId="0" borderId="1" xfId="0" applyFont="1" applyBorder="1" applyAlignment="1">
      <alignment horizontal="justify" vertical="center" wrapText="1"/>
    </xf>
    <xf numFmtId="14" fontId="28" fillId="0" borderId="1" xfId="0" applyNumberFormat="1" applyFont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13" fillId="15" borderId="1" xfId="0" applyFont="1" applyFill="1" applyBorder="1" applyAlignment="1">
      <alignment horizontal="center" vertical="center" wrapText="1"/>
    </xf>
    <xf numFmtId="9" fontId="13" fillId="15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9" fontId="0" fillId="3" borderId="0" xfId="1" applyFont="1" applyFill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28" fillId="0" borderId="1" xfId="0" applyFont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/>
    </xf>
    <xf numFmtId="0" fontId="14" fillId="17" borderId="4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/>
    </xf>
    <xf numFmtId="0" fontId="28" fillId="0" borderId="2" xfId="0" applyFont="1" applyBorder="1" applyAlignment="1" applyProtection="1">
      <alignment horizontal="center" vertical="center" wrapText="1"/>
      <protection hidden="1"/>
    </xf>
    <xf numFmtId="0" fontId="28" fillId="0" borderId="3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4" fillId="17" borderId="2" xfId="0" applyFont="1" applyFill="1" applyBorder="1" applyAlignment="1">
      <alignment horizontal="center" vertical="center" wrapText="1"/>
    </xf>
    <xf numFmtId="0" fontId="14" fillId="17" borderId="4" xfId="0" applyFont="1" applyFill="1" applyBorder="1" applyAlignment="1">
      <alignment horizontal="center" vertical="center" wrapText="1"/>
    </xf>
    <xf numFmtId="0" fontId="13" fillId="17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4">
    <cellStyle name="Millares 2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33"/>
      <color rgb="FFFF3300"/>
      <color rgb="FFFF66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chartsheet" Target="chartsheets/sheet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2-402A-B712-050B775AFD15}"/>
            </c:ext>
          </c:extLst>
        </c:ser>
        <c:ser>
          <c:idx val="5"/>
          <c:order val="1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2-402A-B712-050B775AFD15}"/>
            </c:ext>
          </c:extLst>
        </c:ser>
        <c:ser>
          <c:idx val="6"/>
          <c:order val="2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22-402A-B712-050B775AFD15}"/>
            </c:ext>
          </c:extLst>
        </c:ser>
        <c:ser>
          <c:idx val="7"/>
          <c:order val="3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22-402A-B712-050B775AFD15}"/>
            </c:ext>
          </c:extLst>
        </c:ser>
        <c:ser>
          <c:idx val="4"/>
          <c:order val="4"/>
          <c:tx>
            <c:strRef>
              <c:f>'Graficos- MARZO'!$F$33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22-402A-B712-050B775AFD15}"/>
            </c:ext>
          </c:extLst>
        </c:ser>
        <c:ser>
          <c:idx val="0"/>
          <c:order val="5"/>
          <c:tx>
            <c:strRef>
              <c:f>'Graficos- MARZO'!$G$33</c:f>
              <c:strCache>
                <c:ptCount val="1"/>
                <c:pt idx="0">
                  <c:v>%  Avance Actual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MARZO'!$G$34:$G$36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22-402A-B712-050B775AFD15}"/>
            </c:ext>
          </c:extLst>
        </c:ser>
        <c:ser>
          <c:idx val="1"/>
          <c:order val="6"/>
          <c:tx>
            <c:strRef>
              <c:f>'Graficos- MARZO'!$H$33</c:f>
              <c:strCache>
                <c:ptCount val="1"/>
                <c:pt idx="0">
                  <c:v>% Avance Esperado Temporal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  <c:extLst xmlns:c15="http://schemas.microsoft.com/office/drawing/2012/chart"/>
            </c:strRef>
          </c:cat>
          <c:val>
            <c:numRef>
              <c:f>'Graficos- MARZO'!$H$34:$H$36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BE22-402A-B712-050B775AFD15}"/>
            </c:ext>
          </c:extLst>
        </c:ser>
        <c:ser>
          <c:idx val="2"/>
          <c:order val="7"/>
          <c:tx>
            <c:strRef>
              <c:f>'Graficos- MARZO'!$I$33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E22-402A-B712-050B775AFD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MARZO'!$I$34:$I$36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22-402A-B712-050B775AF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/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ABRIL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ABRIL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D-494B-9085-18A8BBE7F3D0}"/>
            </c:ext>
          </c:extLst>
        </c:ser>
        <c:ser>
          <c:idx val="0"/>
          <c:order val="1"/>
          <c:tx>
            <c:strRef>
              <c:f>'Graficos- ABRIL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ABRIL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D-494B-9085-18A8BBE7F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B-4EC7-98C4-A00524EEC8D6}"/>
            </c:ext>
          </c:extLst>
        </c:ser>
        <c:ser>
          <c:idx val="6"/>
          <c:order val="1"/>
          <c:tx>
            <c:strRef>
              <c:f>'Graficos- ABRIL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ABRIL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B-4EC7-98C4-A00524EEC8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ABRIL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D-4C1E-BB14-1102A9113D84}"/>
            </c:ext>
          </c:extLst>
        </c:ser>
        <c:ser>
          <c:idx val="6"/>
          <c:order val="6"/>
          <c:tx>
            <c:strRef>
              <c:f>'Graficos- ABRIL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ABRIL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D-4C1E-BB14-1102A9113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ABRIL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3D-4C1E-BB14-1102A9113D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3D-4C1E-BB14-1102A9113D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3D-4C1E-BB14-1102A9113D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3D-4C1E-BB14-1102A9113D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23D-4C1E-BB14-1102A9113D84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4EEE-BA79-844C74A925EF}"/>
            </c:ext>
          </c:extLst>
        </c:ser>
        <c:ser>
          <c:idx val="2"/>
          <c:order val="7"/>
          <c:tx>
            <c:strRef>
              <c:f>'Graficos- Mayo'!$I$33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A55-4EEE-BA79-844C74A925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Mayo'!$I$34:$I$36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55-4EEE-BA79-844C74A92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55-4EEE-BA79-844C74A925E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55-4EEE-BA79-844C74A925EF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1A55-4EEE-BA79-844C74A925E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5-4EEE-BA79-844C74A925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5-4EEE-BA79-844C74A925E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55-4EEE-BA79-844C74A925E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55-4EEE-BA79-844C74A925E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MAYO 31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9.468749716442694E-2"/>
          <c:y val="2.262294994360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Mayo'!$C$15</c:f>
              <c:strCache>
                <c:ptCount val="1"/>
                <c:pt idx="0">
                  <c:v>30-may.-18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CB-45A7-B832-D3F2E85583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8CB-45A7-B832-D3F2E8558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Mayo'!$C$16:$C$17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B-45A7-B832-D3F2E855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Mayo 31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39D-BE9E-2421CE712CDC}"/>
            </c:ext>
          </c:extLst>
        </c:ser>
        <c:ser>
          <c:idx val="6"/>
          <c:order val="1"/>
          <c:tx>
            <c:strRef>
              <c:f>'Graficos- Mayo'!$I$26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Mayo'!$I$27:$I$28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6-439D-BE9E-2421CE71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419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Mayo'!$I$47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Mayo'!$I$48:$I$49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D-4A36-861E-AB481AC30180}"/>
            </c:ext>
          </c:extLst>
        </c:ser>
        <c:ser>
          <c:idx val="0"/>
          <c:order val="1"/>
          <c:tx>
            <c:strRef>
              <c:f>'Graficos- Mayo'!$F$47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Mayo'!$F$48:$F$49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D-4A36-861E-AB481AC301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Mayo'!$F$59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8A6-9E03-E56DF5C346C0}"/>
            </c:ext>
          </c:extLst>
        </c:ser>
        <c:ser>
          <c:idx val="6"/>
          <c:order val="1"/>
          <c:tx>
            <c:strRef>
              <c:f>'Graficos- Mayo'!$I$59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Mayo'!$I$60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8A6-9E03-E56DF5C346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Mayo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Mayo'!$F$70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013-8EFD-F3840BE88C82}"/>
            </c:ext>
          </c:extLst>
        </c:ser>
        <c:ser>
          <c:idx val="6"/>
          <c:order val="6"/>
          <c:tx>
            <c:strRef>
              <c:f>'Graficos- Mayo'!$I$70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Mayo'!$B$71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Mayo'!$I$71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5-4013-8EFD-F3840BE88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Mayo'!$C$70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Mayo'!$C$71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E05-4013-8EFD-F3840BE88C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05-4013-8EFD-F3840BE88C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05-4013-8EFD-F3840BE88C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05-4013-8EFD-F3840BE88C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Mayo'!$H$71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05-4013-8EFD-F3840BE88C8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Junio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0C3-8076-D8BC35EF3D33}"/>
            </c:ext>
          </c:extLst>
        </c:ser>
        <c:ser>
          <c:idx val="2"/>
          <c:order val="7"/>
          <c:tx>
            <c:strRef>
              <c:f>'Graficos- Junio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038-40C3-8076-D8BC35EF3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Junio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8-40C3-8076-D8BC35EF3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038-40C3-8076-D8BC35EF3D33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38-40C3-8076-D8BC35EF3D33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038-40C3-8076-D8BC35EF3D3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38-40C3-8076-D8BC35EF3D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038-40C3-8076-D8BC35EF3D33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038-40C3-8076-D8BC35EF3D33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038-40C3-8076-D8BC35EF3D33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31-Marzo</a:t>
            </a:r>
            <a:r>
              <a:rPr lang="es-CO" baseline="0"/>
              <a:t> </a:t>
            </a:r>
            <a:r>
              <a:rPr lang="es-CO"/>
              <a:t>-18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MARZO'!$C$15</c:f>
              <c:strCache>
                <c:ptCount val="1"/>
                <c:pt idx="0">
                  <c:v>31-mar.-18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A19-43EA-945B-0AB009031A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A19-43EA-945B-0AB009031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MARZO'!$C$16:$C$17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7D0-9087-E38284A2A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JUNIO 30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044938161822752"/>
          <c:y val="2.073770411497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Junio '!$C$15</c:f>
              <c:strCache>
                <c:ptCount val="1"/>
                <c:pt idx="0">
                  <c:v>30-jun.-18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9F-405F-A56D-105EAD4EB7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69F-405F-A56D-105EAD4EB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Junio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05F-A56D-105EAD4E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Junio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9-482F-8884-1019902AF67E}"/>
            </c:ext>
          </c:extLst>
        </c:ser>
        <c:ser>
          <c:idx val="6"/>
          <c:order val="1"/>
          <c:tx>
            <c:strRef>
              <c:f>'Graficos- Junio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Junio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9-482F-8884-1019902AF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419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Junio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Junio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0-412F-B2EC-7BE6B558E26C}"/>
            </c:ext>
          </c:extLst>
        </c:ser>
        <c:ser>
          <c:idx val="0"/>
          <c:order val="1"/>
          <c:tx>
            <c:strRef>
              <c:f>'Graficos- Junio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Junio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12F-B2EC-7BE6B558E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Junio 30de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Junio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1-4C47-BF74-24A3F3B62923}"/>
            </c:ext>
          </c:extLst>
        </c:ser>
        <c:ser>
          <c:idx val="6"/>
          <c:order val="1"/>
          <c:tx>
            <c:strRef>
              <c:f>'Graficos- Junio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Junio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1-4C47-BF74-24A3F3B629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Junio30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Junio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1-47D7-B958-79611681B206}"/>
            </c:ext>
          </c:extLst>
        </c:ser>
        <c:ser>
          <c:idx val="6"/>
          <c:order val="6"/>
          <c:tx>
            <c:strRef>
              <c:f>'Graficos- Junio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Junio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Junio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1-47D7-B958-79611681B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Junio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Junio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01-47D7-B958-79611681B20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01-47D7-B958-79611681B2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01-47D7-B958-79611681B2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01-47D7-B958-79611681B20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Junio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01-47D7-B958-79611681B206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Julio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5-41B8-AA74-7E7BFAA26092}"/>
            </c:ext>
          </c:extLst>
        </c:ser>
        <c:ser>
          <c:idx val="2"/>
          <c:order val="7"/>
          <c:tx>
            <c:strRef>
              <c:f>'Graficos- Julio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645-41B8-AA74-7E7BFAA26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Julio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1B8-AA74-7E7BFAA26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645-41B8-AA74-7E7BFAA26092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45-41B8-AA74-7E7BFAA26092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645-41B8-AA74-7E7BFAA2609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45-41B8-AA74-7E7BFAA260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45-41B8-AA74-7E7BFAA26092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45-41B8-AA74-7E7BFAA26092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45-41B8-AA74-7E7BFAA26092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JULIO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Julio '!$C$15</c:f>
              <c:strCache>
                <c:ptCount val="1"/>
                <c:pt idx="0">
                  <c:v>31-jul.-18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E-4705-8733-FCCCD6265C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DE-4705-8733-FCCCD6265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Julio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E-4705-8733-FCCCD626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Julio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099-95D8-701EE83DDF63}"/>
            </c:ext>
          </c:extLst>
        </c:ser>
        <c:ser>
          <c:idx val="6"/>
          <c:order val="1"/>
          <c:tx>
            <c:strRef>
              <c:f>'Graficos- Julio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Julio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099-95D8-701EE83DD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419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Julio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Julio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3-4821-A958-A166E56EF1DC}"/>
            </c:ext>
          </c:extLst>
        </c:ser>
        <c:ser>
          <c:idx val="0"/>
          <c:order val="1"/>
          <c:tx>
            <c:strRef>
              <c:f>'Graficos- Julio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Julio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3-4821-A958-A166E56E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Julio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Julio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A-4CB0-BA99-DBF3FEA2E405}"/>
            </c:ext>
          </c:extLst>
        </c:ser>
        <c:ser>
          <c:idx val="6"/>
          <c:order val="1"/>
          <c:tx>
            <c:strRef>
              <c:f>'Graficos- Julio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Julio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A-4CB0-BA99-DBF3FEA2E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Marzo 31 de 2018</a:t>
            </a:r>
          </a:p>
        </c:rich>
      </c:tx>
      <c:layout>
        <c:manualLayout>
          <c:xMode val="edge"/>
          <c:yMode val="edge"/>
          <c:x val="0.2879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E-4B7C-A123-7BC7600D5886}"/>
            </c:ext>
          </c:extLst>
        </c:ser>
        <c:ser>
          <c:idx val="6"/>
          <c:order val="1"/>
          <c:tx>
            <c:strRef>
              <c:f>'Graficos- MARZO'!$I$26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MARZO'!$I$27:$I$28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B7C-A123-7BC7600D5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419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 Julio 31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Julio 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755-AC38-9A04A88EFA02}"/>
            </c:ext>
          </c:extLst>
        </c:ser>
        <c:ser>
          <c:idx val="6"/>
          <c:order val="6"/>
          <c:tx>
            <c:strRef>
              <c:f>'Graficos- Julio 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Julio '!$B$71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Julio 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E-4755-AC38-9A04A88EF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Julio 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Julio 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BE-4755-AC38-9A04A88EFA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E-4755-AC38-9A04A88EFA0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E-4755-AC38-9A04A88EFA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E-4755-AC38-9A04A88EFA0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'!$B$71</c15:sqref>
                        </c15:formulaRef>
                      </c:ext>
                    </c:extLst>
                    <c:strCache>
                      <c:ptCount val="1"/>
                      <c:pt idx="0">
                        <c:v>PLAN INSTITUCIONAL DE GESTIÓN Y DESEMPEÑO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Julio 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E-4755-AC38-9A04A88EFA02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Agosto  31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DB6-A82B-121BD45B6E06}"/>
            </c:ext>
          </c:extLst>
        </c:ser>
        <c:ser>
          <c:idx val="7"/>
          <c:order val="3"/>
          <c:tx>
            <c:strRef>
              <c:f>'Graficos- Agosto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Agosto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34D-4DB6-A82B-121BD45B6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4D-4DB6-A82B-121BD45B6E06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4D-4DB6-A82B-121BD45B6E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4D-4DB6-A82B-121BD45B6E06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4D-4DB6-A82B-121BD45B6E06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34D-4DB6-A82B-121BD45B6E06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Agosto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4D-4DB6-A82B-121BD45B6E06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AGOSTO 31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Agosto '!$C$15</c:f>
              <c:strCache>
                <c:ptCount val="1"/>
                <c:pt idx="0">
                  <c:v>31-ago.-18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FA-4925-BD81-099D916C66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FA-4925-BD81-099D916C6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Agosto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A-4925-BD81-099D916C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Agosto 31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8-477F-8E09-C677E445D3E1}"/>
            </c:ext>
          </c:extLst>
        </c:ser>
        <c:ser>
          <c:idx val="6"/>
          <c:order val="1"/>
          <c:tx>
            <c:strRef>
              <c:f>'Graficos- Agosto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Agosto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8-477F-8E09-C677E445D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419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Agosto 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Agosto 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4-4586-A6B9-01FF12BA5FD9}"/>
            </c:ext>
          </c:extLst>
        </c:ser>
        <c:ser>
          <c:idx val="0"/>
          <c:order val="1"/>
          <c:tx>
            <c:strRef>
              <c:f>'Graficos- Agosto 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Agosto 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4-4586-A6B9-01FF12BA5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Agosto 31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Agosto 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4C4-BD8F-351D5DAF9782}"/>
            </c:ext>
          </c:extLst>
        </c:ser>
        <c:ser>
          <c:idx val="6"/>
          <c:order val="1"/>
          <c:tx>
            <c:strRef>
              <c:f>'Graficos- Agosto 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Agosto 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Agosto 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4C4-BD8F-351D5DAF9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Septiembre 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236676741846815E-2"/>
          <c:y val="0.19522884584001687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Septiembre'!$F$32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Septiembre'!$F$33:$F$35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4-4C6C-BBFE-F6357E58CD4F}"/>
            </c:ext>
          </c:extLst>
        </c:ser>
        <c:ser>
          <c:idx val="7"/>
          <c:order val="3"/>
          <c:tx>
            <c:strRef>
              <c:f>'Graficos- Septiembre'!$I$32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Septiembre'!$B$33:$B$35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Septiembre'!$I$33:$I$35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B54-4C6C-BBFE-F6357E58C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54-4C6C-BBFE-F6357E58CD4F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54-4C6C-BBFE-F6357E58CD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Septiembre'!$F$32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Septiembre'!$F$33:$F$35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54-4C6C-BBFE-F6357E58CD4F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Septiembre'!$G$32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Septiembre'!$G$33:$G$35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54-4C6C-BBFE-F6357E58CD4F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Septiembre'!$H$32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Septiembre'!$H$33:$H$35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54-4C6C-BBFE-F6357E58CD4F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Septiembre'!$I$32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Septiembre'!$B$33:$B$35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Septiembre'!$I$33:$I$35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54-4C6C-BBFE-F6357E58CD4F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00096864063433"/>
          <c:y val="0.94460593299607143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  <a:latin typeface="Arial Black" panose="020B0A04020102020204" pitchFamily="34" charset="0"/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  <a:latin typeface="Arial Black" panose="020B0A04020102020204" pitchFamily="34" charset="0"/>
              </a:rPr>
              <a:t> A SEPTIEMBRE 30  DE 2018</a:t>
            </a:r>
            <a:endParaRPr lang="es-CO">
              <a:solidFill>
                <a:sysClr val="windowText" lastClr="000000"/>
              </a:solidFill>
              <a:latin typeface="Arial Black" panose="020B0A04020102020204" pitchFamily="34" charset="0"/>
            </a:endParaRPr>
          </a:p>
          <a:p>
            <a:pPr>
              <a:defRPr/>
            </a:pPr>
            <a:endParaRPr lang="es-CO"/>
          </a:p>
        </c:rich>
      </c:tx>
      <c:layout>
        <c:manualLayout>
          <c:xMode val="edge"/>
          <c:yMode val="edge"/>
          <c:x val="0.10621126607202808"/>
          <c:y val="1.1311474971802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187955393033105E-2"/>
          <c:y val="0.1207688477822829"/>
          <c:w val="0.88071696897656226"/>
          <c:h val="0.8364831288311683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'Graficos- Septiembre'!$C$14</c:f>
              <c:strCache>
                <c:ptCount val="1"/>
                <c:pt idx="0">
                  <c:v>30-sep.-18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D8-4BE5-885F-97E8C0256F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D8-4BE5-885F-97E8C0256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Septiembre'!$B$15:$B$16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Septiembre'!$C$15:$C$16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8-4BE5-885F-97E8C02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75000"/>
      </a:schemeClr>
    </a:solidFill>
    <a:ln>
      <a:noFill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Septiembre 30</a:t>
            </a:r>
            <a:r>
              <a:rPr lang="en-US" baseline="0"/>
              <a:t> </a:t>
            </a:r>
            <a:r>
              <a:rPr lang="en-US"/>
              <a:t>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Septiembre'!$F$25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Septiembre'!$F$26:$F$27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297-A431-C07FCBEB7FE9}"/>
            </c:ext>
          </c:extLst>
        </c:ser>
        <c:ser>
          <c:idx val="6"/>
          <c:order val="1"/>
          <c:tx>
            <c:strRef>
              <c:f>'Graficos- Septiembre'!$I$25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Septiembre'!$B$26:$B$27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Septiembre'!$I$26:$I$27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297-A431-C07FCBEB7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419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Septiembre'!$I$46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Septiembre'!$B$47:$B$48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Septiembre'!$I$47:$I$48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A-460B-A510-21958DB9D93F}"/>
            </c:ext>
          </c:extLst>
        </c:ser>
        <c:ser>
          <c:idx val="0"/>
          <c:order val="1"/>
          <c:tx>
            <c:strRef>
              <c:f>'Graficos- Septiembre'!$F$46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Septiembre'!$F$47:$F$48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A-460B-A510-21958DB9D9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Subgerencia Administrativa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6"/>
          <c:order val="0"/>
          <c:tx>
            <c:strRef>
              <c:f>'Graficos- MARZO'!$I$47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MARZO'!$B$48:$B$49</c:f>
              <c:strCache>
                <c:ptCount val="2"/>
                <c:pt idx="0">
                  <c:v>OPTIMIZACIÓN  GESTION DE ACTIVOS</c:v>
                </c:pt>
                <c:pt idx="1">
                  <c:v>EVALUACIÓN DE LA ESTRUCTURA ACTUAL DE FONADE VS LA NECESIDAD DE LAS ÁREAS</c:v>
                </c:pt>
              </c:strCache>
            </c:strRef>
          </c:cat>
          <c:val>
            <c:numRef>
              <c:f>'Graficos- MARZO'!$I$48:$I$49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DF-46C5-9B86-44A83210A56D}"/>
            </c:ext>
          </c:extLst>
        </c:ser>
        <c:ser>
          <c:idx val="0"/>
          <c:order val="1"/>
          <c:tx>
            <c:strRef>
              <c:f>'Graficos- MARZO'!$F$47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'Graficos- MARZO'!$F$48:$F$49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DF-46C5-9B86-44A83210A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52535352"/>
        <c:axId val="552536008"/>
        <c:axId val="0"/>
      </c:bar3DChart>
      <c:catAx>
        <c:axId val="55253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6008"/>
        <c:crosses val="autoZero"/>
        <c:auto val="1"/>
        <c:lblAlgn val="ctr"/>
        <c:lblOffset val="100"/>
        <c:noMultiLvlLbl val="0"/>
      </c:catAx>
      <c:valAx>
        <c:axId val="5525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5253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Plan Institucional de gestión y Desempeño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Septiembre 30 de 201 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Septiembre'!$G$69</c:f>
              <c:strCache>
                <c:ptCount val="1"/>
                <c:pt idx="0">
                  <c:v>%  Avance Actual</c:v>
                </c:pt>
              </c:strCache>
            </c:strRef>
          </c:tx>
          <c:spPr>
            <a:solidFill>
              <a:srgbClr val="FF66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Septiembre'!$G$70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652-9AED-1BE8A964849B}"/>
            </c:ext>
          </c:extLst>
        </c:ser>
        <c:ser>
          <c:idx val="0"/>
          <c:order val="1"/>
          <c:tx>
            <c:strRef>
              <c:f>'Graficos- Septiembre'!$I$69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Septiembre'!$B$70</c:f>
              <c:strCache>
                <c:ptCount val="1"/>
                <c:pt idx="0">
                  <c:v>PLAN INSTITUCIONAL DE GESTIÓN Y DESEMPEÑO</c:v>
                </c:pt>
              </c:strCache>
            </c:strRef>
          </c:cat>
          <c:val>
            <c:numRef>
              <c:f>'Graficos- Septiembre'!$I$70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3-49DF-B422-7558A43984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426128"/>
        <c:axId val="636422520"/>
      </c:barChart>
      <c:catAx>
        <c:axId val="636426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36422520"/>
        <c:crosses val="autoZero"/>
        <c:auto val="1"/>
        <c:lblAlgn val="ctr"/>
        <c:lblOffset val="100"/>
        <c:noMultiLvlLbl val="0"/>
      </c:catAx>
      <c:valAx>
        <c:axId val="63642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364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Tecnologías de la Información-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s-CO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Corte a Marzo 31 de 2018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CO">
              <a:effectLst/>
            </a:endParaRPr>
          </a:p>
        </c:rich>
      </c:tx>
      <c:layout>
        <c:manualLayout>
          <c:xMode val="edge"/>
          <c:yMode val="edge"/>
          <c:x val="0.164616323156206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451139343250932E-2"/>
          <c:y val="0.19701425405391659"/>
          <c:w val="0.8745191921180826"/>
          <c:h val="0.54866466696674276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MARZO'!$F$59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MARZO'!$F$60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9-417A-808E-88AEA1258567}"/>
            </c:ext>
          </c:extLst>
        </c:ser>
        <c:ser>
          <c:idx val="6"/>
          <c:order val="1"/>
          <c:tx>
            <c:strRef>
              <c:f>'Graficos- MARZO'!$I$59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MARZO'!$B$60</c:f>
              <c:strCache>
                <c:ptCount val="1"/>
                <c:pt idx="0">
                  <c:v>IMPLEMENTACIÓN ERP</c:v>
                </c:pt>
              </c:strCache>
            </c:strRef>
          </c:cat>
          <c:val>
            <c:numRef>
              <c:f>'Graficos- MARZO'!$I$60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9-417A-808E-88AEA1258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13724464"/>
        <c:axId val="413730696"/>
        <c:axId val="0"/>
      </c:bar3DChart>
      <c:catAx>
        <c:axId val="4137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30696"/>
        <c:crosses val="autoZero"/>
        <c:auto val="1"/>
        <c:lblAlgn val="ctr"/>
        <c:lblOffset val="100"/>
        <c:noMultiLvlLbl val="0"/>
      </c:catAx>
      <c:valAx>
        <c:axId val="41373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137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 Institucional de Gestión y Desempeño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Febrero 28 de 2018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'Graficos- MARZO'!$F$70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MARZO'!$F$71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6-4E7E-A812-3D864AD77118}"/>
            </c:ext>
          </c:extLst>
        </c:ser>
        <c:ser>
          <c:idx val="6"/>
          <c:order val="6"/>
          <c:tx>
            <c:strRef>
              <c:f>'Graficos- MARZO'!$I$70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MARZO'!$B$71</c:f>
              <c:strCache>
                <c:ptCount val="1"/>
                <c:pt idx="0">
                  <c:v>PLAN ISNTITUCIONAL DE DESARROLLO ADMINISTRATIVO</c:v>
                </c:pt>
              </c:strCache>
            </c:strRef>
          </c:cat>
          <c:val>
            <c:numRef>
              <c:f>'Graficos- MARZO'!$I$71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B6-4E7E-A812-3D864AD771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06256624"/>
        <c:axId val="4632309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'Graficos- MARZO'!$C$70</c15:sqref>
                        </c15:formulaRef>
                      </c:ext>
                    </c:extLst>
                    <c:strCache>
                      <c:ptCount val="1"/>
                      <c:pt idx="0">
                        <c:v>Peso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MARZO'!$C$71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B6-4E7E-A812-3D864AD771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MARZO'!$D$70</c15:sqref>
                        </c15:formulaRef>
                      </c:ext>
                    </c:extLst>
                    <c:strCache>
                      <c:ptCount val="1"/>
                      <c:pt idx="0">
                        <c:v>Hitos a Cumplir al corte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MARZO'!$D$71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B6-4E7E-A812-3D864AD771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MARZO'!$E$70</c15:sqref>
                        </c15:formulaRef>
                      </c:ext>
                    </c:extLst>
                    <c:strCache>
                      <c:ptCount val="1"/>
                      <c:pt idx="0">
                        <c:v>Hitos Cumplidos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MARZO'!$E$71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B6-4E7E-A812-3D864AD7711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MARZO'!$G$70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MARZO'!$G$71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B6-4E7E-A812-3D864AD771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MARZO'!$H$70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MARZO'!$B$71</c15:sqref>
                        </c15:formulaRef>
                      </c:ext>
                    </c:extLst>
                    <c:strCache>
                      <c:ptCount val="1"/>
                      <c:pt idx="0">
                        <c:v>PLAN ISNTITUCIONAL DE DESARROLLO ADMINISTRATIVO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MARZO'!$H$71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B6-4E7E-A812-3D864AD77118}"/>
                  </c:ext>
                </c:extLst>
              </c15:ser>
            </c15:filteredBarSeries>
          </c:ext>
        </c:extLst>
      </c:bar3DChart>
      <c:catAx>
        <c:axId val="50625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63230928"/>
        <c:crosses val="autoZero"/>
        <c:auto val="1"/>
        <c:lblAlgn val="ctr"/>
        <c:lblOffset val="100"/>
        <c:noMultiLvlLbl val="0"/>
      </c:catAx>
      <c:valAx>
        <c:axId val="46323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062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Subgerencia de Contratación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Corte a Abril 30 de 2018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28848369288911097"/>
          <c:y val="6.01307393784612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5083333333333335"/>
          <c:w val="0.93888888888888888"/>
          <c:h val="0.48500729075532223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'!$F$33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28B-A18A-BAFD58BC89CD}"/>
            </c:ext>
          </c:extLst>
        </c:ser>
        <c:ser>
          <c:idx val="2"/>
          <c:order val="7"/>
          <c:tx>
            <c:strRef>
              <c:f>'Graficos- ABRIL '!$I$33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E70-428B-A18A-BAFD58BC8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'!$B$34:$B$36</c:f>
              <c:strCache>
                <c:ptCount val="3"/>
                <c:pt idx="0">
                  <c:v>OPTIMIZACIÓN DE LA LIQUIDACIÓN DE CONVENIOS</c:v>
                </c:pt>
                <c:pt idx="1">
                  <c:v>OPTIMIZACIÓN DE LOS ACUERDOS DE NIVELES DE SERVICIO EN EL PROCESO DE GESTIÓN DE PROVEEDORES</c:v>
                </c:pt>
                <c:pt idx="2">
                  <c:v>GESTIÓN INTEGRAL DE NUEVOS NEGOCIOS</c:v>
                </c:pt>
              </c:strCache>
            </c:strRef>
          </c:cat>
          <c:val>
            <c:numRef>
              <c:f>'Graficos- ABRIL '!$I$34:$I$36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0-428B-A18A-BAFD58BC8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4437256"/>
        <c:axId val="186124960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E70-428B-A18A-BAFD58BC89CD}"/>
                  </c:ext>
                </c:extLst>
              </c15:ser>
            </c15:filteredBarSeries>
            <c15:filteredBa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70-428B-A18A-BAFD58BC89CD}"/>
                  </c:ext>
                </c:extLst>
              </c15:ser>
            </c15:filteredBarSeries>
            <c15:filteredBa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'!$I$33</c15:sqref>
                        </c15:formulaRef>
                      </c:ext>
                    </c:extLst>
                    <c:strCache>
                      <c:ptCount val="1"/>
                      <c:pt idx="0">
                        <c:v>Cumplimiento Temporal</c:v>
                      </c:pt>
                    </c:strCache>
                  </c:strRef>
                </c:tx>
                <c:spPr>
                  <a:solidFill>
                    <a:srgbClr val="002060"/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002060"/>
                    </a:solidFill>
                    <a:ln w="952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4E70-428B-A18A-BAFD58BC8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'!$I$34:$I$36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70-428B-A18A-BAFD58BC8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'!$F$33</c15:sqref>
                        </c15:formulaRef>
                      </c:ext>
                    </c:extLst>
                    <c:strCache>
                      <c:ptCount val="1"/>
                      <c:pt idx="0">
                        <c:v>Cumplimiento de Hitos</c:v>
                      </c:pt>
                    </c:strCache>
                  </c:strRef>
                </c:tx>
                <c:spPr>
                  <a:solidFill>
                    <a:srgbClr val="FF3300"/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1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'!$F$34:$F$36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70-428B-A18A-BAFD58BC89CD}"/>
                  </c:ext>
                </c:extLst>
              </c15:ser>
            </c15:filteredBarSeries>
            <c15:filteredBar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'!$G$33</c15:sqref>
                        </c15:formulaRef>
                      </c:ext>
                    </c:extLst>
                    <c:strCache>
                      <c:ptCount val="1"/>
                      <c:pt idx="0">
                        <c:v>%  Avance Actual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'!$G$34:$G$36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70-428B-A18A-BAFD58BC89C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'!$H$33</c15:sqref>
                        </c15:formulaRef>
                      </c:ext>
                    </c:extLst>
                    <c:strCache>
                      <c:ptCount val="1"/>
                      <c:pt idx="0">
                        <c:v>% Avance Esperado Temporal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419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'!$B$34:$B$36</c15:sqref>
                        </c15:formulaRef>
                      </c:ext>
                    </c:extLst>
                    <c:strCache>
                      <c:ptCount val="3"/>
                      <c:pt idx="0">
                        <c:v>OPTIMIZACIÓN DE LA LIQUIDACIÓN DE CONVENIOS</c:v>
                      </c:pt>
                      <c:pt idx="1">
                        <c:v>OPTIMIZACIÓN DE LOS ACUERDOS DE NIVELES DE SERVICIO EN EL PROCESO DE GESTIÓN DE PROVEEDORES</c:v>
                      </c:pt>
                      <c:pt idx="2">
                        <c:v>GESTIÓN INTEGRAL DE NUEVOS NEGOCIOS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'Graficos- ABRIL '!$H$34:$H$36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70-428B-A18A-BAFD58BC89CD}"/>
                  </c:ext>
                </c:extLst>
              </c15:ser>
            </c15:filteredBarSeries>
          </c:ext>
        </c:extLst>
      </c:bar3DChart>
      <c:catAx>
        <c:axId val="1844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4960"/>
        <c:crosses val="autoZero"/>
        <c:auto val="1"/>
        <c:lblAlgn val="ctr"/>
        <c:lblOffset val="100"/>
        <c:noMultiLvlLbl val="0"/>
      </c:catAx>
      <c:valAx>
        <c:axId val="186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443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67585802983513"/>
          <c:y val="0.90416627901278579"/>
          <c:w val="0.62370485549860999"/>
          <c:h val="4.4128082560421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CUMPLIMIENTO</a:t>
            </a:r>
            <a:r>
              <a:rPr lang="es-CO" baseline="0">
                <a:solidFill>
                  <a:sysClr val="windowText" lastClr="000000"/>
                </a:solidFill>
              </a:rPr>
              <a:t> A ABRIL 30 DE 2018</a:t>
            </a:r>
            <a:endParaRPr lang="es-CO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'Graficos- ABRIL '!$C$15</c:f>
              <c:strCache>
                <c:ptCount val="1"/>
                <c:pt idx="0">
                  <c:v>30-abr.-18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96-4D08-A10A-0F15E6453C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96-4D08-A10A-0F15E6453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'!$B$16:$B$17</c:f>
              <c:strCache>
                <c:ptCount val="2"/>
                <c:pt idx="0">
                  <c:v>Cumplimiento de Hitos</c:v>
                </c:pt>
                <c:pt idx="1">
                  <c:v>Cumplimiento Temporal</c:v>
                </c:pt>
              </c:strCache>
            </c:strRef>
          </c:cat>
          <c:val>
            <c:numRef>
              <c:f>'Graficos- ABRIL '!$C$16:$C$17</c:f>
              <c:numCache>
                <c:formatCode>0.0%</c:formatCode>
                <c:ptCount val="2"/>
                <c:pt idx="0" formatCode="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6-4D08-A10A-0F15E645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26920"/>
        <c:axId val="186127312"/>
        <c:axId val="0"/>
      </c:bar3DChart>
      <c:catAx>
        <c:axId val="1861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186127312"/>
        <c:crosses val="autoZero"/>
        <c:auto val="1"/>
        <c:lblAlgn val="ctr"/>
        <c:lblOffset val="100"/>
        <c:noMultiLvlLbl val="0"/>
      </c:catAx>
      <c:valAx>
        <c:axId val="1861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6126920"/>
        <c:crosses val="autoZero"/>
        <c:crossBetween val="between"/>
      </c:valAx>
      <c:spPr>
        <a:solidFill>
          <a:schemeClr val="tx2">
            <a:lumMod val="40000"/>
            <a:lumOff val="60000"/>
          </a:schemeClr>
        </a:solidFill>
        <a:ln>
          <a:solidFill>
            <a:schemeClr val="accent6"/>
          </a:solidFill>
        </a:ln>
        <a:effectLst/>
      </c:spPr>
    </c:plotArea>
    <c:plotVisOnly val="1"/>
    <c:dispBlanksAs val="gap"/>
    <c:showDLblsOverMax val="0"/>
  </c:chart>
  <c:spPr>
    <a:solidFill>
      <a:schemeClr val="accent6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Subgerencia Técnica</a:t>
            </a:r>
          </a:p>
          <a:p>
            <a:pPr>
              <a:defRPr/>
            </a:pPr>
            <a:r>
              <a:rPr lang="en-US"/>
              <a:t>Corte a Abril 30 de 2018</a:t>
            </a:r>
          </a:p>
        </c:rich>
      </c:tx>
      <c:layout>
        <c:manualLayout>
          <c:xMode val="edge"/>
          <c:yMode val="edge"/>
          <c:x val="0.299055555555555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35892388451443"/>
          <c:y val="0.22662045298208405"/>
          <c:w val="0.85341885389326333"/>
          <c:h val="0.29455354861240474"/>
        </c:manualLayout>
      </c:layout>
      <c:bar3DChart>
        <c:barDir val="col"/>
        <c:grouping val="clustered"/>
        <c:varyColors val="0"/>
        <c:ser>
          <c:idx val="3"/>
          <c:order val="0"/>
          <c:tx>
            <c:strRef>
              <c:f>'Graficos- ABRIL '!$F$26</c:f>
              <c:strCache>
                <c:ptCount val="1"/>
                <c:pt idx="0">
                  <c:v>Cumplimiento de Hitos</c:v>
                </c:pt>
              </c:strCache>
            </c:strRef>
          </c:tx>
          <c:spPr>
            <a:solidFill>
              <a:srgbClr val="FF3300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'!$F$27:$F$28</c:f>
              <c:numCache>
                <c:formatCode>0%</c:formatCode>
                <c:ptCount val="2"/>
                <c:pt idx="0" formatCode="0.0%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B01-ABC6-BB733A84A4DD}"/>
            </c:ext>
          </c:extLst>
        </c:ser>
        <c:ser>
          <c:idx val="6"/>
          <c:order val="1"/>
          <c:tx>
            <c:strRef>
              <c:f>'Graficos- ABRIL '!$I$26</c:f>
              <c:strCache>
                <c:ptCount val="1"/>
                <c:pt idx="0">
                  <c:v>Cumplimiento Temporal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'Graficos- ABRIL '!$B$27:$B$28</c:f>
              <c:strCache>
                <c:ptCount val="2"/>
                <c:pt idx="0">
                  <c:v>ACTUALIZACIÓN DE LA  METODOLOGÍA PARA NUEVOS NEGOCIOS </c:v>
                </c:pt>
                <c:pt idx="1">
                  <c:v>OPTIMIZACIÓN DEL  SEGUIMIENTO A LA SUPERVISIÓN DE PROYECTOS</c:v>
                </c:pt>
              </c:strCache>
            </c:strRef>
          </c:cat>
          <c:val>
            <c:numRef>
              <c:f>'Graficos- ABRIL '!$I$27:$I$28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B01-ABC6-BB733A84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9157736"/>
        <c:axId val="539157408"/>
        <c:axId val="0"/>
      </c:bar3DChart>
      <c:catAx>
        <c:axId val="53915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s-419"/>
          </a:p>
        </c:txPr>
        <c:crossAx val="539157408"/>
        <c:crosses val="autoZero"/>
        <c:auto val="1"/>
        <c:lblAlgn val="ctr"/>
        <c:lblOffset val="100"/>
        <c:noMultiLvlLbl val="0"/>
      </c:catAx>
      <c:valAx>
        <c:axId val="5391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3915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220872</xdr:rowOff>
    </xdr:from>
    <xdr:to>
      <xdr:col>16</xdr:col>
      <xdr:colOff>607392</xdr:colOff>
      <xdr:row>41</xdr:row>
      <xdr:rowOff>207065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246E19-D96C-4817-806E-F49EBCBC8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E8CBF1-1F84-4060-A71E-B9369C7BD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52ECE-2616-466A-A0FE-FDA234A5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42D90F-0057-4C9E-BA17-D45F3EDBE1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254794</xdr:colOff>
      <xdr:row>0</xdr:row>
      <xdr:rowOff>90488</xdr:rowOff>
    </xdr:from>
    <xdr:to>
      <xdr:col>1</xdr:col>
      <xdr:colOff>1190625</xdr:colOff>
      <xdr:row>3</xdr:row>
      <xdr:rowOff>52880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1CBB898E-EE43-4863-92A5-E7F7BC3F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94" y="90488"/>
          <a:ext cx="3145631" cy="533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507183-4AD7-4045-85AA-5E63D4A9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36720</xdr:colOff>
      <xdr:row>1</xdr:row>
      <xdr:rowOff>41413</xdr:rowOff>
    </xdr:from>
    <xdr:to>
      <xdr:col>15</xdr:col>
      <xdr:colOff>648804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A6BF04-4F86-4896-8934-D6BDAFBC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D69E7B-8042-4252-B2F3-01BD0E7A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52595-3F2B-4D17-BBC0-3148642E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4865FA-C7C7-45B9-9899-704AF3642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3EB20A-D72A-4553-8311-003ED59B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1FFE9-121A-482D-BC45-4B943489A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41413</xdr:rowOff>
    </xdr:from>
    <xdr:to>
      <xdr:col>15</xdr:col>
      <xdr:colOff>496956</xdr:colOff>
      <xdr:row>13</xdr:row>
      <xdr:rowOff>41413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9082F2-2F63-45DA-A794-EBD3F5F0C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3ACF6D-C8CB-4E88-ADF5-1F91737E1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C60E2D-47C1-4039-994B-D33394C40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15F375E-043C-4603-B0B0-402CFCD8C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80A11D4-E2D7-4CDD-87A0-D0D0AB5E5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D4B819-F536-4B8D-B3DB-FD906B9B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BDC53D-8909-4C6A-B347-122B8D1E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95460E-2CD5-46B8-9404-EB5A19FB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CD2F7B-9F50-42EF-B0BB-C83EDF92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95B59D-00DA-4978-90CB-A18D5DB6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23A3C9-C660-4421-AC98-BE4550656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586754</xdr:colOff>
      <xdr:row>28</xdr:row>
      <xdr:rowOff>276089</xdr:rowOff>
    </xdr:from>
    <xdr:to>
      <xdr:col>16</xdr:col>
      <xdr:colOff>607392</xdr:colOff>
      <xdr:row>42</xdr:row>
      <xdr:rowOff>41413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033FC-B600-4CDA-9D9E-70CA3CD07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644111</xdr:colOff>
      <xdr:row>1</xdr:row>
      <xdr:rowOff>138043</xdr:rowOff>
    </xdr:from>
    <xdr:to>
      <xdr:col>15</xdr:col>
      <xdr:colOff>496956</xdr:colOff>
      <xdr:row>13</xdr:row>
      <xdr:rowOff>138043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B74ED-2F9E-4AB8-809B-DD9DF9B01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DC2CBD-D841-44DF-8EE4-05C9ED73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887014-D12F-4A01-84CC-A92F3732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4EA353-C46A-49E8-A86C-5FCEA6437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571500</xdr:colOff>
      <xdr:row>68</xdr:row>
      <xdr:rowOff>8834</xdr:rowOff>
    </xdr:from>
    <xdr:to>
      <xdr:col>15</xdr:col>
      <xdr:colOff>588065</xdr:colOff>
      <xdr:row>79</xdr:row>
      <xdr:rowOff>124239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27FB40-27FD-44F0-B36E-A546ACBC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28</xdr:row>
      <xdr:rowOff>331307</xdr:rowOff>
    </xdr:from>
    <xdr:to>
      <xdr:col>16</xdr:col>
      <xdr:colOff>607392</xdr:colOff>
      <xdr:row>42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B65489-09CE-471F-951E-CA3ACC7D3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13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79B3F9-9A55-45EA-97BD-B4D6BD81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18</xdr:row>
      <xdr:rowOff>174487</xdr:rowOff>
    </xdr:from>
    <xdr:to>
      <xdr:col>15</xdr:col>
      <xdr:colOff>588066</xdr:colOff>
      <xdr:row>28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A0E4C-64EA-4403-9CA6-95DBB398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42</xdr:row>
      <xdr:rowOff>215900</xdr:rowOff>
    </xdr:from>
    <xdr:to>
      <xdr:col>15</xdr:col>
      <xdr:colOff>629479</xdr:colOff>
      <xdr:row>55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D98C94-1AEE-442E-83B6-8C5201A0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56</xdr:row>
      <xdr:rowOff>36443</xdr:rowOff>
    </xdr:from>
    <xdr:to>
      <xdr:col>15</xdr:col>
      <xdr:colOff>704024</xdr:colOff>
      <xdr:row>67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7E1E60-746F-47B8-BEA2-D2FF90DB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262283</xdr:colOff>
      <xdr:row>27</xdr:row>
      <xdr:rowOff>331307</xdr:rowOff>
    </xdr:from>
    <xdr:to>
      <xdr:col>16</xdr:col>
      <xdr:colOff>607392</xdr:colOff>
      <xdr:row>41</xdr:row>
      <xdr:rowOff>96631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923E52-4554-4CCF-9760-5572443D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699327</xdr:colOff>
      <xdr:row>1</xdr:row>
      <xdr:rowOff>110434</xdr:rowOff>
    </xdr:from>
    <xdr:to>
      <xdr:col>17</xdr:col>
      <xdr:colOff>220869</xdr:colOff>
      <xdr:row>12</xdr:row>
      <xdr:rowOff>110434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406EB5-3F96-416C-A7D7-E663030F0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571501</xdr:colOff>
      <xdr:row>17</xdr:row>
      <xdr:rowOff>174487</xdr:rowOff>
    </xdr:from>
    <xdr:to>
      <xdr:col>15</xdr:col>
      <xdr:colOff>588066</xdr:colOff>
      <xdr:row>27</xdr:row>
      <xdr:rowOff>18773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B31F6E-7F53-4811-84B1-EBB4F768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612914</xdr:colOff>
      <xdr:row>41</xdr:row>
      <xdr:rowOff>215900</xdr:rowOff>
    </xdr:from>
    <xdr:to>
      <xdr:col>15</xdr:col>
      <xdr:colOff>629479</xdr:colOff>
      <xdr:row>54</xdr:row>
      <xdr:rowOff>46383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740353-2670-4B39-8672-AA94932A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607393</xdr:colOff>
      <xdr:row>55</xdr:row>
      <xdr:rowOff>36443</xdr:rowOff>
    </xdr:from>
    <xdr:to>
      <xdr:col>15</xdr:col>
      <xdr:colOff>704024</xdr:colOff>
      <xdr:row>66</xdr:row>
      <xdr:rowOff>69021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E3F244-9FAB-4E0A-B597-E4E67B72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A49974-9BC6-40BC-9B36-CF85EB001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434674</xdr:colOff>
      <xdr:row>0</xdr:row>
      <xdr:rowOff>202595</xdr:rowOff>
    </xdr:from>
    <xdr:to>
      <xdr:col>2</xdr:col>
      <xdr:colOff>591655</xdr:colOff>
      <xdr:row>2</xdr:row>
      <xdr:rowOff>81643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075EBC3-DB5F-454F-A65F-F4FB256B8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674" y="202595"/>
          <a:ext cx="2633481" cy="43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gonzalez\Documents\YAZMIN\2014\PND%202015-2018\PLAN%20PLURIANUAL\RECIBIDOS\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>
        <row r="2">
          <cell r="A2" t="str">
            <v>AGROPECUARIO</v>
          </cell>
        </row>
      </sheetData>
      <sheetData sheetId="1"/>
      <sheetData sheetId="2"/>
      <sheetData sheetId="3"/>
      <sheetData sheetId="4">
        <row r="4">
          <cell r="A4" t="str">
            <v>PGN_Inversión</v>
          </cell>
          <cell r="H4" t="str">
            <v>INFRAESTRUCTURA Y COMPETITIVIDAD ESTRATÉGICAS</v>
          </cell>
        </row>
        <row r="5">
          <cell r="H5" t="str">
            <v>MOVILIDAD SOCIAL</v>
          </cell>
        </row>
        <row r="6">
          <cell r="H6" t="str">
            <v>TRANSFORMACION DEL CAMPO Y CRECIMIENTO VERDE</v>
          </cell>
        </row>
        <row r="7">
          <cell r="H7" t="str">
            <v>CONSOLIDACION DEL ESTADO SOCIAL DE DERECHO</v>
          </cell>
        </row>
        <row r="8">
          <cell r="H8" t="str">
            <v>BUENO GOBIERNO</v>
          </cell>
        </row>
      </sheetData>
      <sheetData sheetId="5">
        <row r="4">
          <cell r="A4" t="str">
            <v>Antioquia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view="pageBreakPreview" zoomScale="60" zoomScaleNormal="60" workbookViewId="0">
      <selection activeCell="A5" sqref="A5:A9"/>
    </sheetView>
  </sheetViews>
  <sheetFormatPr baseColWidth="10" defaultRowHeight="15" x14ac:dyDescent="0.25"/>
  <cols>
    <col min="1" max="1" width="22.28515625" style="3" customWidth="1"/>
    <col min="2" max="2" width="19.140625" style="3" customWidth="1"/>
    <col min="3" max="3" width="16.7109375" style="3" customWidth="1"/>
    <col min="4" max="5" width="21.42578125" style="3" customWidth="1"/>
    <col min="6" max="6" width="18.42578125" style="3" customWidth="1"/>
    <col min="7" max="7" width="14" style="3" customWidth="1"/>
    <col min="8" max="8" width="42.28515625" style="3" customWidth="1"/>
    <col min="9" max="9" width="11.28515625" style="3" customWidth="1"/>
    <col min="10" max="10" width="15.140625" style="3" hidden="1" customWidth="1"/>
    <col min="11" max="11" width="29.85546875" style="3" customWidth="1"/>
    <col min="12" max="12" width="26.7109375" style="3" hidden="1" customWidth="1"/>
    <col min="13" max="13" width="17" style="3" customWidth="1"/>
    <col min="14" max="14" width="31.42578125" style="3" customWidth="1"/>
    <col min="15" max="15" width="21.7109375" style="3" customWidth="1"/>
    <col min="16" max="16" width="19.5703125" style="3" customWidth="1"/>
    <col min="17" max="16384" width="11.42578125" style="3"/>
  </cols>
  <sheetData>
    <row r="1" spans="1:16" ht="33" customHeight="1" x14ac:dyDescent="0.25">
      <c r="A1" s="199" t="s">
        <v>40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1:16" ht="18.75" x14ac:dyDescent="0.25">
      <c r="A2" s="198" t="s">
        <v>172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ht="48" customHeight="1" x14ac:dyDescent="0.25">
      <c r="A3" s="200" t="s">
        <v>37</v>
      </c>
      <c r="B3" s="200"/>
      <c r="C3" s="200"/>
      <c r="D3" s="200"/>
      <c r="E3" s="200"/>
      <c r="F3" s="200"/>
      <c r="G3" s="200"/>
      <c r="H3" s="200"/>
      <c r="I3" s="200"/>
      <c r="J3" s="7"/>
      <c r="K3" s="200" t="s">
        <v>38</v>
      </c>
      <c r="L3" s="200"/>
      <c r="M3" s="200" t="s">
        <v>39</v>
      </c>
      <c r="N3" s="200"/>
      <c r="O3" s="200"/>
      <c r="P3" s="200"/>
    </row>
    <row r="4" spans="1:16" ht="63" customHeight="1" x14ac:dyDescent="0.25">
      <c r="A4" s="1" t="s">
        <v>33</v>
      </c>
      <c r="B4" s="1" t="s">
        <v>32</v>
      </c>
      <c r="C4" s="1" t="s">
        <v>34</v>
      </c>
      <c r="D4" s="1" t="s">
        <v>31</v>
      </c>
      <c r="E4" s="1" t="s">
        <v>55</v>
      </c>
      <c r="F4" s="1" t="s">
        <v>6</v>
      </c>
      <c r="G4" s="1" t="s">
        <v>14</v>
      </c>
      <c r="H4" s="8" t="s">
        <v>7</v>
      </c>
      <c r="I4" s="8" t="s">
        <v>14</v>
      </c>
      <c r="J4" s="1" t="s">
        <v>8</v>
      </c>
      <c r="K4" s="1" t="s">
        <v>0</v>
      </c>
      <c r="L4" s="1" t="s">
        <v>41</v>
      </c>
      <c r="M4" s="1" t="s">
        <v>16</v>
      </c>
      <c r="N4" s="1" t="s">
        <v>1</v>
      </c>
      <c r="O4" s="1" t="s">
        <v>10</v>
      </c>
      <c r="P4" s="1" t="s">
        <v>9</v>
      </c>
    </row>
    <row r="5" spans="1:16" ht="96.75" customHeight="1" x14ac:dyDescent="0.25">
      <c r="A5" s="190" t="s">
        <v>13</v>
      </c>
      <c r="B5" s="190" t="s">
        <v>11</v>
      </c>
      <c r="C5" s="181" t="s">
        <v>12</v>
      </c>
      <c r="D5" s="181" t="s">
        <v>3</v>
      </c>
      <c r="E5" s="181" t="s">
        <v>56</v>
      </c>
      <c r="F5" s="181" t="s">
        <v>106</v>
      </c>
      <c r="G5" s="187" t="s">
        <v>126</v>
      </c>
      <c r="H5" s="9" t="s">
        <v>82</v>
      </c>
      <c r="I5" s="12">
        <v>0.15</v>
      </c>
      <c r="J5" s="10"/>
      <c r="K5" s="2" t="s">
        <v>83</v>
      </c>
      <c r="L5" s="2" t="s">
        <v>42</v>
      </c>
      <c r="M5" s="181" t="s">
        <v>2</v>
      </c>
      <c r="N5" s="2" t="s">
        <v>84</v>
      </c>
      <c r="O5" s="21" t="s">
        <v>85</v>
      </c>
      <c r="P5" s="21">
        <v>42855</v>
      </c>
    </row>
    <row r="6" spans="1:16" ht="102.75" customHeight="1" x14ac:dyDescent="0.25">
      <c r="A6" s="191"/>
      <c r="B6" s="191"/>
      <c r="C6" s="182"/>
      <c r="D6" s="182"/>
      <c r="E6" s="182"/>
      <c r="F6" s="182"/>
      <c r="G6" s="188"/>
      <c r="H6" s="9" t="s">
        <v>127</v>
      </c>
      <c r="I6" s="12">
        <v>0.2</v>
      </c>
      <c r="J6" s="11"/>
      <c r="K6" s="6" t="s">
        <v>86</v>
      </c>
      <c r="L6" s="6" t="s">
        <v>43</v>
      </c>
      <c r="M6" s="182"/>
      <c r="N6" s="2" t="s">
        <v>84</v>
      </c>
      <c r="O6" s="21">
        <v>42856</v>
      </c>
      <c r="P6" s="21">
        <v>42886</v>
      </c>
    </row>
    <row r="7" spans="1:16" ht="96" customHeight="1" x14ac:dyDescent="0.25">
      <c r="A7" s="191"/>
      <c r="B7" s="191"/>
      <c r="C7" s="182"/>
      <c r="D7" s="182"/>
      <c r="E7" s="182"/>
      <c r="F7" s="182"/>
      <c r="G7" s="188"/>
      <c r="H7" s="9" t="s">
        <v>87</v>
      </c>
      <c r="I7" s="12">
        <v>0.2</v>
      </c>
      <c r="J7" s="11"/>
      <c r="K7" s="6" t="s">
        <v>88</v>
      </c>
      <c r="L7" s="6" t="s">
        <v>44</v>
      </c>
      <c r="M7" s="182"/>
      <c r="N7" s="2" t="s">
        <v>84</v>
      </c>
      <c r="O7" s="21">
        <v>42856</v>
      </c>
      <c r="P7" s="22">
        <v>42916</v>
      </c>
    </row>
    <row r="8" spans="1:16" ht="96" customHeight="1" x14ac:dyDescent="0.25">
      <c r="A8" s="191"/>
      <c r="B8" s="191"/>
      <c r="C8" s="182"/>
      <c r="D8" s="182"/>
      <c r="E8" s="182"/>
      <c r="F8" s="182"/>
      <c r="G8" s="188"/>
      <c r="H8" s="9" t="s">
        <v>107</v>
      </c>
      <c r="I8" s="12">
        <v>0.2</v>
      </c>
      <c r="J8" s="11"/>
      <c r="K8" s="71" t="s">
        <v>109</v>
      </c>
      <c r="L8" s="6"/>
      <c r="M8" s="182"/>
      <c r="N8" s="2" t="s">
        <v>84</v>
      </c>
      <c r="O8" s="21">
        <v>42917</v>
      </c>
      <c r="P8" s="22">
        <v>42947</v>
      </c>
    </row>
    <row r="9" spans="1:16" ht="103.5" customHeight="1" x14ac:dyDescent="0.25">
      <c r="A9" s="192"/>
      <c r="B9" s="192"/>
      <c r="C9" s="183"/>
      <c r="D9" s="183"/>
      <c r="E9" s="183"/>
      <c r="F9" s="183"/>
      <c r="G9" s="189"/>
      <c r="H9" s="9" t="s">
        <v>108</v>
      </c>
      <c r="I9" s="12">
        <v>0.25</v>
      </c>
      <c r="J9" s="11"/>
      <c r="K9" s="69" t="s">
        <v>110</v>
      </c>
      <c r="L9" s="6" t="s">
        <v>45</v>
      </c>
      <c r="M9" s="183"/>
      <c r="N9" s="2" t="s">
        <v>84</v>
      </c>
      <c r="O9" s="21">
        <v>42948</v>
      </c>
      <c r="P9" s="22">
        <v>43100</v>
      </c>
    </row>
    <row r="10" spans="1:16" ht="77.25" customHeight="1" x14ac:dyDescent="0.25">
      <c r="A10" s="184" t="s">
        <v>35</v>
      </c>
      <c r="B10" s="184" t="s">
        <v>11</v>
      </c>
      <c r="C10" s="185" t="s">
        <v>111</v>
      </c>
      <c r="D10" s="185" t="s">
        <v>3</v>
      </c>
      <c r="E10" s="172" t="s">
        <v>56</v>
      </c>
      <c r="F10" s="184" t="s">
        <v>112</v>
      </c>
      <c r="G10" s="186">
        <v>0.14299999999999999</v>
      </c>
      <c r="H10" s="13" t="s">
        <v>116</v>
      </c>
      <c r="I10" s="14">
        <v>0.15</v>
      </c>
      <c r="J10" s="5"/>
      <c r="K10" s="5" t="s">
        <v>113</v>
      </c>
      <c r="L10" s="5" t="s">
        <v>46</v>
      </c>
      <c r="M10" s="169" t="s">
        <v>2</v>
      </c>
      <c r="N10" s="5" t="s">
        <v>114</v>
      </c>
      <c r="O10" s="23">
        <v>42767</v>
      </c>
      <c r="P10" s="23">
        <v>42855</v>
      </c>
    </row>
    <row r="11" spans="1:16" ht="93.75" customHeight="1" x14ac:dyDescent="0.25">
      <c r="A11" s="184"/>
      <c r="B11" s="184"/>
      <c r="C11" s="185"/>
      <c r="D11" s="185"/>
      <c r="E11" s="173"/>
      <c r="F11" s="184"/>
      <c r="G11" s="186"/>
      <c r="H11" s="5" t="s">
        <v>115</v>
      </c>
      <c r="I11" s="4">
        <v>0.15</v>
      </c>
      <c r="J11" s="15"/>
      <c r="K11" s="5" t="s">
        <v>119</v>
      </c>
      <c r="L11" s="5" t="s">
        <v>43</v>
      </c>
      <c r="M11" s="170"/>
      <c r="N11" s="5" t="s">
        <v>117</v>
      </c>
      <c r="O11" s="23">
        <v>42795</v>
      </c>
      <c r="P11" s="24">
        <v>42855</v>
      </c>
    </row>
    <row r="12" spans="1:16" ht="93.75" customHeight="1" x14ac:dyDescent="0.25">
      <c r="A12" s="184"/>
      <c r="B12" s="184"/>
      <c r="C12" s="185"/>
      <c r="D12" s="185"/>
      <c r="E12" s="173"/>
      <c r="F12" s="184"/>
      <c r="G12" s="186"/>
      <c r="H12" s="16" t="s">
        <v>118</v>
      </c>
      <c r="I12" s="4">
        <v>0.2</v>
      </c>
      <c r="J12" s="15"/>
      <c r="K12" s="5" t="s">
        <v>96</v>
      </c>
      <c r="L12" s="5"/>
      <c r="M12" s="170"/>
      <c r="N12" s="5" t="s">
        <v>117</v>
      </c>
      <c r="O12" s="23" t="s">
        <v>122</v>
      </c>
      <c r="P12" s="24">
        <v>43090</v>
      </c>
    </row>
    <row r="13" spans="1:16" ht="93.75" customHeight="1" x14ac:dyDescent="0.25">
      <c r="A13" s="184"/>
      <c r="B13" s="184"/>
      <c r="C13" s="185"/>
      <c r="D13" s="185"/>
      <c r="E13" s="173"/>
      <c r="F13" s="184"/>
      <c r="G13" s="186"/>
      <c r="H13" s="16" t="s">
        <v>120</v>
      </c>
      <c r="I13" s="4">
        <v>0.15</v>
      </c>
      <c r="J13" s="15"/>
      <c r="K13" s="16" t="s">
        <v>121</v>
      </c>
      <c r="L13" s="5"/>
      <c r="M13" s="170"/>
      <c r="N13" s="5" t="s">
        <v>117</v>
      </c>
      <c r="O13" s="23">
        <v>42767</v>
      </c>
      <c r="P13" s="24">
        <v>42855</v>
      </c>
    </row>
    <row r="14" spans="1:16" ht="93.75" customHeight="1" x14ac:dyDescent="0.25">
      <c r="A14" s="184"/>
      <c r="B14" s="184"/>
      <c r="C14" s="185"/>
      <c r="D14" s="185"/>
      <c r="E14" s="173"/>
      <c r="F14" s="184"/>
      <c r="G14" s="186"/>
      <c r="H14" s="16" t="s">
        <v>123</v>
      </c>
      <c r="I14" s="4">
        <v>0.2</v>
      </c>
      <c r="J14" s="15"/>
      <c r="K14" s="16" t="s">
        <v>124</v>
      </c>
      <c r="L14" s="5"/>
      <c r="M14" s="170"/>
      <c r="N14" s="5" t="s">
        <v>117</v>
      </c>
      <c r="O14" s="23">
        <v>42856</v>
      </c>
      <c r="P14" s="24">
        <v>42916</v>
      </c>
    </row>
    <row r="15" spans="1:16" ht="84" customHeight="1" x14ac:dyDescent="0.25">
      <c r="A15" s="184"/>
      <c r="B15" s="184"/>
      <c r="C15" s="185"/>
      <c r="D15" s="185"/>
      <c r="E15" s="174"/>
      <c r="F15" s="184"/>
      <c r="G15" s="186"/>
      <c r="H15" s="16" t="s">
        <v>125</v>
      </c>
      <c r="I15" s="4">
        <v>0.15</v>
      </c>
      <c r="J15" s="15"/>
      <c r="K15" s="16" t="s">
        <v>49</v>
      </c>
      <c r="L15" s="5" t="s">
        <v>47</v>
      </c>
      <c r="M15" s="171"/>
      <c r="N15" s="16" t="s">
        <v>2</v>
      </c>
      <c r="O15" s="24">
        <v>42461</v>
      </c>
      <c r="P15" s="24">
        <v>42734</v>
      </c>
    </row>
    <row r="16" spans="1:16" ht="105" customHeight="1" x14ac:dyDescent="0.25">
      <c r="A16" s="169" t="s">
        <v>35</v>
      </c>
      <c r="B16" s="169" t="s">
        <v>11</v>
      </c>
      <c r="C16" s="172" t="s">
        <v>12</v>
      </c>
      <c r="D16" s="172" t="s">
        <v>3</v>
      </c>
      <c r="E16" s="172" t="s">
        <v>57</v>
      </c>
      <c r="F16" s="169" t="s">
        <v>128</v>
      </c>
      <c r="G16" s="196">
        <v>0.14299999999999999</v>
      </c>
      <c r="H16" s="68" t="s">
        <v>129</v>
      </c>
      <c r="I16" s="25">
        <v>0.3</v>
      </c>
      <c r="J16" s="17"/>
      <c r="K16" s="68" t="s">
        <v>95</v>
      </c>
      <c r="L16" s="67" t="s">
        <v>48</v>
      </c>
      <c r="M16" s="169" t="s">
        <v>130</v>
      </c>
      <c r="N16" s="68" t="s">
        <v>131</v>
      </c>
      <c r="O16" s="26">
        <v>42767</v>
      </c>
      <c r="P16" s="26">
        <v>42794</v>
      </c>
    </row>
    <row r="17" spans="1:16" ht="72.75" customHeight="1" x14ac:dyDescent="0.25">
      <c r="A17" s="171"/>
      <c r="B17" s="171"/>
      <c r="C17" s="174"/>
      <c r="D17" s="174"/>
      <c r="E17" s="173"/>
      <c r="F17" s="171"/>
      <c r="G17" s="197"/>
      <c r="H17" s="68" t="s">
        <v>134</v>
      </c>
      <c r="I17" s="25">
        <v>0.7</v>
      </c>
      <c r="J17" s="17"/>
      <c r="K17" s="68" t="s">
        <v>133</v>
      </c>
      <c r="L17" s="67" t="s">
        <v>48</v>
      </c>
      <c r="M17" s="171"/>
      <c r="N17" s="68" t="s">
        <v>132</v>
      </c>
      <c r="O17" s="26">
        <v>42795</v>
      </c>
      <c r="P17" s="23">
        <v>43100</v>
      </c>
    </row>
    <row r="18" spans="1:16" ht="72.75" customHeight="1" x14ac:dyDescent="0.25">
      <c r="A18" s="16"/>
      <c r="B18" s="16"/>
      <c r="C18" s="64"/>
      <c r="D18" s="72"/>
      <c r="E18" s="64"/>
      <c r="F18" s="74"/>
      <c r="G18" s="175">
        <v>0.14299999999999999</v>
      </c>
      <c r="H18" s="76" t="s">
        <v>89</v>
      </c>
      <c r="I18" s="25">
        <v>0.15</v>
      </c>
      <c r="J18" s="17"/>
      <c r="K18" s="68" t="s">
        <v>138</v>
      </c>
      <c r="L18" s="67"/>
      <c r="M18" s="66"/>
      <c r="N18" s="68" t="s">
        <v>143</v>
      </c>
      <c r="O18" s="26">
        <v>42767</v>
      </c>
      <c r="P18" s="23">
        <v>42794</v>
      </c>
    </row>
    <row r="19" spans="1:16" ht="134.25" customHeight="1" x14ac:dyDescent="0.25">
      <c r="A19" s="63" t="s">
        <v>135</v>
      </c>
      <c r="B19" s="63" t="s">
        <v>136</v>
      </c>
      <c r="C19" s="65" t="s">
        <v>137</v>
      </c>
      <c r="D19" s="73" t="s">
        <v>3</v>
      </c>
      <c r="E19" s="173" t="s">
        <v>57</v>
      </c>
      <c r="F19" s="75"/>
      <c r="G19" s="176"/>
      <c r="H19" s="76" t="s">
        <v>90</v>
      </c>
      <c r="I19" s="25">
        <v>0.2</v>
      </c>
      <c r="J19" s="17"/>
      <c r="K19" s="68" t="s">
        <v>139</v>
      </c>
      <c r="L19" s="67"/>
      <c r="M19" s="170" t="s">
        <v>4</v>
      </c>
      <c r="N19" s="68" t="s">
        <v>143</v>
      </c>
      <c r="O19" s="26">
        <v>42795</v>
      </c>
      <c r="P19" s="23">
        <v>42825</v>
      </c>
    </row>
    <row r="20" spans="1:16" ht="72.75" customHeight="1" x14ac:dyDescent="0.25">
      <c r="A20" s="63"/>
      <c r="B20" s="63"/>
      <c r="C20" s="65"/>
      <c r="D20" s="73"/>
      <c r="E20" s="173"/>
      <c r="F20" s="75"/>
      <c r="G20" s="176"/>
      <c r="H20" s="77" t="s">
        <v>91</v>
      </c>
      <c r="I20" s="25">
        <v>0.15</v>
      </c>
      <c r="J20" s="17"/>
      <c r="K20" s="68" t="s">
        <v>140</v>
      </c>
      <c r="L20" s="67"/>
      <c r="M20" s="170"/>
      <c r="N20" s="68" t="s">
        <v>143</v>
      </c>
      <c r="O20" s="26">
        <v>42795</v>
      </c>
      <c r="P20" s="23">
        <v>42825</v>
      </c>
    </row>
    <row r="21" spans="1:16" ht="72.75" customHeight="1" x14ac:dyDescent="0.25">
      <c r="A21" s="63"/>
      <c r="B21" s="63"/>
      <c r="C21" s="65"/>
      <c r="D21" s="73"/>
      <c r="E21" s="65"/>
      <c r="F21" s="75"/>
      <c r="G21" s="176"/>
      <c r="H21" s="77" t="s">
        <v>92</v>
      </c>
      <c r="I21" s="25">
        <v>0.3</v>
      </c>
      <c r="J21" s="17"/>
      <c r="K21" s="68" t="s">
        <v>141</v>
      </c>
      <c r="L21" s="67"/>
      <c r="M21" s="170"/>
      <c r="N21" s="68" t="s">
        <v>144</v>
      </c>
      <c r="O21" s="26">
        <v>42826</v>
      </c>
      <c r="P21" s="23">
        <v>42855</v>
      </c>
    </row>
    <row r="22" spans="1:16" ht="72.75" customHeight="1" x14ac:dyDescent="0.25">
      <c r="A22" s="63"/>
      <c r="B22" s="63"/>
      <c r="C22" s="65"/>
      <c r="D22" s="73"/>
      <c r="E22" s="65"/>
      <c r="F22" s="75"/>
      <c r="G22" s="177"/>
      <c r="H22" s="78" t="s">
        <v>93</v>
      </c>
      <c r="I22" s="79">
        <v>0.2</v>
      </c>
      <c r="J22" s="80"/>
      <c r="K22" s="81" t="s">
        <v>142</v>
      </c>
      <c r="L22" s="74"/>
      <c r="M22" s="171"/>
      <c r="N22" s="81" t="s">
        <v>143</v>
      </c>
      <c r="O22" s="82">
        <v>42856</v>
      </c>
      <c r="P22" s="83">
        <v>42947</v>
      </c>
    </row>
    <row r="23" spans="1:16" s="84" customFormat="1" ht="72.75" customHeight="1" x14ac:dyDescent="0.25">
      <c r="A23" s="169" t="s">
        <v>145</v>
      </c>
      <c r="B23" s="169" t="s">
        <v>136</v>
      </c>
      <c r="C23" s="172" t="s">
        <v>111</v>
      </c>
      <c r="D23" s="172" t="s">
        <v>15</v>
      </c>
      <c r="E23" s="172" t="s">
        <v>57</v>
      </c>
      <c r="F23" s="169" t="s">
        <v>146</v>
      </c>
      <c r="G23" s="175">
        <v>0.14299999999999999</v>
      </c>
      <c r="H23" s="86" t="s">
        <v>97</v>
      </c>
      <c r="I23" s="79">
        <v>0.2</v>
      </c>
      <c r="J23" s="17"/>
      <c r="K23" s="68" t="s">
        <v>147</v>
      </c>
      <c r="L23" s="67"/>
      <c r="M23" s="169" t="s">
        <v>4</v>
      </c>
      <c r="N23" s="68" t="s">
        <v>151</v>
      </c>
      <c r="O23" s="26">
        <v>42767</v>
      </c>
      <c r="P23" s="23">
        <v>42825</v>
      </c>
    </row>
    <row r="24" spans="1:16" ht="72.75" customHeight="1" x14ac:dyDescent="0.25">
      <c r="A24" s="170"/>
      <c r="B24" s="170"/>
      <c r="C24" s="173"/>
      <c r="D24" s="173"/>
      <c r="E24" s="173"/>
      <c r="F24" s="170"/>
      <c r="G24" s="176"/>
      <c r="H24" s="86" t="s">
        <v>98</v>
      </c>
      <c r="I24" s="79">
        <v>0.25</v>
      </c>
      <c r="J24" s="17"/>
      <c r="K24" s="68" t="s">
        <v>148</v>
      </c>
      <c r="L24" s="67"/>
      <c r="M24" s="170"/>
      <c r="N24" s="68" t="s">
        <v>151</v>
      </c>
      <c r="O24" s="26">
        <v>42826</v>
      </c>
      <c r="P24" s="23">
        <v>42916</v>
      </c>
    </row>
    <row r="25" spans="1:16" ht="72.75" customHeight="1" x14ac:dyDescent="0.25">
      <c r="A25" s="170"/>
      <c r="B25" s="170"/>
      <c r="C25" s="173"/>
      <c r="D25" s="173"/>
      <c r="E25" s="173"/>
      <c r="F25" s="170"/>
      <c r="G25" s="176"/>
      <c r="H25" s="86" t="s">
        <v>104</v>
      </c>
      <c r="I25" s="79">
        <v>0.25</v>
      </c>
      <c r="J25" s="17"/>
      <c r="K25" s="68" t="s">
        <v>149</v>
      </c>
      <c r="L25" s="67"/>
      <c r="M25" s="170"/>
      <c r="N25" s="68" t="s">
        <v>151</v>
      </c>
      <c r="O25" s="26">
        <v>42856</v>
      </c>
      <c r="P25" s="23">
        <v>42947</v>
      </c>
    </row>
    <row r="26" spans="1:16" ht="72.75" customHeight="1" x14ac:dyDescent="0.25">
      <c r="A26" s="171"/>
      <c r="B26" s="171"/>
      <c r="C26" s="174"/>
      <c r="D26" s="174"/>
      <c r="E26" s="174"/>
      <c r="F26" s="171"/>
      <c r="G26" s="177"/>
      <c r="H26" s="87" t="s">
        <v>105</v>
      </c>
      <c r="I26" s="79">
        <v>0.3</v>
      </c>
      <c r="J26" s="80"/>
      <c r="K26" s="81" t="s">
        <v>150</v>
      </c>
      <c r="L26" s="74"/>
      <c r="M26" s="171"/>
      <c r="N26" s="81" t="s">
        <v>151</v>
      </c>
      <c r="O26" s="82">
        <v>42948</v>
      </c>
      <c r="P26" s="83">
        <v>43100</v>
      </c>
    </row>
    <row r="27" spans="1:16" s="84" customFormat="1" ht="72.75" customHeight="1" x14ac:dyDescent="0.25">
      <c r="A27" s="169" t="s">
        <v>152</v>
      </c>
      <c r="B27" s="169" t="s">
        <v>153</v>
      </c>
      <c r="C27" s="172" t="s">
        <v>154</v>
      </c>
      <c r="D27" s="172" t="s">
        <v>155</v>
      </c>
      <c r="E27" s="172" t="s">
        <v>56</v>
      </c>
      <c r="F27" s="169" t="s">
        <v>156</v>
      </c>
      <c r="G27" s="178">
        <v>0.14299999999999999</v>
      </c>
      <c r="H27" s="86" t="s">
        <v>99</v>
      </c>
      <c r="I27" s="79">
        <v>0.3</v>
      </c>
      <c r="J27" s="17"/>
      <c r="K27" s="68" t="s">
        <v>157</v>
      </c>
      <c r="L27" s="67"/>
      <c r="M27" s="169" t="s">
        <v>160</v>
      </c>
      <c r="N27" s="68" t="s">
        <v>161</v>
      </c>
      <c r="O27" s="26" t="s">
        <v>162</v>
      </c>
      <c r="P27" s="23">
        <v>42962</v>
      </c>
    </row>
    <row r="28" spans="1:16" ht="72.75" customHeight="1" x14ac:dyDescent="0.25">
      <c r="A28" s="170"/>
      <c r="B28" s="170"/>
      <c r="C28" s="173"/>
      <c r="D28" s="173"/>
      <c r="E28" s="173"/>
      <c r="F28" s="170"/>
      <c r="G28" s="179"/>
      <c r="H28" s="86" t="s">
        <v>100</v>
      </c>
      <c r="I28" s="79">
        <v>0.15</v>
      </c>
      <c r="J28" s="17"/>
      <c r="K28" s="68" t="s">
        <v>158</v>
      </c>
      <c r="L28" s="67"/>
      <c r="M28" s="170"/>
      <c r="N28" s="68" t="s">
        <v>161</v>
      </c>
      <c r="O28" s="26">
        <v>371649</v>
      </c>
      <c r="P28" s="23" t="s">
        <v>163</v>
      </c>
    </row>
    <row r="29" spans="1:16" ht="72.75" customHeight="1" x14ac:dyDescent="0.25">
      <c r="A29" s="170"/>
      <c r="B29" s="170"/>
      <c r="C29" s="173"/>
      <c r="D29" s="173"/>
      <c r="E29" s="173"/>
      <c r="F29" s="170"/>
      <c r="G29" s="179"/>
      <c r="H29" s="86" t="s">
        <v>101</v>
      </c>
      <c r="I29" s="79">
        <v>0.3</v>
      </c>
      <c r="J29" s="17"/>
      <c r="K29" s="68" t="s">
        <v>102</v>
      </c>
      <c r="L29" s="67"/>
      <c r="M29" s="170"/>
      <c r="N29" s="68" t="s">
        <v>161</v>
      </c>
      <c r="O29" s="23" t="s">
        <v>163</v>
      </c>
      <c r="P29" s="23">
        <v>43100</v>
      </c>
    </row>
    <row r="30" spans="1:16" s="85" customFormat="1" ht="72.75" customHeight="1" x14ac:dyDescent="0.25">
      <c r="A30" s="171"/>
      <c r="B30" s="171"/>
      <c r="C30" s="174"/>
      <c r="D30" s="174"/>
      <c r="E30" s="174"/>
      <c r="F30" s="171"/>
      <c r="G30" s="180"/>
      <c r="H30" s="86" t="s">
        <v>103</v>
      </c>
      <c r="I30" s="25">
        <v>0.25</v>
      </c>
      <c r="J30" s="17"/>
      <c r="K30" s="68" t="s">
        <v>159</v>
      </c>
      <c r="L30" s="67"/>
      <c r="M30" s="171"/>
      <c r="N30" s="68" t="s">
        <v>161</v>
      </c>
      <c r="O30" s="26">
        <v>42767</v>
      </c>
      <c r="P30" s="23">
        <v>42916</v>
      </c>
    </row>
    <row r="31" spans="1:16" ht="225" customHeight="1" x14ac:dyDescent="0.25">
      <c r="A31" s="169" t="s">
        <v>164</v>
      </c>
      <c r="B31" s="169" t="s">
        <v>30</v>
      </c>
      <c r="C31" s="169" t="s">
        <v>36</v>
      </c>
      <c r="D31" s="5" t="s">
        <v>29</v>
      </c>
      <c r="E31" s="5" t="s">
        <v>58</v>
      </c>
      <c r="F31" s="169" t="s">
        <v>17</v>
      </c>
      <c r="G31" s="178">
        <v>0.14299999999999999</v>
      </c>
      <c r="H31" s="13" t="s">
        <v>18</v>
      </c>
      <c r="I31" s="14">
        <v>0.25</v>
      </c>
      <c r="J31" s="15"/>
      <c r="K31" s="5" t="s">
        <v>23</v>
      </c>
      <c r="L31" s="5" t="s">
        <v>44</v>
      </c>
      <c r="M31" s="193" t="s">
        <v>22</v>
      </c>
      <c r="N31" s="20" t="s">
        <v>51</v>
      </c>
      <c r="O31" s="62">
        <v>42767</v>
      </c>
      <c r="P31" s="62">
        <v>43100</v>
      </c>
    </row>
    <row r="32" spans="1:16" ht="120" customHeight="1" x14ac:dyDescent="0.25">
      <c r="A32" s="170"/>
      <c r="B32" s="170"/>
      <c r="C32" s="170"/>
      <c r="D32" s="5" t="s">
        <v>28</v>
      </c>
      <c r="E32" s="5" t="s">
        <v>59</v>
      </c>
      <c r="F32" s="170"/>
      <c r="G32" s="179"/>
      <c r="H32" s="5" t="s">
        <v>20</v>
      </c>
      <c r="I32" s="4">
        <v>0.25</v>
      </c>
      <c r="J32" s="15"/>
      <c r="K32" s="5" t="s">
        <v>26</v>
      </c>
      <c r="L32" s="5" t="s">
        <v>44</v>
      </c>
      <c r="M32" s="194"/>
      <c r="N32" s="20" t="s">
        <v>52</v>
      </c>
      <c r="O32" s="62">
        <v>42767</v>
      </c>
      <c r="P32" s="62">
        <v>43100</v>
      </c>
    </row>
    <row r="33" spans="1:16" ht="118.5" customHeight="1" x14ac:dyDescent="0.25">
      <c r="A33" s="170"/>
      <c r="B33" s="170"/>
      <c r="C33" s="170"/>
      <c r="D33" s="5" t="s">
        <v>5</v>
      </c>
      <c r="E33" s="5" t="s">
        <v>56</v>
      </c>
      <c r="F33" s="170"/>
      <c r="G33" s="179"/>
      <c r="H33" s="5" t="s">
        <v>19</v>
      </c>
      <c r="I33" s="4">
        <v>0.25</v>
      </c>
      <c r="J33" s="15"/>
      <c r="K33" s="5" t="s">
        <v>25</v>
      </c>
      <c r="L33" s="5" t="s">
        <v>44</v>
      </c>
      <c r="M33" s="194"/>
      <c r="N33" s="20" t="s">
        <v>53</v>
      </c>
      <c r="O33" s="62">
        <v>42767</v>
      </c>
      <c r="P33" s="62">
        <v>43100</v>
      </c>
    </row>
    <row r="34" spans="1:16" ht="142.5" customHeight="1" x14ac:dyDescent="0.25">
      <c r="A34" s="171"/>
      <c r="B34" s="171"/>
      <c r="C34" s="171"/>
      <c r="D34" s="5" t="s">
        <v>27</v>
      </c>
      <c r="E34" s="5" t="s">
        <v>58</v>
      </c>
      <c r="F34" s="171"/>
      <c r="G34" s="180"/>
      <c r="H34" s="5" t="s">
        <v>21</v>
      </c>
      <c r="I34" s="4">
        <v>0.25</v>
      </c>
      <c r="J34" s="15"/>
      <c r="K34" s="5" t="s">
        <v>24</v>
      </c>
      <c r="L34" s="5" t="s">
        <v>44</v>
      </c>
      <c r="M34" s="195"/>
      <c r="N34" s="20" t="s">
        <v>54</v>
      </c>
      <c r="O34" s="62">
        <v>42767</v>
      </c>
      <c r="P34" s="62">
        <v>43100</v>
      </c>
    </row>
    <row r="35" spans="1:16" x14ac:dyDescent="0.25">
      <c r="G35" s="61"/>
    </row>
    <row r="36" spans="1:16" x14ac:dyDescent="0.25">
      <c r="O36" s="28">
        <f>MIN(O5:O34)</f>
        <v>42461</v>
      </c>
    </row>
  </sheetData>
  <mergeCells count="54">
    <mergeCell ref="A2:P2"/>
    <mergeCell ref="A1:P1"/>
    <mergeCell ref="A3:I3"/>
    <mergeCell ref="K3:L3"/>
    <mergeCell ref="M3:P3"/>
    <mergeCell ref="M16:M17"/>
    <mergeCell ref="A31:A34"/>
    <mergeCell ref="B31:B34"/>
    <mergeCell ref="M31:M34"/>
    <mergeCell ref="C31:C34"/>
    <mergeCell ref="F31:F34"/>
    <mergeCell ref="G31:G34"/>
    <mergeCell ref="F16:F17"/>
    <mergeCell ref="E16:E17"/>
    <mergeCell ref="A16:A17"/>
    <mergeCell ref="B16:B17"/>
    <mergeCell ref="C16:C17"/>
    <mergeCell ref="D16:D17"/>
    <mergeCell ref="G16:G17"/>
    <mergeCell ref="M19:M22"/>
    <mergeCell ref="A23:A26"/>
    <mergeCell ref="M5:M9"/>
    <mergeCell ref="M10:M15"/>
    <mergeCell ref="A10:A15"/>
    <mergeCell ref="B10:B15"/>
    <mergeCell ref="C10:C15"/>
    <mergeCell ref="D10:D15"/>
    <mergeCell ref="F10:F15"/>
    <mergeCell ref="G10:G15"/>
    <mergeCell ref="G5:G9"/>
    <mergeCell ref="A5:A9"/>
    <mergeCell ref="B5:B9"/>
    <mergeCell ref="C5:C9"/>
    <mergeCell ref="D5:D9"/>
    <mergeCell ref="F5:F9"/>
    <mergeCell ref="E5:E9"/>
    <mergeCell ref="E10:E15"/>
    <mergeCell ref="B23:B26"/>
    <mergeCell ref="C23:C26"/>
    <mergeCell ref="D23:D26"/>
    <mergeCell ref="E23:E26"/>
    <mergeCell ref="F23:F26"/>
    <mergeCell ref="G23:G26"/>
    <mergeCell ref="M23:M26"/>
    <mergeCell ref="E19:E20"/>
    <mergeCell ref="G18:G22"/>
    <mergeCell ref="F27:F30"/>
    <mergeCell ref="G27:G30"/>
    <mergeCell ref="M27:M30"/>
    <mergeCell ref="A27:A30"/>
    <mergeCell ref="B27:B30"/>
    <mergeCell ref="C27:C30"/>
    <mergeCell ref="D27:D30"/>
    <mergeCell ref="E27:E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</sheetPr>
  <dimension ref="A1:AI224"/>
  <sheetViews>
    <sheetView tabSelected="1" zoomScale="70" zoomScaleNormal="70" workbookViewId="0">
      <selection activeCell="D6" sqref="D6"/>
    </sheetView>
  </sheetViews>
  <sheetFormatPr baseColWidth="10" defaultRowHeight="15" x14ac:dyDescent="0.25"/>
  <cols>
    <col min="1" max="1" width="18.42578125" customWidth="1"/>
    <col min="2" max="2" width="18.7109375" customWidth="1"/>
    <col min="3" max="3" width="28.140625" customWidth="1"/>
    <col min="4" max="4" width="47.28515625" customWidth="1"/>
    <col min="5" max="5" width="22.5703125" style="138" customWidth="1"/>
    <col min="6" max="6" width="26" style="138" customWidth="1"/>
    <col min="7" max="7" width="16.140625" customWidth="1"/>
    <col min="8" max="8" width="14.85546875" customWidth="1"/>
    <col min="9" max="9" width="31.140625" customWidth="1"/>
    <col min="10" max="10" width="16.7109375" customWidth="1"/>
    <col min="11" max="35" width="11.42578125" style="70"/>
  </cols>
  <sheetData>
    <row r="1" spans="1:10" x14ac:dyDescent="0.25">
      <c r="A1" s="214"/>
      <c r="B1" s="214"/>
      <c r="C1" s="214"/>
      <c r="D1" s="215" t="s">
        <v>217</v>
      </c>
      <c r="E1" s="216"/>
      <c r="F1" s="216"/>
      <c r="G1" s="216"/>
      <c r="H1" s="217"/>
      <c r="I1" s="148" t="s">
        <v>210</v>
      </c>
      <c r="J1" s="148" t="s">
        <v>218</v>
      </c>
    </row>
    <row r="2" spans="1:10" x14ac:dyDescent="0.25">
      <c r="A2" s="214"/>
      <c r="B2" s="214"/>
      <c r="C2" s="214"/>
      <c r="D2" s="218"/>
      <c r="E2" s="219"/>
      <c r="F2" s="219"/>
      <c r="G2" s="219"/>
      <c r="H2" s="220"/>
      <c r="I2" s="148" t="s">
        <v>211</v>
      </c>
      <c r="J2" s="168">
        <v>1</v>
      </c>
    </row>
    <row r="3" spans="1:10" ht="15.75" x14ac:dyDescent="0.25">
      <c r="A3" s="214"/>
      <c r="B3" s="214"/>
      <c r="C3" s="214"/>
      <c r="D3" s="221" t="s">
        <v>219</v>
      </c>
      <c r="E3" s="222"/>
      <c r="F3" s="222"/>
      <c r="G3" s="222"/>
      <c r="H3" s="223"/>
      <c r="I3" s="148" t="s">
        <v>212</v>
      </c>
      <c r="J3" s="149">
        <v>44110</v>
      </c>
    </row>
    <row r="4" spans="1:10" x14ac:dyDescent="0.25">
      <c r="A4" s="135"/>
      <c r="B4" s="135"/>
      <c r="C4" s="135"/>
      <c r="D4" s="70"/>
      <c r="E4" s="150"/>
      <c r="F4" s="135"/>
      <c r="G4" s="70"/>
      <c r="H4" s="70"/>
      <c r="I4" s="70"/>
      <c r="J4" s="70"/>
    </row>
    <row r="5" spans="1:10" x14ac:dyDescent="0.25">
      <c r="A5" s="151" t="s">
        <v>212</v>
      </c>
      <c r="B5" s="152">
        <v>2021</v>
      </c>
      <c r="C5" s="135"/>
      <c r="D5" s="70"/>
      <c r="E5" s="150"/>
      <c r="F5" s="135"/>
      <c r="G5" s="70"/>
      <c r="H5" s="70"/>
      <c r="I5" s="70"/>
      <c r="J5" s="70"/>
    </row>
    <row r="6" spans="1:10" x14ac:dyDescent="0.25">
      <c r="A6" s="135"/>
      <c r="B6" s="135"/>
      <c r="C6" s="135"/>
      <c r="D6" s="70"/>
      <c r="E6" s="150"/>
      <c r="F6" s="135"/>
      <c r="G6" s="70"/>
      <c r="H6" s="70"/>
      <c r="I6" s="70"/>
      <c r="J6" s="70"/>
    </row>
    <row r="7" spans="1:10" x14ac:dyDescent="0.25">
      <c r="A7" s="224" t="s">
        <v>220</v>
      </c>
      <c r="B7" s="226" t="s">
        <v>221</v>
      </c>
      <c r="C7" s="226" t="s">
        <v>222</v>
      </c>
      <c r="D7" s="224" t="s">
        <v>213</v>
      </c>
      <c r="E7" s="224" t="s">
        <v>214</v>
      </c>
      <c r="F7" s="224" t="s">
        <v>223</v>
      </c>
      <c r="G7" s="211" t="s">
        <v>224</v>
      </c>
      <c r="H7" s="211"/>
      <c r="I7" s="209" t="s">
        <v>225</v>
      </c>
      <c r="J7" s="211" t="s">
        <v>226</v>
      </c>
    </row>
    <row r="8" spans="1:10" x14ac:dyDescent="0.25">
      <c r="A8" s="225"/>
      <c r="B8" s="226"/>
      <c r="C8" s="226"/>
      <c r="D8" s="225"/>
      <c r="E8" s="225"/>
      <c r="F8" s="225"/>
      <c r="G8" s="167" t="s">
        <v>227</v>
      </c>
      <c r="H8" s="167" t="s">
        <v>228</v>
      </c>
      <c r="I8" s="210"/>
      <c r="J8" s="211"/>
    </row>
    <row r="9" spans="1:10" ht="51" x14ac:dyDescent="0.25">
      <c r="A9" s="205" t="s">
        <v>229</v>
      </c>
      <c r="B9" s="205" t="s">
        <v>230</v>
      </c>
      <c r="C9" s="212" t="s">
        <v>231</v>
      </c>
      <c r="D9" s="153" t="s">
        <v>351</v>
      </c>
      <c r="E9" s="166" t="s">
        <v>232</v>
      </c>
      <c r="F9" s="166" t="s">
        <v>232</v>
      </c>
      <c r="G9" s="154">
        <v>44348</v>
      </c>
      <c r="H9" s="154">
        <v>44377</v>
      </c>
      <c r="I9" s="153" t="s">
        <v>233</v>
      </c>
      <c r="J9" s="42"/>
    </row>
    <row r="10" spans="1:10" ht="38.25" x14ac:dyDescent="0.25">
      <c r="A10" s="206"/>
      <c r="B10" s="206"/>
      <c r="C10" s="213"/>
      <c r="D10" s="153" t="s">
        <v>234</v>
      </c>
      <c r="E10" s="166" t="s">
        <v>232</v>
      </c>
      <c r="F10" s="166" t="s">
        <v>232</v>
      </c>
      <c r="G10" s="154">
        <v>44378</v>
      </c>
      <c r="H10" s="154">
        <v>44407</v>
      </c>
      <c r="I10" s="153" t="s">
        <v>235</v>
      </c>
      <c r="J10" s="42"/>
    </row>
    <row r="11" spans="1:10" ht="38.25" x14ac:dyDescent="0.25">
      <c r="A11" s="207"/>
      <c r="B11" s="206"/>
      <c r="C11" s="213"/>
      <c r="D11" s="153" t="s">
        <v>236</v>
      </c>
      <c r="E11" s="166" t="s">
        <v>232</v>
      </c>
      <c r="F11" s="166" t="s">
        <v>232</v>
      </c>
      <c r="G11" s="154">
        <v>44531</v>
      </c>
      <c r="H11" s="154">
        <v>44545</v>
      </c>
      <c r="I11" s="153" t="s">
        <v>237</v>
      </c>
      <c r="J11" s="42"/>
    </row>
    <row r="12" spans="1:10" ht="51" x14ac:dyDescent="0.25">
      <c r="A12" s="205" t="s">
        <v>238</v>
      </c>
      <c r="B12" s="205" t="s">
        <v>239</v>
      </c>
      <c r="C12" s="205" t="s">
        <v>240</v>
      </c>
      <c r="D12" s="153" t="s">
        <v>241</v>
      </c>
      <c r="E12" s="166" t="s">
        <v>232</v>
      </c>
      <c r="F12" s="166" t="s">
        <v>232</v>
      </c>
      <c r="G12" s="154">
        <v>44440</v>
      </c>
      <c r="H12" s="154">
        <v>44560</v>
      </c>
      <c r="I12" s="153" t="s">
        <v>242</v>
      </c>
      <c r="J12" s="42"/>
    </row>
    <row r="13" spans="1:10" ht="51" x14ac:dyDescent="0.25">
      <c r="A13" s="206"/>
      <c r="B13" s="206"/>
      <c r="C13" s="206"/>
      <c r="D13" s="153" t="s">
        <v>243</v>
      </c>
      <c r="E13" s="166" t="s">
        <v>232</v>
      </c>
      <c r="F13" s="166" t="s">
        <v>232</v>
      </c>
      <c r="G13" s="154">
        <v>44317</v>
      </c>
      <c r="H13" s="154">
        <v>44377</v>
      </c>
      <c r="I13" s="153" t="s">
        <v>244</v>
      </c>
      <c r="J13" s="42"/>
    </row>
    <row r="14" spans="1:10" ht="38.25" x14ac:dyDescent="0.25">
      <c r="A14" s="206"/>
      <c r="B14" s="206"/>
      <c r="C14" s="206"/>
      <c r="D14" s="153" t="s">
        <v>245</v>
      </c>
      <c r="E14" s="166" t="s">
        <v>232</v>
      </c>
      <c r="F14" s="166" t="s">
        <v>232</v>
      </c>
      <c r="G14" s="155" t="s">
        <v>246</v>
      </c>
      <c r="H14" s="155" t="s">
        <v>247</v>
      </c>
      <c r="I14" s="153" t="s">
        <v>248</v>
      </c>
      <c r="J14" s="42"/>
    </row>
    <row r="15" spans="1:10" ht="51" x14ac:dyDescent="0.25">
      <c r="A15" s="206"/>
      <c r="B15" s="207"/>
      <c r="C15" s="207"/>
      <c r="D15" s="153" t="s">
        <v>249</v>
      </c>
      <c r="E15" s="166" t="s">
        <v>232</v>
      </c>
      <c r="F15" s="166" t="s">
        <v>232</v>
      </c>
      <c r="G15" s="155" t="s">
        <v>250</v>
      </c>
      <c r="H15" s="155" t="s">
        <v>251</v>
      </c>
      <c r="I15" s="153" t="s">
        <v>252</v>
      </c>
      <c r="J15" s="42"/>
    </row>
    <row r="16" spans="1:10" ht="63.75" x14ac:dyDescent="0.25">
      <c r="A16" s="206"/>
      <c r="B16" s="205" t="s">
        <v>253</v>
      </c>
      <c r="C16" s="205" t="s">
        <v>254</v>
      </c>
      <c r="D16" s="153" t="s">
        <v>255</v>
      </c>
      <c r="E16" s="166" t="s">
        <v>232</v>
      </c>
      <c r="F16" s="166" t="s">
        <v>232</v>
      </c>
      <c r="G16" s="154">
        <v>44287</v>
      </c>
      <c r="H16" s="154">
        <v>44316</v>
      </c>
      <c r="I16" s="153" t="s">
        <v>256</v>
      </c>
      <c r="J16" s="42"/>
    </row>
    <row r="17" spans="1:10" ht="63.75" x14ac:dyDescent="0.25">
      <c r="A17" s="206"/>
      <c r="B17" s="206"/>
      <c r="C17" s="206"/>
      <c r="D17" s="153" t="s">
        <v>257</v>
      </c>
      <c r="E17" s="166" t="s">
        <v>232</v>
      </c>
      <c r="F17" s="166" t="s">
        <v>232</v>
      </c>
      <c r="G17" s="154">
        <v>44531</v>
      </c>
      <c r="H17" s="154">
        <v>44560</v>
      </c>
      <c r="I17" s="153" t="s">
        <v>258</v>
      </c>
      <c r="J17" s="42"/>
    </row>
    <row r="18" spans="1:10" ht="51" x14ac:dyDescent="0.25">
      <c r="A18" s="206"/>
      <c r="B18" s="206"/>
      <c r="C18" s="206"/>
      <c r="D18" s="153" t="s">
        <v>259</v>
      </c>
      <c r="E18" s="166" t="s">
        <v>232</v>
      </c>
      <c r="F18" s="166" t="s">
        <v>232</v>
      </c>
      <c r="G18" s="155" t="s">
        <v>260</v>
      </c>
      <c r="H18" s="155" t="s">
        <v>261</v>
      </c>
      <c r="I18" s="153" t="s">
        <v>252</v>
      </c>
      <c r="J18" s="42"/>
    </row>
    <row r="19" spans="1:10" ht="38.25" x14ac:dyDescent="0.25">
      <c r="A19" s="207"/>
      <c r="B19" s="207"/>
      <c r="C19" s="207"/>
      <c r="D19" s="153" t="s">
        <v>262</v>
      </c>
      <c r="E19" s="166" t="s">
        <v>232</v>
      </c>
      <c r="F19" s="166" t="s">
        <v>232</v>
      </c>
      <c r="G19" s="155" t="s">
        <v>246</v>
      </c>
      <c r="H19" s="155" t="s">
        <v>247</v>
      </c>
      <c r="I19" s="153" t="s">
        <v>263</v>
      </c>
      <c r="J19" s="42"/>
    </row>
    <row r="20" spans="1:10" ht="89.25" x14ac:dyDescent="0.25">
      <c r="A20" s="208" t="s">
        <v>264</v>
      </c>
      <c r="B20" s="205" t="s">
        <v>265</v>
      </c>
      <c r="C20" s="205" t="s">
        <v>266</v>
      </c>
      <c r="D20" s="153" t="s">
        <v>267</v>
      </c>
      <c r="E20" s="166" t="s">
        <v>232</v>
      </c>
      <c r="F20" s="166" t="s">
        <v>232</v>
      </c>
      <c r="G20" s="155" t="s">
        <v>260</v>
      </c>
      <c r="H20" s="155" t="s">
        <v>261</v>
      </c>
      <c r="I20" s="153" t="s">
        <v>268</v>
      </c>
      <c r="J20" s="42"/>
    </row>
    <row r="21" spans="1:10" ht="114.75" x14ac:dyDescent="0.25">
      <c r="A21" s="208"/>
      <c r="B21" s="206"/>
      <c r="C21" s="206"/>
      <c r="D21" s="153" t="s">
        <v>269</v>
      </c>
      <c r="E21" s="166" t="s">
        <v>232</v>
      </c>
      <c r="F21" s="166" t="s">
        <v>232</v>
      </c>
      <c r="G21" s="155" t="s">
        <v>270</v>
      </c>
      <c r="H21" s="155" t="s">
        <v>271</v>
      </c>
      <c r="I21" s="153" t="s">
        <v>268</v>
      </c>
      <c r="J21" s="42"/>
    </row>
    <row r="22" spans="1:10" ht="51" x14ac:dyDescent="0.25">
      <c r="A22" s="208"/>
      <c r="B22" s="206"/>
      <c r="C22" s="206"/>
      <c r="D22" s="153" t="s">
        <v>272</v>
      </c>
      <c r="E22" s="166" t="s">
        <v>232</v>
      </c>
      <c r="F22" s="166" t="s">
        <v>232</v>
      </c>
      <c r="G22" s="155" t="s">
        <v>273</v>
      </c>
      <c r="H22" s="155" t="s">
        <v>274</v>
      </c>
      <c r="I22" s="153" t="s">
        <v>252</v>
      </c>
      <c r="J22" s="42"/>
    </row>
    <row r="23" spans="1:10" ht="89.25" x14ac:dyDescent="0.25">
      <c r="A23" s="208"/>
      <c r="B23" s="206"/>
      <c r="C23" s="206"/>
      <c r="D23" s="153" t="s">
        <v>275</v>
      </c>
      <c r="E23" s="166" t="s">
        <v>232</v>
      </c>
      <c r="F23" s="166" t="s">
        <v>232</v>
      </c>
      <c r="G23" s="155" t="s">
        <v>276</v>
      </c>
      <c r="H23" s="155" t="s">
        <v>277</v>
      </c>
      <c r="I23" s="153" t="s">
        <v>278</v>
      </c>
      <c r="J23" s="42"/>
    </row>
    <row r="24" spans="1:10" ht="89.25" x14ac:dyDescent="0.25">
      <c r="A24" s="208"/>
      <c r="B24" s="206"/>
      <c r="C24" s="206"/>
      <c r="D24" s="153" t="s">
        <v>279</v>
      </c>
      <c r="E24" s="166" t="s">
        <v>232</v>
      </c>
      <c r="F24" s="166" t="s">
        <v>232</v>
      </c>
      <c r="G24" s="155">
        <v>44501</v>
      </c>
      <c r="H24" s="155">
        <v>44530</v>
      </c>
      <c r="I24" s="153" t="s">
        <v>278</v>
      </c>
      <c r="J24" s="42"/>
    </row>
    <row r="25" spans="1:10" ht="63.75" x14ac:dyDescent="0.25">
      <c r="A25" s="208"/>
      <c r="B25" s="207"/>
      <c r="C25" s="207"/>
      <c r="D25" s="153" t="s">
        <v>280</v>
      </c>
      <c r="E25" s="166" t="s">
        <v>232</v>
      </c>
      <c r="F25" s="166" t="s">
        <v>232</v>
      </c>
      <c r="G25" s="155" t="s">
        <v>281</v>
      </c>
      <c r="H25" s="155" t="s">
        <v>282</v>
      </c>
      <c r="I25" s="153" t="s">
        <v>283</v>
      </c>
      <c r="J25" s="42"/>
    </row>
    <row r="26" spans="1:10" ht="89.25" x14ac:dyDescent="0.25">
      <c r="A26" s="205" t="s">
        <v>284</v>
      </c>
      <c r="B26" s="205" t="s">
        <v>285</v>
      </c>
      <c r="C26" s="205" t="s">
        <v>286</v>
      </c>
      <c r="D26" s="153" t="s">
        <v>287</v>
      </c>
      <c r="E26" s="166" t="s">
        <v>232</v>
      </c>
      <c r="F26" s="166" t="s">
        <v>232</v>
      </c>
      <c r="G26" s="155" t="s">
        <v>276</v>
      </c>
      <c r="H26" s="155" t="s">
        <v>277</v>
      </c>
      <c r="I26" s="153" t="s">
        <v>268</v>
      </c>
      <c r="J26" s="42"/>
    </row>
    <row r="27" spans="1:10" ht="63.75" x14ac:dyDescent="0.25">
      <c r="A27" s="206"/>
      <c r="B27" s="206"/>
      <c r="C27" s="206"/>
      <c r="D27" s="153" t="s">
        <v>288</v>
      </c>
      <c r="E27" s="166" t="s">
        <v>232</v>
      </c>
      <c r="F27" s="166" t="s">
        <v>232</v>
      </c>
      <c r="G27" s="155" t="s">
        <v>281</v>
      </c>
      <c r="H27" s="155" t="s">
        <v>282</v>
      </c>
      <c r="I27" s="153" t="s">
        <v>289</v>
      </c>
      <c r="J27" s="42"/>
    </row>
    <row r="28" spans="1:10" ht="102" x14ac:dyDescent="0.25">
      <c r="A28" s="206"/>
      <c r="B28" s="206"/>
      <c r="C28" s="206"/>
      <c r="D28" s="153" t="s">
        <v>290</v>
      </c>
      <c r="E28" s="166" t="s">
        <v>232</v>
      </c>
      <c r="F28" s="166" t="s">
        <v>232</v>
      </c>
      <c r="G28" s="143">
        <v>44501</v>
      </c>
      <c r="H28" s="143">
        <v>44530</v>
      </c>
      <c r="I28" s="153" t="s">
        <v>348</v>
      </c>
      <c r="J28" s="42"/>
    </row>
    <row r="29" spans="1:10" ht="63.75" x14ac:dyDescent="0.25">
      <c r="A29" s="207"/>
      <c r="B29" s="207"/>
      <c r="C29" s="207"/>
      <c r="D29" s="153" t="s">
        <v>291</v>
      </c>
      <c r="E29" s="166" t="s">
        <v>232</v>
      </c>
      <c r="F29" s="166" t="s">
        <v>232</v>
      </c>
      <c r="G29" s="155" t="s">
        <v>292</v>
      </c>
      <c r="H29" s="155" t="s">
        <v>293</v>
      </c>
      <c r="I29" s="153" t="s">
        <v>252</v>
      </c>
      <c r="J29" s="42"/>
    </row>
    <row r="30" spans="1:10" ht="38.25" x14ac:dyDescent="0.25">
      <c r="A30" s="205" t="s">
        <v>294</v>
      </c>
      <c r="B30" s="205" t="s">
        <v>230</v>
      </c>
      <c r="C30" s="205" t="s">
        <v>231</v>
      </c>
      <c r="D30" s="153" t="s">
        <v>349</v>
      </c>
      <c r="E30" s="166" t="s">
        <v>232</v>
      </c>
      <c r="F30" s="166" t="s">
        <v>295</v>
      </c>
      <c r="G30" s="155">
        <v>44378</v>
      </c>
      <c r="H30" s="155">
        <v>44407</v>
      </c>
      <c r="I30" s="153" t="s">
        <v>296</v>
      </c>
      <c r="J30" s="42"/>
    </row>
    <row r="31" spans="1:10" ht="38.25" x14ac:dyDescent="0.25">
      <c r="A31" s="206"/>
      <c r="B31" s="206"/>
      <c r="C31" s="206"/>
      <c r="D31" s="153" t="s">
        <v>350</v>
      </c>
      <c r="E31" s="166" t="s">
        <v>232</v>
      </c>
      <c r="F31" s="166" t="s">
        <v>295</v>
      </c>
      <c r="G31" s="155">
        <v>44378</v>
      </c>
      <c r="H31" s="155">
        <v>44407</v>
      </c>
      <c r="I31" s="153" t="s">
        <v>296</v>
      </c>
      <c r="J31" s="42"/>
    </row>
    <row r="32" spans="1:10" ht="38.25" x14ac:dyDescent="0.25">
      <c r="A32" s="206"/>
      <c r="B32" s="206"/>
      <c r="C32" s="206"/>
      <c r="D32" s="153" t="s">
        <v>297</v>
      </c>
      <c r="E32" s="166" t="s">
        <v>232</v>
      </c>
      <c r="F32" s="166" t="s">
        <v>232</v>
      </c>
      <c r="G32" s="155">
        <v>44348</v>
      </c>
      <c r="H32" s="155">
        <v>44377</v>
      </c>
      <c r="I32" s="153" t="s">
        <v>298</v>
      </c>
      <c r="J32" s="42"/>
    </row>
    <row r="33" spans="1:10" ht="38.25" x14ac:dyDescent="0.25">
      <c r="A33" s="207"/>
      <c r="B33" s="207"/>
      <c r="C33" s="207"/>
      <c r="D33" s="153" t="s">
        <v>299</v>
      </c>
      <c r="E33" s="166" t="s">
        <v>232</v>
      </c>
      <c r="F33" s="166" t="s">
        <v>232</v>
      </c>
      <c r="G33" s="155">
        <v>44501</v>
      </c>
      <c r="H33" s="155">
        <v>44530</v>
      </c>
      <c r="I33" s="153" t="s">
        <v>300</v>
      </c>
      <c r="J33" s="42"/>
    </row>
    <row r="34" spans="1:10" s="70" customFormat="1" x14ac:dyDescent="0.25">
      <c r="E34" s="135"/>
      <c r="F34" s="135"/>
    </row>
    <row r="35" spans="1:10" s="70" customFormat="1" x14ac:dyDescent="0.25">
      <c r="E35" s="135"/>
      <c r="F35" s="135"/>
    </row>
    <row r="36" spans="1:10" s="70" customFormat="1" x14ac:dyDescent="0.25">
      <c r="E36" s="135"/>
      <c r="F36" s="135"/>
    </row>
    <row r="37" spans="1:10" s="70" customFormat="1" x14ac:dyDescent="0.25">
      <c r="E37" s="135"/>
      <c r="F37" s="135"/>
    </row>
    <row r="38" spans="1:10" s="70" customFormat="1" x14ac:dyDescent="0.25">
      <c r="E38" s="135"/>
      <c r="F38" s="135"/>
    </row>
    <row r="39" spans="1:10" s="70" customFormat="1" x14ac:dyDescent="0.25">
      <c r="E39" s="135"/>
      <c r="F39" s="135"/>
    </row>
    <row r="40" spans="1:10" s="70" customFormat="1" x14ac:dyDescent="0.25">
      <c r="E40" s="135"/>
      <c r="F40" s="135"/>
    </row>
    <row r="41" spans="1:10" s="70" customFormat="1" x14ac:dyDescent="0.25">
      <c r="E41" s="135"/>
      <c r="F41" s="135"/>
    </row>
    <row r="42" spans="1:10" s="70" customFormat="1" x14ac:dyDescent="0.25">
      <c r="E42" s="135"/>
      <c r="F42" s="135"/>
    </row>
    <row r="43" spans="1:10" s="70" customFormat="1" x14ac:dyDescent="0.25">
      <c r="E43" s="135"/>
      <c r="F43" s="135"/>
    </row>
    <row r="44" spans="1:10" s="70" customFormat="1" x14ac:dyDescent="0.25">
      <c r="E44" s="135"/>
      <c r="F44" s="135"/>
    </row>
    <row r="45" spans="1:10" s="70" customFormat="1" x14ac:dyDescent="0.25">
      <c r="E45" s="135"/>
      <c r="F45" s="135"/>
    </row>
    <row r="46" spans="1:10" s="70" customFormat="1" x14ac:dyDescent="0.25">
      <c r="E46" s="135"/>
      <c r="F46" s="135"/>
    </row>
    <row r="47" spans="1:10" s="70" customFormat="1" x14ac:dyDescent="0.25">
      <c r="E47" s="135"/>
      <c r="F47" s="135"/>
    </row>
    <row r="48" spans="1:10" s="70" customFormat="1" x14ac:dyDescent="0.25">
      <c r="E48" s="135"/>
      <c r="F48" s="135"/>
    </row>
    <row r="49" spans="5:6" s="70" customFormat="1" x14ac:dyDescent="0.25">
      <c r="E49" s="135"/>
      <c r="F49" s="135"/>
    </row>
    <row r="50" spans="5:6" s="70" customFormat="1" x14ac:dyDescent="0.25">
      <c r="E50" s="135"/>
      <c r="F50" s="135"/>
    </row>
    <row r="51" spans="5:6" s="70" customFormat="1" x14ac:dyDescent="0.25">
      <c r="E51" s="135"/>
      <c r="F51" s="135"/>
    </row>
    <row r="52" spans="5:6" s="70" customFormat="1" x14ac:dyDescent="0.25">
      <c r="E52" s="135"/>
      <c r="F52" s="135"/>
    </row>
    <row r="53" spans="5:6" s="70" customFormat="1" x14ac:dyDescent="0.25">
      <c r="E53" s="135"/>
      <c r="F53" s="135"/>
    </row>
    <row r="54" spans="5:6" s="70" customFormat="1" x14ac:dyDescent="0.25">
      <c r="E54" s="135"/>
      <c r="F54" s="135"/>
    </row>
    <row r="55" spans="5:6" s="70" customFormat="1" x14ac:dyDescent="0.25">
      <c r="E55" s="135"/>
      <c r="F55" s="135"/>
    </row>
    <row r="56" spans="5:6" s="70" customFormat="1" x14ac:dyDescent="0.25">
      <c r="E56" s="135"/>
      <c r="F56" s="135"/>
    </row>
    <row r="57" spans="5:6" s="70" customFormat="1" x14ac:dyDescent="0.25">
      <c r="E57" s="135"/>
      <c r="F57" s="135"/>
    </row>
    <row r="58" spans="5:6" s="70" customFormat="1" x14ac:dyDescent="0.25">
      <c r="E58" s="135"/>
      <c r="F58" s="135"/>
    </row>
    <row r="59" spans="5:6" s="70" customFormat="1" x14ac:dyDescent="0.25">
      <c r="E59" s="135"/>
      <c r="F59" s="135"/>
    </row>
    <row r="60" spans="5:6" s="70" customFormat="1" x14ac:dyDescent="0.25">
      <c r="E60" s="135"/>
      <c r="F60" s="135"/>
    </row>
    <row r="61" spans="5:6" s="70" customFormat="1" x14ac:dyDescent="0.25">
      <c r="E61" s="135"/>
      <c r="F61" s="135"/>
    </row>
    <row r="62" spans="5:6" s="70" customFormat="1" x14ac:dyDescent="0.25">
      <c r="E62" s="135"/>
      <c r="F62" s="135"/>
    </row>
    <row r="63" spans="5:6" s="70" customFormat="1" x14ac:dyDescent="0.25">
      <c r="E63" s="135"/>
      <c r="F63" s="135"/>
    </row>
    <row r="64" spans="5:6" s="70" customFormat="1" x14ac:dyDescent="0.25">
      <c r="E64" s="135"/>
      <c r="F64" s="135"/>
    </row>
    <row r="65" spans="5:6" s="70" customFormat="1" x14ac:dyDescent="0.25">
      <c r="E65" s="135"/>
      <c r="F65" s="135"/>
    </row>
    <row r="66" spans="5:6" s="70" customFormat="1" x14ac:dyDescent="0.25">
      <c r="E66" s="135"/>
      <c r="F66" s="135"/>
    </row>
    <row r="67" spans="5:6" s="70" customFormat="1" x14ac:dyDescent="0.25">
      <c r="E67" s="135"/>
      <c r="F67" s="135"/>
    </row>
    <row r="68" spans="5:6" s="70" customFormat="1" x14ac:dyDescent="0.25">
      <c r="E68" s="135"/>
      <c r="F68" s="135"/>
    </row>
    <row r="69" spans="5:6" s="70" customFormat="1" x14ac:dyDescent="0.25">
      <c r="E69" s="135"/>
      <c r="F69" s="135"/>
    </row>
    <row r="70" spans="5:6" s="70" customFormat="1" x14ac:dyDescent="0.25">
      <c r="E70" s="135"/>
      <c r="F70" s="135"/>
    </row>
    <row r="71" spans="5:6" s="70" customFormat="1" x14ac:dyDescent="0.25">
      <c r="E71" s="135"/>
      <c r="F71" s="135"/>
    </row>
    <row r="72" spans="5:6" s="70" customFormat="1" x14ac:dyDescent="0.25">
      <c r="E72" s="135"/>
      <c r="F72" s="135"/>
    </row>
    <row r="73" spans="5:6" s="70" customFormat="1" x14ac:dyDescent="0.25">
      <c r="E73" s="135"/>
      <c r="F73" s="135"/>
    </row>
    <row r="74" spans="5:6" s="70" customFormat="1" x14ac:dyDescent="0.25">
      <c r="E74" s="135"/>
      <c r="F74" s="135"/>
    </row>
    <row r="75" spans="5:6" s="70" customFormat="1" x14ac:dyDescent="0.25">
      <c r="E75" s="135"/>
      <c r="F75" s="135"/>
    </row>
    <row r="76" spans="5:6" s="70" customFormat="1" x14ac:dyDescent="0.25">
      <c r="E76" s="135"/>
      <c r="F76" s="135"/>
    </row>
    <row r="77" spans="5:6" s="70" customFormat="1" x14ac:dyDescent="0.25">
      <c r="E77" s="135"/>
      <c r="F77" s="135"/>
    </row>
    <row r="78" spans="5:6" s="70" customFormat="1" x14ac:dyDescent="0.25">
      <c r="E78" s="135"/>
      <c r="F78" s="135"/>
    </row>
    <row r="79" spans="5:6" s="70" customFormat="1" x14ac:dyDescent="0.25">
      <c r="E79" s="135"/>
      <c r="F79" s="135"/>
    </row>
    <row r="80" spans="5:6" s="70" customFormat="1" x14ac:dyDescent="0.25">
      <c r="E80" s="135"/>
      <c r="F80" s="135"/>
    </row>
    <row r="81" spans="5:6" s="70" customFormat="1" x14ac:dyDescent="0.25">
      <c r="E81" s="135"/>
      <c r="F81" s="135"/>
    </row>
    <row r="82" spans="5:6" s="70" customFormat="1" x14ac:dyDescent="0.25">
      <c r="E82" s="135"/>
      <c r="F82" s="135"/>
    </row>
    <row r="83" spans="5:6" s="70" customFormat="1" x14ac:dyDescent="0.25">
      <c r="E83" s="135"/>
      <c r="F83" s="135"/>
    </row>
    <row r="84" spans="5:6" s="70" customFormat="1" x14ac:dyDescent="0.25">
      <c r="E84" s="135"/>
      <c r="F84" s="135"/>
    </row>
    <row r="85" spans="5:6" s="70" customFormat="1" x14ac:dyDescent="0.25">
      <c r="E85" s="135"/>
      <c r="F85" s="135"/>
    </row>
    <row r="86" spans="5:6" s="70" customFormat="1" x14ac:dyDescent="0.25">
      <c r="E86" s="135"/>
      <c r="F86" s="135"/>
    </row>
    <row r="87" spans="5:6" s="70" customFormat="1" x14ac:dyDescent="0.25">
      <c r="E87" s="135"/>
      <c r="F87" s="135"/>
    </row>
    <row r="88" spans="5:6" s="70" customFormat="1" x14ac:dyDescent="0.25">
      <c r="E88" s="135"/>
      <c r="F88" s="135"/>
    </row>
    <row r="89" spans="5:6" s="70" customFormat="1" x14ac:dyDescent="0.25">
      <c r="E89" s="135"/>
      <c r="F89" s="135"/>
    </row>
    <row r="90" spans="5:6" s="70" customFormat="1" x14ac:dyDescent="0.25">
      <c r="E90" s="135"/>
      <c r="F90" s="135"/>
    </row>
    <row r="91" spans="5:6" s="70" customFormat="1" x14ac:dyDescent="0.25">
      <c r="E91" s="135"/>
      <c r="F91" s="135"/>
    </row>
    <row r="92" spans="5:6" s="70" customFormat="1" x14ac:dyDescent="0.25">
      <c r="E92" s="135"/>
      <c r="F92" s="135"/>
    </row>
    <row r="93" spans="5:6" s="70" customFormat="1" x14ac:dyDescent="0.25">
      <c r="E93" s="135"/>
      <c r="F93" s="135"/>
    </row>
    <row r="94" spans="5:6" s="70" customFormat="1" x14ac:dyDescent="0.25">
      <c r="E94" s="135"/>
      <c r="F94" s="135"/>
    </row>
    <row r="95" spans="5:6" s="70" customFormat="1" x14ac:dyDescent="0.25">
      <c r="E95" s="135"/>
      <c r="F95" s="135"/>
    </row>
    <row r="96" spans="5:6" s="70" customFormat="1" x14ac:dyDescent="0.25">
      <c r="E96" s="135"/>
      <c r="F96" s="135"/>
    </row>
    <row r="97" spans="5:6" s="70" customFormat="1" x14ac:dyDescent="0.25">
      <c r="E97" s="135"/>
      <c r="F97" s="135"/>
    </row>
    <row r="98" spans="5:6" s="70" customFormat="1" x14ac:dyDescent="0.25">
      <c r="E98" s="135"/>
      <c r="F98" s="135"/>
    </row>
    <row r="99" spans="5:6" s="70" customFormat="1" x14ac:dyDescent="0.25">
      <c r="E99" s="135"/>
      <c r="F99" s="135"/>
    </row>
    <row r="100" spans="5:6" s="70" customFormat="1" x14ac:dyDescent="0.25">
      <c r="E100" s="135"/>
      <c r="F100" s="135"/>
    </row>
    <row r="101" spans="5:6" s="70" customFormat="1" x14ac:dyDescent="0.25">
      <c r="E101" s="135"/>
      <c r="F101" s="135"/>
    </row>
    <row r="102" spans="5:6" s="70" customFormat="1" x14ac:dyDescent="0.25">
      <c r="E102" s="135"/>
      <c r="F102" s="135"/>
    </row>
    <row r="103" spans="5:6" s="70" customFormat="1" x14ac:dyDescent="0.25">
      <c r="E103" s="135"/>
      <c r="F103" s="135"/>
    </row>
    <row r="104" spans="5:6" s="70" customFormat="1" x14ac:dyDescent="0.25">
      <c r="E104" s="135"/>
      <c r="F104" s="135"/>
    </row>
    <row r="105" spans="5:6" s="70" customFormat="1" x14ac:dyDescent="0.25">
      <c r="E105" s="135"/>
      <c r="F105" s="135"/>
    </row>
    <row r="106" spans="5:6" s="70" customFormat="1" x14ac:dyDescent="0.25">
      <c r="E106" s="135"/>
      <c r="F106" s="135"/>
    </row>
    <row r="107" spans="5:6" s="70" customFormat="1" x14ac:dyDescent="0.25">
      <c r="E107" s="135"/>
      <c r="F107" s="135"/>
    </row>
    <row r="108" spans="5:6" s="70" customFormat="1" x14ac:dyDescent="0.25">
      <c r="E108" s="135"/>
      <c r="F108" s="135"/>
    </row>
    <row r="109" spans="5:6" s="70" customFormat="1" x14ac:dyDescent="0.25">
      <c r="E109" s="135"/>
      <c r="F109" s="135"/>
    </row>
    <row r="110" spans="5:6" s="70" customFormat="1" x14ac:dyDescent="0.25">
      <c r="E110" s="135"/>
      <c r="F110" s="135"/>
    </row>
    <row r="111" spans="5:6" s="70" customFormat="1" x14ac:dyDescent="0.25">
      <c r="E111" s="135"/>
      <c r="F111" s="135"/>
    </row>
    <row r="112" spans="5:6" s="70" customFormat="1" x14ac:dyDescent="0.25">
      <c r="E112" s="135"/>
      <c r="F112" s="135"/>
    </row>
    <row r="113" spans="5:6" s="70" customFormat="1" x14ac:dyDescent="0.25">
      <c r="E113" s="135"/>
      <c r="F113" s="135"/>
    </row>
    <row r="114" spans="5:6" s="70" customFormat="1" x14ac:dyDescent="0.25">
      <c r="E114" s="135"/>
      <c r="F114" s="135"/>
    </row>
    <row r="115" spans="5:6" s="70" customFormat="1" x14ac:dyDescent="0.25">
      <c r="E115" s="135"/>
      <c r="F115" s="135"/>
    </row>
    <row r="116" spans="5:6" s="70" customFormat="1" x14ac:dyDescent="0.25">
      <c r="E116" s="135"/>
      <c r="F116" s="135"/>
    </row>
    <row r="117" spans="5:6" s="70" customFormat="1" x14ac:dyDescent="0.25">
      <c r="E117" s="135"/>
      <c r="F117" s="135"/>
    </row>
    <row r="118" spans="5:6" s="70" customFormat="1" x14ac:dyDescent="0.25">
      <c r="E118" s="135"/>
      <c r="F118" s="135"/>
    </row>
    <row r="119" spans="5:6" s="70" customFormat="1" x14ac:dyDescent="0.25">
      <c r="E119" s="135"/>
      <c r="F119" s="135"/>
    </row>
    <row r="120" spans="5:6" s="70" customFormat="1" x14ac:dyDescent="0.25">
      <c r="E120" s="135"/>
      <c r="F120" s="135"/>
    </row>
    <row r="121" spans="5:6" s="70" customFormat="1" x14ac:dyDescent="0.25">
      <c r="E121" s="135"/>
      <c r="F121" s="135"/>
    </row>
    <row r="122" spans="5:6" s="70" customFormat="1" x14ac:dyDescent="0.25">
      <c r="E122" s="135"/>
      <c r="F122" s="135"/>
    </row>
    <row r="123" spans="5:6" s="70" customFormat="1" x14ac:dyDescent="0.25">
      <c r="E123" s="135"/>
      <c r="F123" s="135"/>
    </row>
    <row r="124" spans="5:6" s="70" customFormat="1" x14ac:dyDescent="0.25">
      <c r="E124" s="135"/>
      <c r="F124" s="135"/>
    </row>
    <row r="125" spans="5:6" s="70" customFormat="1" x14ac:dyDescent="0.25">
      <c r="E125" s="135"/>
      <c r="F125" s="135"/>
    </row>
    <row r="126" spans="5:6" s="70" customFormat="1" x14ac:dyDescent="0.25">
      <c r="E126" s="135"/>
      <c r="F126" s="135"/>
    </row>
    <row r="127" spans="5:6" s="70" customFormat="1" x14ac:dyDescent="0.25">
      <c r="E127" s="135"/>
      <c r="F127" s="135"/>
    </row>
    <row r="128" spans="5:6" s="70" customFormat="1" x14ac:dyDescent="0.25">
      <c r="E128" s="135"/>
      <c r="F128" s="135"/>
    </row>
    <row r="129" spans="5:6" s="70" customFormat="1" x14ac:dyDescent="0.25">
      <c r="E129" s="135"/>
      <c r="F129" s="135"/>
    </row>
    <row r="130" spans="5:6" s="70" customFormat="1" x14ac:dyDescent="0.25">
      <c r="E130" s="135"/>
      <c r="F130" s="135"/>
    </row>
    <row r="131" spans="5:6" s="70" customFormat="1" x14ac:dyDescent="0.25">
      <c r="E131" s="135"/>
      <c r="F131" s="135"/>
    </row>
    <row r="132" spans="5:6" s="70" customFormat="1" x14ac:dyDescent="0.25">
      <c r="E132" s="135"/>
      <c r="F132" s="135"/>
    </row>
    <row r="133" spans="5:6" s="70" customFormat="1" x14ac:dyDescent="0.25">
      <c r="E133" s="135"/>
      <c r="F133" s="135"/>
    </row>
    <row r="134" spans="5:6" s="70" customFormat="1" x14ac:dyDescent="0.25">
      <c r="E134" s="135"/>
      <c r="F134" s="135"/>
    </row>
    <row r="135" spans="5:6" s="70" customFormat="1" x14ac:dyDescent="0.25">
      <c r="E135" s="135"/>
      <c r="F135" s="135"/>
    </row>
    <row r="136" spans="5:6" s="70" customFormat="1" x14ac:dyDescent="0.25">
      <c r="E136" s="135"/>
      <c r="F136" s="135"/>
    </row>
    <row r="137" spans="5:6" s="70" customFormat="1" x14ac:dyDescent="0.25">
      <c r="E137" s="135"/>
      <c r="F137" s="135"/>
    </row>
    <row r="138" spans="5:6" s="70" customFormat="1" x14ac:dyDescent="0.25">
      <c r="E138" s="135"/>
      <c r="F138" s="135"/>
    </row>
    <row r="139" spans="5:6" s="70" customFormat="1" x14ac:dyDescent="0.25">
      <c r="E139" s="135"/>
      <c r="F139" s="135"/>
    </row>
    <row r="140" spans="5:6" s="70" customFormat="1" x14ac:dyDescent="0.25">
      <c r="E140" s="135"/>
      <c r="F140" s="135"/>
    </row>
    <row r="141" spans="5:6" s="70" customFormat="1" x14ac:dyDescent="0.25">
      <c r="E141" s="135"/>
      <c r="F141" s="135"/>
    </row>
    <row r="142" spans="5:6" s="70" customFormat="1" x14ac:dyDescent="0.25">
      <c r="E142" s="135"/>
      <c r="F142" s="135"/>
    </row>
    <row r="143" spans="5:6" s="70" customFormat="1" x14ac:dyDescent="0.25">
      <c r="E143" s="135"/>
      <c r="F143" s="135"/>
    </row>
    <row r="144" spans="5:6" s="70" customFormat="1" x14ac:dyDescent="0.25">
      <c r="E144" s="135"/>
      <c r="F144" s="135"/>
    </row>
    <row r="145" spans="5:6" s="70" customFormat="1" x14ac:dyDescent="0.25">
      <c r="E145" s="135"/>
      <c r="F145" s="135"/>
    </row>
    <row r="146" spans="5:6" s="70" customFormat="1" x14ac:dyDescent="0.25">
      <c r="E146" s="135"/>
      <c r="F146" s="135"/>
    </row>
    <row r="147" spans="5:6" s="70" customFormat="1" x14ac:dyDescent="0.25">
      <c r="E147" s="135"/>
      <c r="F147" s="135"/>
    </row>
    <row r="148" spans="5:6" s="70" customFormat="1" x14ac:dyDescent="0.25">
      <c r="E148" s="135"/>
      <c r="F148" s="135"/>
    </row>
    <row r="149" spans="5:6" s="70" customFormat="1" x14ac:dyDescent="0.25">
      <c r="E149" s="135"/>
      <c r="F149" s="135"/>
    </row>
    <row r="150" spans="5:6" s="70" customFormat="1" x14ac:dyDescent="0.25">
      <c r="E150" s="135"/>
      <c r="F150" s="135"/>
    </row>
    <row r="151" spans="5:6" s="70" customFormat="1" x14ac:dyDescent="0.25">
      <c r="E151" s="135"/>
      <c r="F151" s="135"/>
    </row>
    <row r="152" spans="5:6" s="70" customFormat="1" x14ac:dyDescent="0.25">
      <c r="E152" s="135"/>
      <c r="F152" s="135"/>
    </row>
    <row r="153" spans="5:6" s="70" customFormat="1" x14ac:dyDescent="0.25">
      <c r="E153" s="135"/>
      <c r="F153" s="135"/>
    </row>
    <row r="154" spans="5:6" s="70" customFormat="1" x14ac:dyDescent="0.25">
      <c r="E154" s="135"/>
      <c r="F154" s="135"/>
    </row>
    <row r="155" spans="5:6" s="70" customFormat="1" x14ac:dyDescent="0.25">
      <c r="E155" s="135"/>
      <c r="F155" s="135"/>
    </row>
    <row r="156" spans="5:6" s="70" customFormat="1" x14ac:dyDescent="0.25">
      <c r="E156" s="135"/>
      <c r="F156" s="135"/>
    </row>
    <row r="157" spans="5:6" s="70" customFormat="1" x14ac:dyDescent="0.25">
      <c r="E157" s="135"/>
      <c r="F157" s="135"/>
    </row>
    <row r="158" spans="5:6" s="70" customFormat="1" x14ac:dyDescent="0.25">
      <c r="E158" s="135"/>
      <c r="F158" s="135"/>
    </row>
    <row r="159" spans="5:6" s="70" customFormat="1" x14ac:dyDescent="0.25">
      <c r="E159" s="135"/>
      <c r="F159" s="135"/>
    </row>
    <row r="160" spans="5:6" s="70" customFormat="1" x14ac:dyDescent="0.25">
      <c r="E160" s="135"/>
      <c r="F160" s="135"/>
    </row>
    <row r="161" spans="5:6" s="70" customFormat="1" x14ac:dyDescent="0.25">
      <c r="E161" s="135"/>
      <c r="F161" s="135"/>
    </row>
    <row r="162" spans="5:6" s="70" customFormat="1" x14ac:dyDescent="0.25">
      <c r="E162" s="135"/>
      <c r="F162" s="135"/>
    </row>
    <row r="163" spans="5:6" s="70" customFormat="1" x14ac:dyDescent="0.25">
      <c r="E163" s="135"/>
      <c r="F163" s="135"/>
    </row>
    <row r="164" spans="5:6" s="70" customFormat="1" x14ac:dyDescent="0.25">
      <c r="E164" s="135"/>
      <c r="F164" s="135"/>
    </row>
    <row r="165" spans="5:6" s="70" customFormat="1" x14ac:dyDescent="0.25">
      <c r="E165" s="135"/>
      <c r="F165" s="135"/>
    </row>
    <row r="166" spans="5:6" s="70" customFormat="1" x14ac:dyDescent="0.25">
      <c r="E166" s="135"/>
      <c r="F166" s="135"/>
    </row>
    <row r="167" spans="5:6" s="70" customFormat="1" x14ac:dyDescent="0.25">
      <c r="E167" s="135"/>
      <c r="F167" s="135"/>
    </row>
    <row r="168" spans="5:6" s="70" customFormat="1" x14ac:dyDescent="0.25">
      <c r="E168" s="135"/>
      <c r="F168" s="135"/>
    </row>
    <row r="169" spans="5:6" s="70" customFormat="1" x14ac:dyDescent="0.25">
      <c r="E169" s="135"/>
      <c r="F169" s="135"/>
    </row>
    <row r="170" spans="5:6" s="70" customFormat="1" x14ac:dyDescent="0.25">
      <c r="E170" s="135"/>
      <c r="F170" s="135"/>
    </row>
    <row r="171" spans="5:6" s="70" customFormat="1" x14ac:dyDescent="0.25">
      <c r="E171" s="135"/>
      <c r="F171" s="135"/>
    </row>
    <row r="172" spans="5:6" s="70" customFormat="1" x14ac:dyDescent="0.25">
      <c r="E172" s="135"/>
      <c r="F172" s="135"/>
    </row>
    <row r="173" spans="5:6" s="70" customFormat="1" x14ac:dyDescent="0.25">
      <c r="E173" s="135"/>
      <c r="F173" s="135"/>
    </row>
    <row r="174" spans="5:6" s="70" customFormat="1" x14ac:dyDescent="0.25">
      <c r="E174" s="135"/>
      <c r="F174" s="135"/>
    </row>
    <row r="175" spans="5:6" s="70" customFormat="1" x14ac:dyDescent="0.25">
      <c r="E175" s="135"/>
      <c r="F175" s="135"/>
    </row>
    <row r="176" spans="5:6" s="70" customFormat="1" x14ac:dyDescent="0.25">
      <c r="E176" s="135"/>
      <c r="F176" s="135"/>
    </row>
    <row r="177" spans="5:6" s="70" customFormat="1" x14ac:dyDescent="0.25">
      <c r="E177" s="135"/>
      <c r="F177" s="135"/>
    </row>
    <row r="178" spans="5:6" s="70" customFormat="1" x14ac:dyDescent="0.25">
      <c r="E178" s="135"/>
      <c r="F178" s="135"/>
    </row>
    <row r="179" spans="5:6" s="70" customFormat="1" x14ac:dyDescent="0.25">
      <c r="E179" s="135"/>
      <c r="F179" s="135"/>
    </row>
    <row r="180" spans="5:6" s="70" customFormat="1" x14ac:dyDescent="0.25">
      <c r="E180" s="135"/>
      <c r="F180" s="135"/>
    </row>
    <row r="181" spans="5:6" s="70" customFormat="1" x14ac:dyDescent="0.25">
      <c r="E181" s="135"/>
      <c r="F181" s="135"/>
    </row>
    <row r="182" spans="5:6" s="70" customFormat="1" x14ac:dyDescent="0.25">
      <c r="E182" s="135"/>
      <c r="F182" s="135"/>
    </row>
    <row r="183" spans="5:6" s="70" customFormat="1" x14ac:dyDescent="0.25">
      <c r="E183" s="135"/>
      <c r="F183" s="135"/>
    </row>
    <row r="184" spans="5:6" s="70" customFormat="1" x14ac:dyDescent="0.25">
      <c r="E184" s="135"/>
      <c r="F184" s="135"/>
    </row>
    <row r="185" spans="5:6" s="70" customFormat="1" x14ac:dyDescent="0.25">
      <c r="E185" s="135"/>
      <c r="F185" s="135"/>
    </row>
    <row r="186" spans="5:6" s="70" customFormat="1" x14ac:dyDescent="0.25">
      <c r="E186" s="135"/>
      <c r="F186" s="135"/>
    </row>
    <row r="187" spans="5:6" s="70" customFormat="1" x14ac:dyDescent="0.25">
      <c r="E187" s="135"/>
      <c r="F187" s="135"/>
    </row>
    <row r="188" spans="5:6" s="70" customFormat="1" x14ac:dyDescent="0.25">
      <c r="E188" s="135"/>
      <c r="F188" s="135"/>
    </row>
    <row r="189" spans="5:6" s="70" customFormat="1" x14ac:dyDescent="0.25">
      <c r="E189" s="135"/>
      <c r="F189" s="135"/>
    </row>
    <row r="190" spans="5:6" s="70" customFormat="1" x14ac:dyDescent="0.25">
      <c r="E190" s="135"/>
      <c r="F190" s="135"/>
    </row>
    <row r="191" spans="5:6" s="70" customFormat="1" x14ac:dyDescent="0.25">
      <c r="E191" s="135"/>
      <c r="F191" s="135"/>
    </row>
    <row r="192" spans="5:6" s="70" customFormat="1" x14ac:dyDescent="0.25">
      <c r="E192" s="135"/>
      <c r="F192" s="135"/>
    </row>
    <row r="193" spans="5:6" s="70" customFormat="1" x14ac:dyDescent="0.25">
      <c r="E193" s="135"/>
      <c r="F193" s="135"/>
    </row>
    <row r="194" spans="5:6" s="70" customFormat="1" x14ac:dyDescent="0.25">
      <c r="E194" s="135"/>
      <c r="F194" s="135"/>
    </row>
    <row r="195" spans="5:6" s="70" customFormat="1" x14ac:dyDescent="0.25">
      <c r="E195" s="135"/>
      <c r="F195" s="135"/>
    </row>
    <row r="196" spans="5:6" s="70" customFormat="1" x14ac:dyDescent="0.25">
      <c r="E196" s="135"/>
      <c r="F196" s="135"/>
    </row>
    <row r="197" spans="5:6" s="70" customFormat="1" x14ac:dyDescent="0.25">
      <c r="E197" s="135"/>
      <c r="F197" s="135"/>
    </row>
    <row r="198" spans="5:6" s="70" customFormat="1" x14ac:dyDescent="0.25">
      <c r="E198" s="135"/>
      <c r="F198" s="135"/>
    </row>
    <row r="199" spans="5:6" s="70" customFormat="1" x14ac:dyDescent="0.25">
      <c r="E199" s="135"/>
      <c r="F199" s="135"/>
    </row>
    <row r="200" spans="5:6" s="70" customFormat="1" x14ac:dyDescent="0.25">
      <c r="E200" s="135"/>
      <c r="F200" s="135"/>
    </row>
    <row r="201" spans="5:6" s="70" customFormat="1" x14ac:dyDescent="0.25">
      <c r="E201" s="135"/>
      <c r="F201" s="135"/>
    </row>
    <row r="202" spans="5:6" s="70" customFormat="1" x14ac:dyDescent="0.25">
      <c r="E202" s="135"/>
      <c r="F202" s="135"/>
    </row>
    <row r="203" spans="5:6" s="70" customFormat="1" x14ac:dyDescent="0.25">
      <c r="E203" s="135"/>
      <c r="F203" s="135"/>
    </row>
    <row r="204" spans="5:6" s="70" customFormat="1" x14ac:dyDescent="0.25">
      <c r="E204" s="135"/>
      <c r="F204" s="135"/>
    </row>
    <row r="205" spans="5:6" s="70" customFormat="1" x14ac:dyDescent="0.25">
      <c r="E205" s="135"/>
      <c r="F205" s="135"/>
    </row>
    <row r="206" spans="5:6" s="70" customFormat="1" x14ac:dyDescent="0.25">
      <c r="E206" s="135"/>
      <c r="F206" s="135"/>
    </row>
    <row r="207" spans="5:6" s="70" customFormat="1" x14ac:dyDescent="0.25">
      <c r="E207" s="135"/>
      <c r="F207" s="135"/>
    </row>
    <row r="208" spans="5:6" s="70" customFormat="1" x14ac:dyDescent="0.25">
      <c r="E208" s="135"/>
      <c r="F208" s="135"/>
    </row>
    <row r="209" spans="5:6" s="70" customFormat="1" x14ac:dyDescent="0.25">
      <c r="E209" s="135"/>
      <c r="F209" s="135"/>
    </row>
    <row r="210" spans="5:6" s="70" customFormat="1" x14ac:dyDescent="0.25">
      <c r="E210" s="135"/>
      <c r="F210" s="135"/>
    </row>
    <row r="211" spans="5:6" s="70" customFormat="1" x14ac:dyDescent="0.25">
      <c r="E211" s="135"/>
      <c r="F211" s="135"/>
    </row>
    <row r="212" spans="5:6" s="70" customFormat="1" x14ac:dyDescent="0.25">
      <c r="E212" s="135"/>
      <c r="F212" s="135"/>
    </row>
    <row r="213" spans="5:6" s="70" customFormat="1" x14ac:dyDescent="0.25">
      <c r="E213" s="135"/>
      <c r="F213" s="135"/>
    </row>
    <row r="214" spans="5:6" s="70" customFormat="1" x14ac:dyDescent="0.25">
      <c r="E214" s="135"/>
      <c r="F214" s="135"/>
    </row>
    <row r="215" spans="5:6" s="70" customFormat="1" x14ac:dyDescent="0.25">
      <c r="E215" s="135"/>
      <c r="F215" s="135"/>
    </row>
    <row r="216" spans="5:6" s="70" customFormat="1" x14ac:dyDescent="0.25">
      <c r="E216" s="135"/>
      <c r="F216" s="135"/>
    </row>
    <row r="217" spans="5:6" s="70" customFormat="1" x14ac:dyDescent="0.25">
      <c r="E217" s="135"/>
      <c r="F217" s="135"/>
    </row>
    <row r="218" spans="5:6" s="70" customFormat="1" x14ac:dyDescent="0.25">
      <c r="E218" s="135"/>
      <c r="F218" s="135"/>
    </row>
    <row r="219" spans="5:6" s="70" customFormat="1" x14ac:dyDescent="0.25">
      <c r="E219" s="135"/>
      <c r="F219" s="135"/>
    </row>
    <row r="220" spans="5:6" s="70" customFormat="1" x14ac:dyDescent="0.25">
      <c r="E220" s="135"/>
      <c r="F220" s="135"/>
    </row>
    <row r="221" spans="5:6" s="70" customFormat="1" x14ac:dyDescent="0.25">
      <c r="E221" s="135"/>
      <c r="F221" s="135"/>
    </row>
    <row r="222" spans="5:6" s="70" customFormat="1" x14ac:dyDescent="0.25">
      <c r="E222" s="135"/>
      <c r="F222" s="135"/>
    </row>
    <row r="223" spans="5:6" s="70" customFormat="1" x14ac:dyDescent="0.25">
      <c r="E223" s="135"/>
      <c r="F223" s="135"/>
    </row>
    <row r="224" spans="5:6" s="70" customFormat="1" x14ac:dyDescent="0.25">
      <c r="E224" s="135"/>
      <c r="F224" s="135"/>
    </row>
  </sheetData>
  <sheetProtection algorithmName="SHA-512" hashValue="bftkhKdR9nzwRfBKIlMoVhFB/+ZROOQZ3pwtG5DhhSHl0ErythUtGSB+0j6osESCFgjiqt7HzKEYlCBj8ZSpfQ==" saltValue="DwaE5CCoETz/Ms/Evz/zZA==" spinCount="100000" sheet="1" objects="1" scenarios="1"/>
  <mergeCells count="29">
    <mergeCell ref="A1:C3"/>
    <mergeCell ref="D1:H2"/>
    <mergeCell ref="D3:H3"/>
    <mergeCell ref="A7:A8"/>
    <mergeCell ref="B7:B8"/>
    <mergeCell ref="C7:C8"/>
    <mergeCell ref="D7:D8"/>
    <mergeCell ref="E7:E8"/>
    <mergeCell ref="F7:F8"/>
    <mergeCell ref="G7:H7"/>
    <mergeCell ref="A12:A19"/>
    <mergeCell ref="B12:B15"/>
    <mergeCell ref="C12:C15"/>
    <mergeCell ref="B16:B19"/>
    <mergeCell ref="C16:C19"/>
    <mergeCell ref="I7:I8"/>
    <mergeCell ref="J7:J8"/>
    <mergeCell ref="A9:A11"/>
    <mergeCell ref="B9:B11"/>
    <mergeCell ref="C9:C11"/>
    <mergeCell ref="A30:A33"/>
    <mergeCell ref="B30:B33"/>
    <mergeCell ref="C30:C33"/>
    <mergeCell ref="A20:A25"/>
    <mergeCell ref="B20:B25"/>
    <mergeCell ref="C20:C25"/>
    <mergeCell ref="A26:A29"/>
    <mergeCell ref="B26:B29"/>
    <mergeCell ref="C26:C29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</sheetPr>
  <dimension ref="A1:AI140"/>
  <sheetViews>
    <sheetView topLeftCell="A20" zoomScale="80" zoomScaleNormal="80" workbookViewId="0">
      <selection activeCell="C23" sqref="C23"/>
    </sheetView>
  </sheetViews>
  <sheetFormatPr baseColWidth="10" defaultRowHeight="15" x14ac:dyDescent="0.25"/>
  <cols>
    <col min="1" max="1" width="39.7109375" customWidth="1"/>
    <col min="2" max="2" width="62.5703125" customWidth="1"/>
    <col min="3" max="3" width="18.85546875" customWidth="1"/>
    <col min="4" max="4" width="21.42578125" customWidth="1"/>
    <col min="5" max="5" width="14" customWidth="1"/>
    <col min="6" max="6" width="13.140625" customWidth="1"/>
    <col min="7" max="7" width="27.28515625" customWidth="1"/>
    <col min="8" max="8" width="25.140625" customWidth="1"/>
    <col min="9" max="35" width="11.42578125" style="70"/>
  </cols>
  <sheetData>
    <row r="1" spans="1:8" x14ac:dyDescent="0.25">
      <c r="A1" s="234" t="s">
        <v>216</v>
      </c>
      <c r="B1" s="234"/>
      <c r="C1" s="235" t="s">
        <v>301</v>
      </c>
      <c r="D1" s="235"/>
      <c r="E1" s="235"/>
      <c r="F1" s="235"/>
      <c r="G1" s="235"/>
      <c r="H1" s="235"/>
    </row>
    <row r="2" spans="1:8" x14ac:dyDescent="0.25">
      <c r="A2" s="234"/>
      <c r="B2" s="234"/>
      <c r="C2" s="235"/>
      <c r="D2" s="235"/>
      <c r="E2" s="235"/>
      <c r="F2" s="235"/>
      <c r="G2" s="235"/>
      <c r="H2" s="235"/>
    </row>
    <row r="3" spans="1:8" x14ac:dyDescent="0.25">
      <c r="A3" s="234"/>
      <c r="B3" s="234"/>
      <c r="C3" s="235"/>
      <c r="D3" s="235"/>
      <c r="E3" s="235"/>
      <c r="F3" s="235"/>
      <c r="G3" s="235"/>
      <c r="H3" s="235"/>
    </row>
    <row r="4" spans="1:8" x14ac:dyDescent="0.25">
      <c r="A4" s="234"/>
      <c r="B4" s="234"/>
      <c r="C4" s="235"/>
      <c r="D4" s="235"/>
      <c r="E4" s="235"/>
      <c r="F4" s="235"/>
      <c r="G4" s="235"/>
      <c r="H4" s="235"/>
    </row>
    <row r="5" spans="1:8" x14ac:dyDescent="0.25">
      <c r="A5" s="236" t="s">
        <v>302</v>
      </c>
      <c r="B5" s="236"/>
      <c r="C5" s="236"/>
      <c r="D5" s="236"/>
      <c r="E5" s="236"/>
      <c r="F5" s="236"/>
      <c r="G5" s="236"/>
      <c r="H5" s="236"/>
    </row>
    <row r="6" spans="1:8" x14ac:dyDescent="0.25">
      <c r="A6" s="236"/>
      <c r="B6" s="236"/>
      <c r="C6" s="236"/>
      <c r="D6" s="236"/>
      <c r="E6" s="236"/>
      <c r="F6" s="236"/>
      <c r="G6" s="236"/>
      <c r="H6" s="236"/>
    </row>
    <row r="7" spans="1:8" ht="33.75" customHeight="1" x14ac:dyDescent="0.25">
      <c r="A7" s="237" t="s">
        <v>303</v>
      </c>
      <c r="B7" s="237"/>
      <c r="C7" s="237"/>
      <c r="D7" s="237"/>
      <c r="E7" s="237"/>
      <c r="F7" s="237"/>
      <c r="G7" s="237"/>
      <c r="H7" s="237"/>
    </row>
    <row r="8" spans="1:8" ht="37.5" customHeight="1" x14ac:dyDescent="0.25">
      <c r="A8" s="238" t="s">
        <v>304</v>
      </c>
      <c r="B8" s="238"/>
      <c r="C8" s="238"/>
      <c r="D8" s="238"/>
      <c r="E8" s="238"/>
      <c r="F8" s="238"/>
      <c r="G8" s="238"/>
      <c r="H8" s="238"/>
    </row>
    <row r="9" spans="1:8" ht="15.75" x14ac:dyDescent="0.25">
      <c r="A9" s="232" t="s">
        <v>305</v>
      </c>
      <c r="B9" s="232"/>
      <c r="C9" s="233"/>
      <c r="D9" s="233"/>
      <c r="E9" s="233"/>
      <c r="F9" s="233"/>
      <c r="G9" s="233"/>
      <c r="H9" s="233"/>
    </row>
    <row r="10" spans="1:8" ht="15.75" x14ac:dyDescent="0.25">
      <c r="A10" s="156"/>
      <c r="B10" s="156"/>
      <c r="C10" s="157"/>
      <c r="D10" s="157"/>
      <c r="E10" s="157"/>
      <c r="F10" s="157"/>
      <c r="G10" s="157"/>
      <c r="H10" s="157"/>
    </row>
    <row r="11" spans="1:8" x14ac:dyDescent="0.25">
      <c r="A11" s="227" t="s">
        <v>306</v>
      </c>
      <c r="B11" s="227" t="s">
        <v>307</v>
      </c>
      <c r="C11" s="227" t="s">
        <v>214</v>
      </c>
      <c r="D11" s="231" t="s">
        <v>308</v>
      </c>
      <c r="E11" s="227" t="s">
        <v>309</v>
      </c>
      <c r="F11" s="227"/>
      <c r="G11" s="227" t="s">
        <v>310</v>
      </c>
      <c r="H11" s="227" t="s">
        <v>311</v>
      </c>
    </row>
    <row r="12" spans="1:8" x14ac:dyDescent="0.25">
      <c r="A12" s="227"/>
      <c r="B12" s="227"/>
      <c r="C12" s="227"/>
      <c r="D12" s="231"/>
      <c r="E12" s="158" t="s">
        <v>227</v>
      </c>
      <c r="F12" s="158" t="s">
        <v>312</v>
      </c>
      <c r="G12" s="227"/>
      <c r="H12" s="227"/>
    </row>
    <row r="13" spans="1:8" ht="60" x14ac:dyDescent="0.25">
      <c r="A13" s="228" t="s">
        <v>313</v>
      </c>
      <c r="B13" s="139" t="s">
        <v>314</v>
      </c>
      <c r="C13" s="140" t="s">
        <v>315</v>
      </c>
      <c r="D13" s="140" t="s">
        <v>316</v>
      </c>
      <c r="E13" s="62">
        <v>44242</v>
      </c>
      <c r="F13" s="62">
        <v>44285</v>
      </c>
      <c r="G13" s="139" t="s">
        <v>317</v>
      </c>
      <c r="H13" s="42"/>
    </row>
    <row r="14" spans="1:8" ht="30" x14ac:dyDescent="0.25">
      <c r="A14" s="228"/>
      <c r="B14" s="139" t="s">
        <v>318</v>
      </c>
      <c r="C14" s="140" t="s">
        <v>315</v>
      </c>
      <c r="D14" s="140" t="s">
        <v>316</v>
      </c>
      <c r="E14" s="62">
        <v>43922</v>
      </c>
      <c r="F14" s="62">
        <v>44316</v>
      </c>
      <c r="G14" s="139" t="s">
        <v>319</v>
      </c>
      <c r="H14" s="42"/>
    </row>
    <row r="15" spans="1:8" ht="45" x14ac:dyDescent="0.25">
      <c r="A15" s="228"/>
      <c r="B15" s="139" t="s">
        <v>320</v>
      </c>
      <c r="C15" s="140" t="s">
        <v>315</v>
      </c>
      <c r="D15" s="140" t="s">
        <v>316</v>
      </c>
      <c r="E15" s="62">
        <v>44319</v>
      </c>
      <c r="F15" s="62">
        <v>44545</v>
      </c>
      <c r="G15" s="139" t="s">
        <v>321</v>
      </c>
      <c r="H15" s="42"/>
    </row>
    <row r="16" spans="1:8" ht="45" x14ac:dyDescent="0.25">
      <c r="A16" s="228"/>
      <c r="B16" s="139" t="s">
        <v>322</v>
      </c>
      <c r="C16" s="140" t="s">
        <v>315</v>
      </c>
      <c r="D16" s="140" t="s">
        <v>316</v>
      </c>
      <c r="E16" s="62">
        <v>44319</v>
      </c>
      <c r="F16" s="62">
        <v>44545</v>
      </c>
      <c r="G16" s="139" t="s">
        <v>323</v>
      </c>
      <c r="H16" s="42"/>
    </row>
    <row r="17" spans="1:8" ht="30" x14ac:dyDescent="0.25">
      <c r="A17" s="228" t="s">
        <v>324</v>
      </c>
      <c r="B17" s="139" t="s">
        <v>325</v>
      </c>
      <c r="C17" s="140" t="s">
        <v>232</v>
      </c>
      <c r="D17" s="140" t="s">
        <v>232</v>
      </c>
      <c r="E17" s="62">
        <v>44228</v>
      </c>
      <c r="F17" s="62">
        <v>44346</v>
      </c>
      <c r="G17" s="139" t="s">
        <v>326</v>
      </c>
      <c r="H17" s="42"/>
    </row>
    <row r="18" spans="1:8" ht="75" x14ac:dyDescent="0.25">
      <c r="A18" s="228"/>
      <c r="B18" s="139" t="s">
        <v>327</v>
      </c>
      <c r="C18" s="140" t="s">
        <v>232</v>
      </c>
      <c r="D18" s="140" t="s">
        <v>232</v>
      </c>
      <c r="E18" s="141" t="s">
        <v>328</v>
      </c>
      <c r="F18" s="141" t="s">
        <v>329</v>
      </c>
      <c r="G18" s="139" t="s">
        <v>252</v>
      </c>
      <c r="H18" s="42"/>
    </row>
    <row r="19" spans="1:8" ht="75" x14ac:dyDescent="0.25">
      <c r="A19" s="228"/>
      <c r="B19" s="139" t="s">
        <v>330</v>
      </c>
      <c r="C19" s="140" t="s">
        <v>232</v>
      </c>
      <c r="D19" s="140" t="s">
        <v>232</v>
      </c>
      <c r="E19" s="141">
        <v>44348</v>
      </c>
      <c r="F19" s="62">
        <v>44377</v>
      </c>
      <c r="G19" s="139" t="s">
        <v>252</v>
      </c>
      <c r="H19" s="42"/>
    </row>
    <row r="20" spans="1:8" ht="75" x14ac:dyDescent="0.25">
      <c r="A20" s="228"/>
      <c r="B20" s="139" t="s">
        <v>331</v>
      </c>
      <c r="C20" s="140" t="s">
        <v>332</v>
      </c>
      <c r="D20" s="140" t="s">
        <v>332</v>
      </c>
      <c r="E20" s="141" t="s">
        <v>333</v>
      </c>
      <c r="F20" s="141" t="s">
        <v>334</v>
      </c>
      <c r="G20" s="139" t="s">
        <v>335</v>
      </c>
      <c r="H20" s="42"/>
    </row>
    <row r="21" spans="1:8" ht="30" x14ac:dyDescent="0.25">
      <c r="A21" s="229" t="s">
        <v>336</v>
      </c>
      <c r="B21" s="139" t="s">
        <v>337</v>
      </c>
      <c r="C21" s="142" t="s">
        <v>338</v>
      </c>
      <c r="D21" s="140" t="s">
        <v>232</v>
      </c>
      <c r="E21" s="62">
        <v>44317</v>
      </c>
      <c r="F21" s="62">
        <v>44346</v>
      </c>
      <c r="G21" s="139" t="s">
        <v>339</v>
      </c>
      <c r="H21" s="42"/>
    </row>
    <row r="22" spans="1:8" ht="45" x14ac:dyDescent="0.25">
      <c r="A22" s="230"/>
      <c r="B22" s="139" t="s">
        <v>340</v>
      </c>
      <c r="C22" s="142" t="s">
        <v>232</v>
      </c>
      <c r="D22" s="140" t="s">
        <v>232</v>
      </c>
      <c r="E22" s="62">
        <v>44440</v>
      </c>
      <c r="F22" s="62">
        <v>44469</v>
      </c>
      <c r="G22" s="139" t="s">
        <v>341</v>
      </c>
      <c r="H22" s="42"/>
    </row>
    <row r="23" spans="1:8" ht="60" x14ac:dyDescent="0.25">
      <c r="A23" s="228" t="s">
        <v>342</v>
      </c>
      <c r="B23" s="139" t="s">
        <v>343</v>
      </c>
      <c r="C23" s="140" t="s">
        <v>344</v>
      </c>
      <c r="D23" s="140" t="s">
        <v>344</v>
      </c>
      <c r="E23" s="62">
        <v>44229</v>
      </c>
      <c r="F23" s="62">
        <v>44346</v>
      </c>
      <c r="G23" s="139" t="s">
        <v>345</v>
      </c>
      <c r="H23" s="42"/>
    </row>
    <row r="24" spans="1:8" ht="45" x14ac:dyDescent="0.25">
      <c r="A24" s="228"/>
      <c r="B24" s="139" t="s">
        <v>346</v>
      </c>
      <c r="C24" s="140" t="s">
        <v>344</v>
      </c>
      <c r="D24" s="140" t="s">
        <v>344</v>
      </c>
      <c r="E24" s="143">
        <v>44198</v>
      </c>
      <c r="F24" s="143">
        <v>44229</v>
      </c>
      <c r="G24" s="139" t="s">
        <v>347</v>
      </c>
      <c r="H24" s="42"/>
    </row>
    <row r="25" spans="1:8" s="70" customFormat="1" x14ac:dyDescent="0.25"/>
    <row r="26" spans="1:8" s="70" customFormat="1" x14ac:dyDescent="0.25"/>
    <row r="27" spans="1:8" s="70" customFormat="1" x14ac:dyDescent="0.25"/>
    <row r="28" spans="1:8" s="70" customFormat="1" x14ac:dyDescent="0.25"/>
    <row r="29" spans="1:8" s="70" customFormat="1" x14ac:dyDescent="0.25"/>
    <row r="30" spans="1:8" s="70" customFormat="1" x14ac:dyDescent="0.25"/>
    <row r="31" spans="1:8" s="70" customFormat="1" x14ac:dyDescent="0.25"/>
    <row r="32" spans="1:8" s="70" customFormat="1" x14ac:dyDescent="0.25"/>
    <row r="33" s="70" customFormat="1" x14ac:dyDescent="0.25"/>
    <row r="34" s="70" customFormat="1" x14ac:dyDescent="0.25"/>
    <row r="35" s="70" customFormat="1" x14ac:dyDescent="0.25"/>
    <row r="36" s="70" customFormat="1" x14ac:dyDescent="0.25"/>
    <row r="37" s="70" customFormat="1" x14ac:dyDescent="0.25"/>
    <row r="38" s="70" customFormat="1" x14ac:dyDescent="0.25"/>
    <row r="39" s="70" customFormat="1" x14ac:dyDescent="0.25"/>
    <row r="40" s="70" customFormat="1" x14ac:dyDescent="0.25"/>
    <row r="41" s="70" customFormat="1" x14ac:dyDescent="0.25"/>
    <row r="42" s="70" customFormat="1" x14ac:dyDescent="0.25"/>
    <row r="43" s="70" customFormat="1" x14ac:dyDescent="0.25"/>
    <row r="44" s="70" customFormat="1" x14ac:dyDescent="0.25"/>
    <row r="45" s="70" customFormat="1" x14ac:dyDescent="0.25"/>
    <row r="46" s="70" customFormat="1" x14ac:dyDescent="0.25"/>
    <row r="47" s="70" customFormat="1" x14ac:dyDescent="0.25"/>
    <row r="48" s="70" customFormat="1" x14ac:dyDescent="0.25"/>
    <row r="49" s="70" customFormat="1" x14ac:dyDescent="0.25"/>
    <row r="50" s="70" customFormat="1" x14ac:dyDescent="0.25"/>
    <row r="51" s="70" customFormat="1" x14ac:dyDescent="0.25"/>
    <row r="52" s="70" customFormat="1" x14ac:dyDescent="0.25"/>
    <row r="53" s="70" customFormat="1" x14ac:dyDescent="0.25"/>
    <row r="54" s="70" customFormat="1" x14ac:dyDescent="0.25"/>
    <row r="55" s="70" customFormat="1" x14ac:dyDescent="0.25"/>
    <row r="56" s="70" customFormat="1" x14ac:dyDescent="0.25"/>
    <row r="57" s="70" customFormat="1" x14ac:dyDescent="0.25"/>
    <row r="58" s="70" customFormat="1" x14ac:dyDescent="0.25"/>
    <row r="59" s="70" customFormat="1" x14ac:dyDescent="0.25"/>
    <row r="60" s="70" customFormat="1" x14ac:dyDescent="0.25"/>
    <row r="61" s="70" customFormat="1" x14ac:dyDescent="0.25"/>
    <row r="62" s="70" customFormat="1" x14ac:dyDescent="0.25"/>
    <row r="63" s="70" customFormat="1" x14ac:dyDescent="0.25"/>
    <row r="64" s="70" customFormat="1" x14ac:dyDescent="0.25"/>
    <row r="65" s="70" customFormat="1" x14ac:dyDescent="0.25"/>
    <row r="66" s="70" customFormat="1" x14ac:dyDescent="0.25"/>
    <row r="67" s="70" customFormat="1" x14ac:dyDescent="0.25"/>
    <row r="68" s="70" customFormat="1" x14ac:dyDescent="0.25"/>
    <row r="69" s="70" customFormat="1" x14ac:dyDescent="0.25"/>
    <row r="70" s="70" customFormat="1" x14ac:dyDescent="0.25"/>
    <row r="71" s="70" customFormat="1" x14ac:dyDescent="0.25"/>
    <row r="72" s="70" customFormat="1" x14ac:dyDescent="0.25"/>
    <row r="73" s="70" customFormat="1" x14ac:dyDescent="0.25"/>
    <row r="74" s="70" customFormat="1" x14ac:dyDescent="0.25"/>
    <row r="75" s="70" customFormat="1" x14ac:dyDescent="0.25"/>
    <row r="76" s="70" customFormat="1" x14ac:dyDescent="0.25"/>
    <row r="77" s="70" customFormat="1" x14ac:dyDescent="0.25"/>
    <row r="78" s="70" customFormat="1" x14ac:dyDescent="0.25"/>
    <row r="79" s="70" customFormat="1" x14ac:dyDescent="0.25"/>
    <row r="80" s="70" customFormat="1" x14ac:dyDescent="0.25"/>
    <row r="81" s="70" customFormat="1" x14ac:dyDescent="0.25"/>
    <row r="82" s="70" customFormat="1" x14ac:dyDescent="0.25"/>
    <row r="83" s="70" customFormat="1" x14ac:dyDescent="0.25"/>
    <row r="84" s="70" customFormat="1" x14ac:dyDescent="0.25"/>
    <row r="85" s="70" customFormat="1" x14ac:dyDescent="0.25"/>
    <row r="86" s="70" customFormat="1" x14ac:dyDescent="0.25"/>
    <row r="87" s="70" customFormat="1" x14ac:dyDescent="0.25"/>
    <row r="88" s="70" customFormat="1" x14ac:dyDescent="0.25"/>
    <row r="89" s="70" customFormat="1" x14ac:dyDescent="0.25"/>
    <row r="90" s="70" customFormat="1" x14ac:dyDescent="0.25"/>
    <row r="91" s="70" customFormat="1" x14ac:dyDescent="0.25"/>
    <row r="92" s="70" customFormat="1" x14ac:dyDescent="0.25"/>
    <row r="93" s="70" customFormat="1" x14ac:dyDescent="0.25"/>
    <row r="94" s="70" customFormat="1" x14ac:dyDescent="0.25"/>
    <row r="95" s="70" customFormat="1" x14ac:dyDescent="0.25"/>
    <row r="96" s="70" customFormat="1" x14ac:dyDescent="0.25"/>
    <row r="97" s="70" customFormat="1" x14ac:dyDescent="0.25"/>
    <row r="98" s="70" customFormat="1" x14ac:dyDescent="0.25"/>
    <row r="99" s="70" customFormat="1" x14ac:dyDescent="0.25"/>
    <row r="100" s="70" customFormat="1" x14ac:dyDescent="0.25"/>
    <row r="101" s="70" customFormat="1" x14ac:dyDescent="0.25"/>
    <row r="102" s="70" customFormat="1" x14ac:dyDescent="0.25"/>
    <row r="103" s="70" customFormat="1" x14ac:dyDescent="0.25"/>
    <row r="104" s="70" customFormat="1" x14ac:dyDescent="0.25"/>
    <row r="105" s="70" customFormat="1" x14ac:dyDescent="0.25"/>
    <row r="106" s="70" customFormat="1" x14ac:dyDescent="0.25"/>
    <row r="107" s="70" customFormat="1" x14ac:dyDescent="0.25"/>
    <row r="108" s="70" customFormat="1" x14ac:dyDescent="0.25"/>
    <row r="109" s="70" customFormat="1" x14ac:dyDescent="0.25"/>
    <row r="110" s="70" customFormat="1" x14ac:dyDescent="0.25"/>
    <row r="111" s="70" customFormat="1" x14ac:dyDescent="0.25"/>
    <row r="112" s="70" customFormat="1" x14ac:dyDescent="0.25"/>
    <row r="113" s="70" customFormat="1" x14ac:dyDescent="0.25"/>
    <row r="114" s="70" customFormat="1" x14ac:dyDescent="0.25"/>
    <row r="115" s="70" customFormat="1" x14ac:dyDescent="0.25"/>
    <row r="116" s="70" customFormat="1" x14ac:dyDescent="0.25"/>
    <row r="117" s="70" customFormat="1" x14ac:dyDescent="0.25"/>
    <row r="118" s="70" customFormat="1" x14ac:dyDescent="0.25"/>
    <row r="119" s="70" customFormat="1" x14ac:dyDescent="0.25"/>
    <row r="120" s="70" customFormat="1" x14ac:dyDescent="0.25"/>
    <row r="121" s="70" customFormat="1" x14ac:dyDescent="0.25"/>
    <row r="122" s="70" customFormat="1" x14ac:dyDescent="0.25"/>
    <row r="123" s="70" customFormat="1" x14ac:dyDescent="0.25"/>
    <row r="124" s="70" customFormat="1" x14ac:dyDescent="0.25"/>
    <row r="125" s="70" customFormat="1" x14ac:dyDescent="0.25"/>
    <row r="126" s="70" customFormat="1" x14ac:dyDescent="0.25"/>
    <row r="127" s="70" customFormat="1" x14ac:dyDescent="0.25"/>
    <row r="128" s="70" customFormat="1" x14ac:dyDescent="0.25"/>
    <row r="129" s="70" customFormat="1" x14ac:dyDescent="0.25"/>
    <row r="130" s="70" customFormat="1" x14ac:dyDescent="0.25"/>
    <row r="131" s="70" customFormat="1" x14ac:dyDescent="0.25"/>
    <row r="132" s="70" customFormat="1" x14ac:dyDescent="0.25"/>
    <row r="133" s="70" customFormat="1" x14ac:dyDescent="0.25"/>
    <row r="134" s="70" customFormat="1" x14ac:dyDescent="0.25"/>
    <row r="135" s="70" customFormat="1" x14ac:dyDescent="0.25"/>
    <row r="136" s="70" customFormat="1" x14ac:dyDescent="0.25"/>
    <row r="137" s="70" customFormat="1" x14ac:dyDescent="0.25"/>
    <row r="138" s="70" customFormat="1" x14ac:dyDescent="0.25"/>
    <row r="139" s="70" customFormat="1" x14ac:dyDescent="0.25"/>
    <row r="140" s="70" customFormat="1" x14ac:dyDescent="0.25"/>
  </sheetData>
  <sheetProtection algorithmName="SHA-512" hashValue="3ovB5cvDgs9dWKqhJ+B6sURjDzzGCfTWLtftG+DRddztV34vS7/ZgUOa3leMgzeW8m+CoiL5zjsitOJ0HDDPZA==" saltValue="oxjKNZduvm4HPm0JTbCYyw==" spinCount="100000" sheet="1" objects="1" scenarios="1"/>
  <mergeCells count="17">
    <mergeCell ref="A9:H9"/>
    <mergeCell ref="A1:B4"/>
    <mergeCell ref="C1:H4"/>
    <mergeCell ref="A5:H6"/>
    <mergeCell ref="A7:H7"/>
    <mergeCell ref="A8:H8"/>
    <mergeCell ref="H11:H12"/>
    <mergeCell ref="A13:A16"/>
    <mergeCell ref="A17:A20"/>
    <mergeCell ref="A21:A22"/>
    <mergeCell ref="A23:A24"/>
    <mergeCell ref="A11:A12"/>
    <mergeCell ref="B11:B12"/>
    <mergeCell ref="C11:C12"/>
    <mergeCell ref="D11:D12"/>
    <mergeCell ref="E11:F11"/>
    <mergeCell ref="G11:G1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499984740745262"/>
  </sheetPr>
  <dimension ref="A1:AC11"/>
  <sheetViews>
    <sheetView topLeftCell="A10" workbookViewId="0">
      <selection activeCell="D11" sqref="D11"/>
    </sheetView>
  </sheetViews>
  <sheetFormatPr baseColWidth="10" defaultRowHeight="15" x14ac:dyDescent="0.25"/>
  <cols>
    <col min="1" max="1" width="22.42578125" style="70" customWidth="1"/>
    <col min="2" max="2" width="58.28515625" style="70" customWidth="1"/>
    <col min="3" max="3" width="14.140625" style="70" bestFit="1" customWidth="1"/>
    <col min="4" max="4" width="13.140625" style="70" customWidth="1"/>
    <col min="5" max="5" width="10.7109375" style="164" customWidth="1"/>
    <col min="6" max="6" width="37.42578125" style="70" customWidth="1"/>
    <col min="7" max="29" width="11.42578125" style="70"/>
  </cols>
  <sheetData>
    <row r="1" spans="1:6" ht="18.75" x14ac:dyDescent="0.25">
      <c r="A1" s="239" t="s">
        <v>352</v>
      </c>
      <c r="B1" s="239"/>
      <c r="C1" s="239"/>
      <c r="D1" s="239"/>
      <c r="E1" s="239"/>
      <c r="F1" s="239"/>
    </row>
    <row r="2" spans="1:6" x14ac:dyDescent="0.25">
      <c r="A2" s="240" t="s">
        <v>353</v>
      </c>
      <c r="B2" s="240"/>
      <c r="C2" s="240"/>
      <c r="D2" s="240"/>
      <c r="E2" s="240"/>
      <c r="F2" s="240"/>
    </row>
    <row r="3" spans="1:6" x14ac:dyDescent="0.25">
      <c r="A3" s="159"/>
      <c r="B3" s="159"/>
      <c r="C3" s="159"/>
      <c r="D3" s="159"/>
      <c r="E3" s="159"/>
      <c r="F3" s="159"/>
    </row>
    <row r="4" spans="1:6" x14ac:dyDescent="0.25">
      <c r="A4" s="160" t="s">
        <v>354</v>
      </c>
      <c r="B4" s="159"/>
      <c r="C4" s="159"/>
      <c r="D4" s="159"/>
      <c r="E4" s="159"/>
      <c r="F4" s="159"/>
    </row>
    <row r="5" spans="1:6" x14ac:dyDescent="0.25">
      <c r="A5" s="159"/>
      <c r="B5" s="159"/>
      <c r="C5" s="159"/>
      <c r="D5" s="159"/>
      <c r="E5" s="159"/>
      <c r="F5" s="159"/>
    </row>
    <row r="6" spans="1:6" x14ac:dyDescent="0.25">
      <c r="A6" s="145" t="s">
        <v>306</v>
      </c>
      <c r="B6" s="145" t="s">
        <v>213</v>
      </c>
      <c r="C6" s="161" t="s">
        <v>215</v>
      </c>
      <c r="D6" s="161" t="s">
        <v>355</v>
      </c>
      <c r="E6" s="162" t="s">
        <v>356</v>
      </c>
      <c r="F6" s="145" t="s">
        <v>310</v>
      </c>
    </row>
    <row r="7" spans="1:6" ht="285" x14ac:dyDescent="0.25">
      <c r="A7" s="144" t="s">
        <v>357</v>
      </c>
      <c r="B7" s="147" t="s">
        <v>358</v>
      </c>
      <c r="C7" s="163">
        <v>44197</v>
      </c>
      <c r="D7" s="163">
        <v>44560</v>
      </c>
      <c r="E7" s="30">
        <v>0</v>
      </c>
      <c r="F7" s="144" t="s">
        <v>359</v>
      </c>
    </row>
    <row r="8" spans="1:6" ht="120" x14ac:dyDescent="0.25">
      <c r="A8" s="18" t="s">
        <v>360</v>
      </c>
      <c r="B8" s="147" t="s">
        <v>361</v>
      </c>
      <c r="C8" s="163" t="s">
        <v>270</v>
      </c>
      <c r="D8" s="163" t="s">
        <v>271</v>
      </c>
      <c r="E8" s="30"/>
      <c r="F8" s="144" t="s">
        <v>362</v>
      </c>
    </row>
    <row r="9" spans="1:6" ht="210" x14ac:dyDescent="0.25">
      <c r="A9" s="18" t="s">
        <v>363</v>
      </c>
      <c r="B9" s="165" t="s">
        <v>364</v>
      </c>
      <c r="C9" s="163">
        <v>44197</v>
      </c>
      <c r="D9" s="163">
        <v>44560</v>
      </c>
      <c r="E9" s="30">
        <v>0</v>
      </c>
      <c r="F9" s="144" t="s">
        <v>365</v>
      </c>
    </row>
    <row r="10" spans="1:6" ht="75" x14ac:dyDescent="0.25">
      <c r="A10" s="241" t="s">
        <v>366</v>
      </c>
      <c r="B10" s="147" t="s">
        <v>367</v>
      </c>
      <c r="C10" s="163" t="s">
        <v>281</v>
      </c>
      <c r="D10" s="163" t="s">
        <v>368</v>
      </c>
      <c r="E10" s="30">
        <v>0</v>
      </c>
      <c r="F10" s="144" t="s">
        <v>369</v>
      </c>
    </row>
    <row r="11" spans="1:6" ht="90" x14ac:dyDescent="0.25">
      <c r="A11" s="241"/>
      <c r="B11" s="147" t="s">
        <v>370</v>
      </c>
      <c r="C11" s="163" t="s">
        <v>276</v>
      </c>
      <c r="D11" s="163" t="s">
        <v>277</v>
      </c>
      <c r="E11" s="30">
        <v>0</v>
      </c>
      <c r="F11" s="146" t="s">
        <v>371</v>
      </c>
    </row>
  </sheetData>
  <sheetProtection algorithmName="SHA-512" hashValue="73NvCNnMN821vX3KU47ZLI8KVV0MD/ia2GV5Zi2PaMwwErdoNyxLQnxV0c3LBqNxlrgRP/CJo9eV993GrzLYMQ==" saltValue="ARTeijqXjRdfZrkcmEP9eQ==" spinCount="100000" sheet="1" objects="1" scenarios="1"/>
  <mergeCells count="3">
    <mergeCell ref="A1:F1"/>
    <mergeCell ref="A2:F2"/>
    <mergeCell ref="A10:A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1"/>
  <sheetViews>
    <sheetView topLeftCell="A50" zoomScale="69" zoomScaleNormal="69" workbookViewId="0">
      <selection activeCell="B69" sqref="B69:C69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2" spans="1:11" ht="45" x14ac:dyDescent="0.25">
      <c r="A2" s="51" t="s">
        <v>61</v>
      </c>
      <c r="B2" s="52" t="s">
        <v>73</v>
      </c>
      <c r="C2" s="52" t="s">
        <v>50</v>
      </c>
      <c r="D2" s="52" t="s">
        <v>74</v>
      </c>
      <c r="E2" s="52" t="s">
        <v>75</v>
      </c>
      <c r="F2" s="52" t="s">
        <v>76</v>
      </c>
      <c r="G2" s="52" t="s">
        <v>77</v>
      </c>
      <c r="H2" s="52" t="s">
        <v>63</v>
      </c>
      <c r="I2" s="52" t="s">
        <v>78</v>
      </c>
    </row>
    <row r="3" spans="1:11" ht="47.25" customHeight="1" x14ac:dyDescent="0.25">
      <c r="A3" s="35">
        <v>1</v>
      </c>
      <c r="B3" s="36" t="s">
        <v>171</v>
      </c>
      <c r="C3" s="37">
        <v>0.11</v>
      </c>
      <c r="D3" s="88" t="e">
        <f>#REF!</f>
        <v>#REF!</v>
      </c>
      <c r="E3" s="38" t="e">
        <f>#REF!</f>
        <v>#REF!</v>
      </c>
      <c r="F3" s="39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173</v>
      </c>
      <c r="C4" s="37">
        <v>0.11</v>
      </c>
      <c r="D4" s="88" t="e">
        <f>#REF!</f>
        <v>#REF!</v>
      </c>
      <c r="E4" s="38" t="e">
        <f>#REF!</f>
        <v>#REF!</v>
      </c>
      <c r="F4" s="39">
        <f t="shared" si="0"/>
        <v>0</v>
      </c>
      <c r="G4" s="40" t="e">
        <f>#REF!</f>
        <v>#REF!</v>
      </c>
      <c r="H4" s="89" t="e">
        <f>#REF!</f>
        <v>#REF!</v>
      </c>
      <c r="I4" s="90">
        <f t="shared" ref="I4:I11" si="1">IF(ISERROR(G4/H4),0,G4/H4)</f>
        <v>0</v>
      </c>
    </row>
    <row r="5" spans="1:11" ht="45" x14ac:dyDescent="0.25">
      <c r="A5" s="35">
        <v>3</v>
      </c>
      <c r="B5" s="36" t="s">
        <v>176</v>
      </c>
      <c r="C5" s="37">
        <v>0.11</v>
      </c>
      <c r="D5" s="88" t="e">
        <f>#REF!</f>
        <v>#REF!</v>
      </c>
      <c r="E5" s="38" t="e">
        <f>#REF!</f>
        <v>#REF!</v>
      </c>
      <c r="F5" s="39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180</v>
      </c>
      <c r="C6" s="37">
        <v>0.11</v>
      </c>
      <c r="D6" s="88" t="e">
        <f>#REF!</f>
        <v>#REF!</v>
      </c>
      <c r="E6" s="38" t="e">
        <f>#REF!</f>
        <v>#REF!</v>
      </c>
      <c r="F6" s="39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184</v>
      </c>
      <c r="C7" s="37">
        <v>0.11</v>
      </c>
      <c r="D7" s="88" t="e">
        <f>#REF!</f>
        <v>#REF!</v>
      </c>
      <c r="E7" s="38" t="e">
        <f>#REF!</f>
        <v>#REF!</v>
      </c>
      <c r="F7" s="39">
        <f t="shared" si="0"/>
        <v>0</v>
      </c>
      <c r="G7" s="40" t="e">
        <f>#REF!</f>
        <v>#REF!</v>
      </c>
      <c r="H7" s="89" t="e">
        <f>#REF!</f>
        <v>#REF!</v>
      </c>
      <c r="I7" s="90">
        <f t="shared" si="1"/>
        <v>0</v>
      </c>
    </row>
    <row r="8" spans="1:11" ht="53.25" customHeight="1" x14ac:dyDescent="0.25">
      <c r="A8" s="35">
        <v>6</v>
      </c>
      <c r="B8" s="36" t="s">
        <v>195</v>
      </c>
      <c r="C8" s="37">
        <v>0.11</v>
      </c>
      <c r="D8" s="88" t="e">
        <f>#REF!</f>
        <v>#REF!</v>
      </c>
      <c r="E8" s="38" t="e">
        <f>#REF!</f>
        <v>#REF!</v>
      </c>
      <c r="F8" s="39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191</v>
      </c>
      <c r="C9" s="37">
        <v>0.11</v>
      </c>
      <c r="D9" s="88" t="e">
        <f>#REF!</f>
        <v>#REF!</v>
      </c>
      <c r="E9" s="38" t="e">
        <f>#REF!</f>
        <v>#REF!</v>
      </c>
      <c r="F9" s="90">
        <f t="shared" si="0"/>
        <v>0</v>
      </c>
      <c r="G9" s="40" t="e">
        <f>#REF!</f>
        <v>#REF!</v>
      </c>
      <c r="H9" s="89" t="e">
        <f>#REF!</f>
        <v>#REF!</v>
      </c>
      <c r="I9" s="115">
        <f t="shared" si="1"/>
        <v>0</v>
      </c>
    </row>
    <row r="10" spans="1:11" ht="66" customHeight="1" x14ac:dyDescent="0.25">
      <c r="A10" s="35">
        <v>8</v>
      </c>
      <c r="B10" s="36" t="s">
        <v>192</v>
      </c>
      <c r="C10" s="37">
        <v>0.11</v>
      </c>
      <c r="D10" s="88" t="e">
        <f>#REF!</f>
        <v>#REF!</v>
      </c>
      <c r="E10" s="38" t="e">
        <f>#REF!</f>
        <v>#REF!</v>
      </c>
      <c r="F10" s="39">
        <f t="shared" si="0"/>
        <v>0</v>
      </c>
      <c r="G10" s="40" t="e">
        <f>#REF!</f>
        <v>#REF!</v>
      </c>
      <c r="H10" s="89" t="e">
        <f>#REF!</f>
        <v>#REF!</v>
      </c>
      <c r="I10" s="115">
        <f t="shared" si="1"/>
        <v>0</v>
      </c>
    </row>
    <row r="11" spans="1:11" ht="40.5" customHeight="1" x14ac:dyDescent="0.25">
      <c r="A11" s="35">
        <v>9</v>
      </c>
      <c r="B11" s="36" t="s">
        <v>194</v>
      </c>
      <c r="C11" s="37">
        <v>0.12</v>
      </c>
      <c r="D11" s="88" t="e">
        <f>#REF!</f>
        <v>#REF!</v>
      </c>
      <c r="E11" s="38" t="e">
        <f>#REF!</f>
        <v>#REF!</v>
      </c>
      <c r="F11" s="39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01" t="s">
        <v>79</v>
      </c>
      <c r="B12" s="201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30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14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43190</v>
      </c>
      <c r="D15" s="43">
        <v>43159</v>
      </c>
    </row>
    <row r="16" spans="1:11" x14ac:dyDescent="0.25">
      <c r="B16" s="34" t="s">
        <v>76</v>
      </c>
      <c r="C16" s="45">
        <f>F12</f>
        <v>0</v>
      </c>
      <c r="D16" s="45">
        <v>0.5</v>
      </c>
    </row>
    <row r="17" spans="1:9" x14ac:dyDescent="0.25">
      <c r="B17" s="34" t="s">
        <v>78</v>
      </c>
      <c r="C17" s="44">
        <f>I12</f>
        <v>0</v>
      </c>
      <c r="D17" s="44">
        <v>0.625</v>
      </c>
    </row>
    <row r="18" spans="1:9" x14ac:dyDescent="0.25">
      <c r="I18" s="46"/>
    </row>
    <row r="24" spans="1:9" x14ac:dyDescent="0.25">
      <c r="A24" s="47" t="s">
        <v>80</v>
      </c>
    </row>
    <row r="26" spans="1:9" ht="45" x14ac:dyDescent="0.25">
      <c r="A26" s="51" t="s">
        <v>61</v>
      </c>
      <c r="B26" s="52" t="s">
        <v>81</v>
      </c>
      <c r="C26" s="52" t="s">
        <v>50</v>
      </c>
      <c r="D26" s="52" t="s">
        <v>74</v>
      </c>
      <c r="E26" s="52" t="s">
        <v>75</v>
      </c>
      <c r="F26" s="56" t="s">
        <v>76</v>
      </c>
      <c r="G26" s="57" t="s">
        <v>77</v>
      </c>
      <c r="H26" s="57" t="s">
        <v>63</v>
      </c>
      <c r="I26" s="52" t="s">
        <v>78</v>
      </c>
    </row>
    <row r="27" spans="1:9" ht="46.5" customHeight="1" x14ac:dyDescent="0.25">
      <c r="A27" s="35">
        <v>1</v>
      </c>
      <c r="B27" s="36" t="s">
        <v>171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173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207</v>
      </c>
    </row>
    <row r="33" spans="1:9" ht="45" x14ac:dyDescent="0.25">
      <c r="A33" s="51" t="s">
        <v>61</v>
      </c>
      <c r="B33" s="52" t="s">
        <v>81</v>
      </c>
      <c r="C33" s="52" t="s">
        <v>50</v>
      </c>
      <c r="D33" s="52" t="s">
        <v>74</v>
      </c>
      <c r="E33" s="52" t="s">
        <v>75</v>
      </c>
      <c r="F33" s="56" t="s">
        <v>76</v>
      </c>
      <c r="G33" s="52" t="s">
        <v>77</v>
      </c>
      <c r="H33" s="52" t="s">
        <v>63</v>
      </c>
      <c r="I33" s="52" t="s">
        <v>78</v>
      </c>
    </row>
    <row r="34" spans="1:9" ht="30" x14ac:dyDescent="0.25">
      <c r="A34" s="35">
        <v>3</v>
      </c>
      <c r="B34" s="36" t="s">
        <v>94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180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184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208</v>
      </c>
    </row>
    <row r="47" spans="1:9" ht="45" x14ac:dyDescent="0.25">
      <c r="A47" s="51" t="s">
        <v>61</v>
      </c>
      <c r="B47" s="52" t="s">
        <v>81</v>
      </c>
      <c r="C47" s="52" t="s">
        <v>50</v>
      </c>
      <c r="D47" s="52" t="s">
        <v>74</v>
      </c>
      <c r="E47" s="52" t="s">
        <v>75</v>
      </c>
      <c r="F47" s="56" t="s">
        <v>76</v>
      </c>
      <c r="G47" s="57" t="s">
        <v>77</v>
      </c>
      <c r="H47" s="57" t="s">
        <v>63</v>
      </c>
      <c r="I47" s="52" t="s">
        <v>78</v>
      </c>
    </row>
    <row r="48" spans="1:9" ht="33.75" customHeight="1" x14ac:dyDescent="0.25">
      <c r="A48" s="35">
        <v>7</v>
      </c>
      <c r="B48" s="36" t="s">
        <v>191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15">
        <f>IF(ISERROR(G48/H48),0,G48/H48)</f>
        <v>0</v>
      </c>
    </row>
    <row r="49" spans="1:9" ht="67.5" customHeight="1" x14ac:dyDescent="0.25">
      <c r="A49" s="35">
        <v>8</v>
      </c>
      <c r="B49" s="36" t="s">
        <v>192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15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61</v>
      </c>
      <c r="B59" s="52" t="s">
        <v>81</v>
      </c>
      <c r="C59" s="52" t="s">
        <v>50</v>
      </c>
      <c r="D59" s="52" t="s">
        <v>74</v>
      </c>
      <c r="E59" s="52" t="s">
        <v>75</v>
      </c>
      <c r="F59" s="56" t="s">
        <v>76</v>
      </c>
      <c r="G59" s="52" t="s">
        <v>77</v>
      </c>
      <c r="H59" s="52" t="s">
        <v>63</v>
      </c>
      <c r="I59" s="52" t="s">
        <v>78</v>
      </c>
    </row>
    <row r="60" spans="1:9" ht="54" customHeight="1" x14ac:dyDescent="0.25">
      <c r="A60" s="35">
        <v>6</v>
      </c>
      <c r="B60" s="36" t="s">
        <v>196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61</v>
      </c>
      <c r="B70" s="52" t="s">
        <v>81</v>
      </c>
      <c r="C70" s="52" t="s">
        <v>50</v>
      </c>
      <c r="D70" s="52" t="s">
        <v>74</v>
      </c>
      <c r="E70" s="52" t="s">
        <v>75</v>
      </c>
      <c r="F70" s="56" t="s">
        <v>76</v>
      </c>
      <c r="G70" s="52" t="s">
        <v>77</v>
      </c>
      <c r="H70" s="52" t="s">
        <v>63</v>
      </c>
      <c r="I70" s="52" t="s">
        <v>78</v>
      </c>
    </row>
    <row r="71" spans="1:9" ht="45.75" customHeight="1" x14ac:dyDescent="0.25">
      <c r="A71" s="35">
        <v>9</v>
      </c>
      <c r="B71" s="36" t="s">
        <v>165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conditionalFormatting sqref="F12 I12">
    <cfRule type="containsText" dxfId="3" priority="49" operator="containsText" text="NA">
      <formula>NOT(ISERROR(SEARCH("NA",F12)))</formula>
    </cfRule>
  </conditionalFormatting>
  <conditionalFormatting sqref="F12 I12">
    <cfRule type="cellIs" dxfId="2" priority="50" operator="between">
      <formula>0.5</formula>
      <formula>0.75</formula>
    </cfRule>
    <cfRule type="cellIs" dxfId="1" priority="51" operator="lessThan">
      <formula>0.5</formula>
    </cfRule>
    <cfRule type="cellIs" dxfId="0" priority="52" operator="greaterThan">
      <formula>0.74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5" zoomScale="69" zoomScaleNormal="69" workbookViewId="0">
      <selection activeCell="H11" sqref="H11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61</v>
      </c>
      <c r="B2" s="52" t="s">
        <v>73</v>
      </c>
      <c r="C2" s="52" t="s">
        <v>50</v>
      </c>
      <c r="D2" s="52" t="s">
        <v>74</v>
      </c>
      <c r="E2" s="52" t="s">
        <v>75</v>
      </c>
      <c r="F2" s="52" t="s">
        <v>76</v>
      </c>
      <c r="G2" s="52" t="s">
        <v>77</v>
      </c>
      <c r="H2" s="52" t="s">
        <v>63</v>
      </c>
      <c r="I2" s="52" t="s">
        <v>78</v>
      </c>
    </row>
    <row r="3" spans="1:11" ht="47.25" customHeight="1" x14ac:dyDescent="0.25">
      <c r="A3" s="35">
        <v>1</v>
      </c>
      <c r="B3" s="36" t="s">
        <v>171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173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176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180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184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195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191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192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194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01" t="s">
        <v>79</v>
      </c>
      <c r="B12" s="201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43220</v>
      </c>
      <c r="D15" s="43">
        <v>43190</v>
      </c>
    </row>
    <row r="16" spans="1:11" x14ac:dyDescent="0.25">
      <c r="B16" s="34" t="s">
        <v>76</v>
      </c>
      <c r="C16" s="45">
        <f>F12</f>
        <v>0</v>
      </c>
      <c r="D16" s="45">
        <v>0.8</v>
      </c>
    </row>
    <row r="17" spans="1:9" x14ac:dyDescent="0.25">
      <c r="B17" s="34" t="s">
        <v>78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80</v>
      </c>
    </row>
    <row r="26" spans="1:9" ht="45" x14ac:dyDescent="0.25">
      <c r="A26" s="51" t="s">
        <v>61</v>
      </c>
      <c r="B26" s="52" t="s">
        <v>81</v>
      </c>
      <c r="C26" s="52" t="s">
        <v>50</v>
      </c>
      <c r="D26" s="52" t="s">
        <v>74</v>
      </c>
      <c r="E26" s="52" t="s">
        <v>75</v>
      </c>
      <c r="F26" s="56" t="s">
        <v>76</v>
      </c>
      <c r="G26" s="57" t="s">
        <v>77</v>
      </c>
      <c r="H26" s="57" t="s">
        <v>63</v>
      </c>
      <c r="I26" s="52" t="s">
        <v>78</v>
      </c>
    </row>
    <row r="27" spans="1:9" ht="46.5" customHeight="1" x14ac:dyDescent="0.25">
      <c r="A27" s="35">
        <v>1</v>
      </c>
      <c r="B27" s="36" t="s">
        <v>171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173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207</v>
      </c>
    </row>
    <row r="33" spans="1:9" ht="45" x14ac:dyDescent="0.25">
      <c r="A33" s="51" t="s">
        <v>61</v>
      </c>
      <c r="B33" s="52" t="s">
        <v>81</v>
      </c>
      <c r="C33" s="52" t="s">
        <v>50</v>
      </c>
      <c r="D33" s="52" t="s">
        <v>74</v>
      </c>
      <c r="E33" s="52" t="s">
        <v>75</v>
      </c>
      <c r="F33" s="56" t="s">
        <v>76</v>
      </c>
      <c r="G33" s="52" t="s">
        <v>77</v>
      </c>
      <c r="H33" s="52" t="s">
        <v>63</v>
      </c>
      <c r="I33" s="52" t="s">
        <v>78</v>
      </c>
    </row>
    <row r="34" spans="1:9" ht="30" x14ac:dyDescent="0.25">
      <c r="A34" s="35">
        <v>3</v>
      </c>
      <c r="B34" s="36" t="s">
        <v>94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180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184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208</v>
      </c>
    </row>
    <row r="47" spans="1:9" ht="45" x14ac:dyDescent="0.25">
      <c r="A47" s="51" t="s">
        <v>61</v>
      </c>
      <c r="B47" s="52" t="s">
        <v>81</v>
      </c>
      <c r="C47" s="52" t="s">
        <v>50</v>
      </c>
      <c r="D47" s="52" t="s">
        <v>74</v>
      </c>
      <c r="E47" s="52" t="s">
        <v>75</v>
      </c>
      <c r="F47" s="56" t="s">
        <v>76</v>
      </c>
      <c r="G47" s="57" t="s">
        <v>77</v>
      </c>
      <c r="H47" s="57" t="s">
        <v>63</v>
      </c>
      <c r="I47" s="52" t="s">
        <v>78</v>
      </c>
    </row>
    <row r="48" spans="1:9" ht="33.75" customHeight="1" x14ac:dyDescent="0.25">
      <c r="A48" s="35">
        <v>7</v>
      </c>
      <c r="B48" s="36" t="s">
        <v>191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192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61</v>
      </c>
      <c r="B59" s="52" t="s">
        <v>81</v>
      </c>
      <c r="C59" s="52" t="s">
        <v>50</v>
      </c>
      <c r="D59" s="52" t="s">
        <v>74</v>
      </c>
      <c r="E59" s="52" t="s">
        <v>75</v>
      </c>
      <c r="F59" s="56" t="s">
        <v>76</v>
      </c>
      <c r="G59" s="52" t="s">
        <v>77</v>
      </c>
      <c r="H59" s="52" t="s">
        <v>63</v>
      </c>
      <c r="I59" s="52" t="s">
        <v>78</v>
      </c>
    </row>
    <row r="60" spans="1:9" ht="54" customHeight="1" x14ac:dyDescent="0.25">
      <c r="A60" s="35">
        <v>6</v>
      </c>
      <c r="B60" s="36" t="s">
        <v>196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61</v>
      </c>
      <c r="B70" s="52" t="s">
        <v>81</v>
      </c>
      <c r="C70" s="52" t="s">
        <v>50</v>
      </c>
      <c r="D70" s="52" t="s">
        <v>74</v>
      </c>
      <c r="E70" s="52" t="s">
        <v>75</v>
      </c>
      <c r="F70" s="56" t="s">
        <v>76</v>
      </c>
      <c r="G70" s="52" t="s">
        <v>77</v>
      </c>
      <c r="H70" s="52" t="s">
        <v>63</v>
      </c>
      <c r="I70" s="52" t="s">
        <v>78</v>
      </c>
    </row>
    <row r="71" spans="1:9" ht="45.75" customHeight="1" x14ac:dyDescent="0.25">
      <c r="A71" s="35">
        <v>9</v>
      </c>
      <c r="B71" s="36" t="s">
        <v>194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zoomScale="69" zoomScaleNormal="69" workbookViewId="0">
      <selection activeCell="G10" sqref="G10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6.8554687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61</v>
      </c>
      <c r="B2" s="52" t="s">
        <v>73</v>
      </c>
      <c r="C2" s="52" t="s">
        <v>50</v>
      </c>
      <c r="D2" s="52" t="s">
        <v>74</v>
      </c>
      <c r="E2" s="52" t="s">
        <v>75</v>
      </c>
      <c r="F2" s="52" t="s">
        <v>76</v>
      </c>
      <c r="G2" s="52" t="s">
        <v>77</v>
      </c>
      <c r="H2" s="52" t="s">
        <v>63</v>
      </c>
      <c r="I2" s="52" t="s">
        <v>78</v>
      </c>
    </row>
    <row r="3" spans="1:11" ht="47.25" customHeight="1" x14ac:dyDescent="0.25">
      <c r="A3" s="35">
        <v>1</v>
      </c>
      <c r="B3" s="36" t="s">
        <v>171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173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176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180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184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195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191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40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192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40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194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40" t="e">
        <f>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01" t="s">
        <v>79</v>
      </c>
      <c r="B12" s="201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43250</v>
      </c>
      <c r="D15" s="43">
        <v>43190</v>
      </c>
    </row>
    <row r="16" spans="1:11" x14ac:dyDescent="0.25">
      <c r="B16" s="34" t="s">
        <v>76</v>
      </c>
      <c r="C16" s="45">
        <f>F12</f>
        <v>0</v>
      </c>
      <c r="D16" s="45">
        <v>0.8</v>
      </c>
    </row>
    <row r="17" spans="1:9" x14ac:dyDescent="0.25">
      <c r="B17" s="34" t="s">
        <v>78</v>
      </c>
      <c r="C17" s="44">
        <f>I12</f>
        <v>0</v>
      </c>
      <c r="D17" s="44">
        <v>0.76900000000000002</v>
      </c>
    </row>
    <row r="18" spans="1:9" x14ac:dyDescent="0.25">
      <c r="I18" s="46"/>
    </row>
    <row r="24" spans="1:9" x14ac:dyDescent="0.25">
      <c r="A24" s="47" t="s">
        <v>80</v>
      </c>
    </row>
    <row r="26" spans="1:9" ht="45" x14ac:dyDescent="0.25">
      <c r="A26" s="51" t="s">
        <v>61</v>
      </c>
      <c r="B26" s="52" t="s">
        <v>81</v>
      </c>
      <c r="C26" s="52" t="s">
        <v>50</v>
      </c>
      <c r="D26" s="52" t="s">
        <v>74</v>
      </c>
      <c r="E26" s="52" t="s">
        <v>75</v>
      </c>
      <c r="F26" s="56" t="s">
        <v>76</v>
      </c>
      <c r="G26" s="57" t="s">
        <v>77</v>
      </c>
      <c r="H26" s="57" t="s">
        <v>63</v>
      </c>
      <c r="I26" s="52" t="s">
        <v>78</v>
      </c>
    </row>
    <row r="27" spans="1:9" ht="46.5" customHeight="1" x14ac:dyDescent="0.25">
      <c r="A27" s="35">
        <v>1</v>
      </c>
      <c r="B27" s="36" t="s">
        <v>171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173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207</v>
      </c>
    </row>
    <row r="33" spans="1:9" ht="45" x14ac:dyDescent="0.25">
      <c r="A33" s="51" t="s">
        <v>61</v>
      </c>
      <c r="B33" s="52" t="s">
        <v>81</v>
      </c>
      <c r="C33" s="52" t="s">
        <v>50</v>
      </c>
      <c r="D33" s="52" t="s">
        <v>74</v>
      </c>
      <c r="E33" s="52" t="s">
        <v>75</v>
      </c>
      <c r="F33" s="56" t="s">
        <v>76</v>
      </c>
      <c r="G33" s="52" t="s">
        <v>77</v>
      </c>
      <c r="H33" s="52" t="s">
        <v>63</v>
      </c>
      <c r="I33" s="52" t="s">
        <v>78</v>
      </c>
    </row>
    <row r="34" spans="1:9" ht="30" x14ac:dyDescent="0.25">
      <c r="A34" s="35">
        <v>3</v>
      </c>
      <c r="B34" s="36" t="s">
        <v>94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180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184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208</v>
      </c>
    </row>
    <row r="47" spans="1:9" ht="45" x14ac:dyDescent="0.25">
      <c r="A47" s="51" t="s">
        <v>61</v>
      </c>
      <c r="B47" s="52" t="s">
        <v>81</v>
      </c>
      <c r="C47" s="52" t="s">
        <v>50</v>
      </c>
      <c r="D47" s="52" t="s">
        <v>74</v>
      </c>
      <c r="E47" s="52" t="s">
        <v>75</v>
      </c>
      <c r="F47" s="56" t="s">
        <v>76</v>
      </c>
      <c r="G47" s="57" t="s">
        <v>77</v>
      </c>
      <c r="H47" s="57" t="s">
        <v>63</v>
      </c>
      <c r="I47" s="52" t="s">
        <v>78</v>
      </c>
    </row>
    <row r="48" spans="1:9" ht="33.75" customHeight="1" x14ac:dyDescent="0.25">
      <c r="A48" s="35">
        <v>7</v>
      </c>
      <c r="B48" s="36" t="s">
        <v>191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192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61</v>
      </c>
      <c r="B59" s="52" t="s">
        <v>81</v>
      </c>
      <c r="C59" s="52" t="s">
        <v>50</v>
      </c>
      <c r="D59" s="52" t="s">
        <v>74</v>
      </c>
      <c r="E59" s="52" t="s">
        <v>75</v>
      </c>
      <c r="F59" s="56" t="s">
        <v>76</v>
      </c>
      <c r="G59" s="52" t="s">
        <v>77</v>
      </c>
      <c r="H59" s="52" t="s">
        <v>63</v>
      </c>
      <c r="I59" s="52" t="s">
        <v>78</v>
      </c>
    </row>
    <row r="60" spans="1:9" ht="54" customHeight="1" x14ac:dyDescent="0.25">
      <c r="A60" s="35">
        <v>6</v>
      </c>
      <c r="B60" s="36" t="s">
        <v>196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61</v>
      </c>
      <c r="B70" s="52" t="s">
        <v>81</v>
      </c>
      <c r="C70" s="52" t="s">
        <v>50</v>
      </c>
      <c r="D70" s="52" t="s">
        <v>74</v>
      </c>
      <c r="E70" s="52" t="s">
        <v>75</v>
      </c>
      <c r="F70" s="56" t="s">
        <v>76</v>
      </c>
      <c r="G70" s="52" t="s">
        <v>77</v>
      </c>
      <c r="H70" s="52" t="s">
        <v>63</v>
      </c>
      <c r="I70" s="52" t="s">
        <v>78</v>
      </c>
    </row>
    <row r="71" spans="1:9" ht="45.75" customHeight="1" x14ac:dyDescent="0.25">
      <c r="A71" s="35">
        <v>9</v>
      </c>
      <c r="B71" s="36" t="s">
        <v>194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1"/>
  <sheetViews>
    <sheetView topLeftCell="A4" zoomScale="69" zoomScaleNormal="69" workbookViewId="0">
      <selection activeCell="G7" sqref="G7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61</v>
      </c>
      <c r="B2" s="52" t="s">
        <v>73</v>
      </c>
      <c r="C2" s="52" t="s">
        <v>50</v>
      </c>
      <c r="D2" s="52" t="s">
        <v>74</v>
      </c>
      <c r="E2" s="52" t="s">
        <v>75</v>
      </c>
      <c r="F2" s="52" t="s">
        <v>76</v>
      </c>
      <c r="G2" s="52" t="s">
        <v>77</v>
      </c>
      <c r="H2" s="52" t="s">
        <v>63</v>
      </c>
      <c r="I2" s="52" t="s">
        <v>78</v>
      </c>
    </row>
    <row r="3" spans="1:11" ht="47.25" customHeight="1" x14ac:dyDescent="0.25">
      <c r="A3" s="35">
        <v>1</v>
      </c>
      <c r="B3" s="36" t="s">
        <v>171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39">
        <f>IF(ISERROR(G3/H3),0,G3/H3)</f>
        <v>0</v>
      </c>
    </row>
    <row r="4" spans="1:11" ht="49.5" customHeight="1" x14ac:dyDescent="0.25">
      <c r="A4" s="35">
        <v>2</v>
      </c>
      <c r="B4" s="36" t="s">
        <v>173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39">
        <f t="shared" ref="I4:I11" si="1">IF(ISERROR(G4/H4),0,G4/H4)</f>
        <v>0</v>
      </c>
    </row>
    <row r="5" spans="1:11" ht="45" x14ac:dyDescent="0.25">
      <c r="A5" s="35">
        <v>3</v>
      </c>
      <c r="B5" s="36" t="s">
        <v>176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39">
        <f t="shared" si="1"/>
        <v>0</v>
      </c>
    </row>
    <row r="6" spans="1:11" ht="62.25" customHeight="1" x14ac:dyDescent="0.25">
      <c r="A6" s="35">
        <v>4</v>
      </c>
      <c r="B6" s="36" t="s">
        <v>180</v>
      </c>
      <c r="C6" s="37">
        <v>0.11</v>
      </c>
      <c r="D6" s="88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116">
        <f t="shared" si="1"/>
        <v>0</v>
      </c>
    </row>
    <row r="7" spans="1:11" ht="39" customHeight="1" x14ac:dyDescent="0.25">
      <c r="A7" s="35">
        <v>5</v>
      </c>
      <c r="B7" s="36" t="s">
        <v>184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39">
        <f t="shared" si="1"/>
        <v>0</v>
      </c>
    </row>
    <row r="8" spans="1:11" ht="53.25" customHeight="1" x14ac:dyDescent="0.25">
      <c r="A8" s="35">
        <v>6</v>
      </c>
      <c r="B8" s="36" t="s">
        <v>195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0">
        <f t="shared" si="1"/>
        <v>0</v>
      </c>
    </row>
    <row r="9" spans="1:11" ht="53.25" customHeight="1" x14ac:dyDescent="0.25">
      <c r="A9" s="35">
        <v>7</v>
      </c>
      <c r="B9" s="36" t="s">
        <v>191</v>
      </c>
      <c r="C9" s="37">
        <v>0.11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39">
        <f t="shared" si="1"/>
        <v>0</v>
      </c>
    </row>
    <row r="10" spans="1:11" ht="66" customHeight="1" x14ac:dyDescent="0.25">
      <c r="A10" s="35">
        <v>8</v>
      </c>
      <c r="B10" s="36" t="s">
        <v>192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39">
        <f t="shared" si="1"/>
        <v>0</v>
      </c>
    </row>
    <row r="11" spans="1:11" ht="40.5" customHeight="1" x14ac:dyDescent="0.25">
      <c r="A11" s="35">
        <v>9</v>
      </c>
      <c r="B11" s="36" t="s">
        <v>194</v>
      </c>
      <c r="C11" s="37">
        <v>0.12</v>
      </c>
      <c r="D11" s="88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39">
        <f t="shared" si="1"/>
        <v>0</v>
      </c>
    </row>
    <row r="12" spans="1:11" x14ac:dyDescent="0.25">
      <c r="A12" s="201" t="s">
        <v>79</v>
      </c>
      <c r="B12" s="201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43281</v>
      </c>
      <c r="D15" s="43">
        <v>43251</v>
      </c>
    </row>
    <row r="16" spans="1:11" x14ac:dyDescent="0.25">
      <c r="B16" s="34" t="s">
        <v>76</v>
      </c>
      <c r="C16" s="45">
        <f>F12</f>
        <v>0</v>
      </c>
      <c r="D16" s="45">
        <v>0.92</v>
      </c>
    </row>
    <row r="17" spans="1:9" x14ac:dyDescent="0.25">
      <c r="B17" s="34" t="s">
        <v>78</v>
      </c>
      <c r="C17" s="44">
        <f>I12</f>
        <v>0</v>
      </c>
      <c r="D17" s="44">
        <v>0.94799999999999995</v>
      </c>
    </row>
    <row r="18" spans="1:9" x14ac:dyDescent="0.25">
      <c r="I18" s="46"/>
    </row>
    <row r="24" spans="1:9" x14ac:dyDescent="0.25">
      <c r="A24" s="47" t="s">
        <v>80</v>
      </c>
    </row>
    <row r="26" spans="1:9" ht="45" x14ac:dyDescent="0.25">
      <c r="A26" s="51" t="s">
        <v>61</v>
      </c>
      <c r="B26" s="52" t="s">
        <v>81</v>
      </c>
      <c r="C26" s="52" t="s">
        <v>50</v>
      </c>
      <c r="D26" s="52" t="s">
        <v>74</v>
      </c>
      <c r="E26" s="52" t="s">
        <v>75</v>
      </c>
      <c r="F26" s="56" t="s">
        <v>76</v>
      </c>
      <c r="G26" s="57" t="s">
        <v>77</v>
      </c>
      <c r="H26" s="57" t="s">
        <v>63</v>
      </c>
      <c r="I26" s="52" t="s">
        <v>78</v>
      </c>
    </row>
    <row r="27" spans="1:9" ht="46.5" customHeight="1" x14ac:dyDescent="0.25">
      <c r="A27" s="35">
        <v>1</v>
      </c>
      <c r="B27" s="36" t="s">
        <v>171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39">
        <f>IF(ISERROR(G27/H27),0,G27/H27)</f>
        <v>0</v>
      </c>
    </row>
    <row r="28" spans="1:9" ht="50.25" customHeight="1" x14ac:dyDescent="0.25">
      <c r="A28" s="35">
        <v>2</v>
      </c>
      <c r="B28" s="36" t="s">
        <v>173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3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207</v>
      </c>
    </row>
    <row r="33" spans="1:9" ht="45" x14ac:dyDescent="0.25">
      <c r="A33" s="51" t="s">
        <v>61</v>
      </c>
      <c r="B33" s="52" t="s">
        <v>81</v>
      </c>
      <c r="C33" s="52" t="s">
        <v>50</v>
      </c>
      <c r="D33" s="52" t="s">
        <v>74</v>
      </c>
      <c r="E33" s="52" t="s">
        <v>75</v>
      </c>
      <c r="F33" s="56" t="s">
        <v>76</v>
      </c>
      <c r="G33" s="52" t="s">
        <v>77</v>
      </c>
      <c r="H33" s="52" t="s">
        <v>63</v>
      </c>
      <c r="I33" s="52" t="s">
        <v>78</v>
      </c>
    </row>
    <row r="34" spans="1:9" ht="30" x14ac:dyDescent="0.25">
      <c r="A34" s="35">
        <v>3</v>
      </c>
      <c r="B34" s="36" t="s">
        <v>94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39">
        <f>IF(ISERROR(G34/H34),0,G34/H34)</f>
        <v>0</v>
      </c>
    </row>
    <row r="35" spans="1:9" ht="72" customHeight="1" x14ac:dyDescent="0.25">
      <c r="A35" s="35">
        <v>4</v>
      </c>
      <c r="B35" s="36" t="s">
        <v>180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39">
        <f>IF(ISERROR(G35/H35),0,G35/H35)</f>
        <v>0</v>
      </c>
    </row>
    <row r="36" spans="1:9" ht="39.75" customHeight="1" x14ac:dyDescent="0.25">
      <c r="A36" s="35">
        <v>5</v>
      </c>
      <c r="B36" s="36" t="s">
        <v>184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3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208</v>
      </c>
    </row>
    <row r="47" spans="1:9" ht="45" x14ac:dyDescent="0.25">
      <c r="A47" s="51" t="s">
        <v>61</v>
      </c>
      <c r="B47" s="52" t="s">
        <v>81</v>
      </c>
      <c r="C47" s="52" t="s">
        <v>50</v>
      </c>
      <c r="D47" s="52" t="s">
        <v>74</v>
      </c>
      <c r="E47" s="52" t="s">
        <v>75</v>
      </c>
      <c r="F47" s="56" t="s">
        <v>76</v>
      </c>
      <c r="G47" s="57" t="s">
        <v>77</v>
      </c>
      <c r="H47" s="57" t="s">
        <v>63</v>
      </c>
      <c r="I47" s="52" t="s">
        <v>78</v>
      </c>
    </row>
    <row r="48" spans="1:9" ht="33.75" customHeight="1" x14ac:dyDescent="0.25">
      <c r="A48" s="35">
        <v>7</v>
      </c>
      <c r="B48" s="36" t="s">
        <v>191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39">
        <f>IF(ISERROR(G48/H48),0,G48/H48)</f>
        <v>0</v>
      </c>
    </row>
    <row r="49" spans="1:9" ht="67.5" customHeight="1" x14ac:dyDescent="0.25">
      <c r="A49" s="35">
        <v>8</v>
      </c>
      <c r="B49" s="36" t="s">
        <v>192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3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8" spans="1:9" x14ac:dyDescent="0.25">
      <c r="I58" s="97"/>
    </row>
    <row r="59" spans="1:9" ht="45" x14ac:dyDescent="0.25">
      <c r="A59" s="51" t="s">
        <v>61</v>
      </c>
      <c r="B59" s="52" t="s">
        <v>81</v>
      </c>
      <c r="C59" s="52" t="s">
        <v>50</v>
      </c>
      <c r="D59" s="52" t="s">
        <v>74</v>
      </c>
      <c r="E59" s="52" t="s">
        <v>75</v>
      </c>
      <c r="F59" s="56" t="s">
        <v>76</v>
      </c>
      <c r="G59" s="52" t="s">
        <v>77</v>
      </c>
      <c r="H59" s="52" t="s">
        <v>63</v>
      </c>
      <c r="I59" s="52" t="s">
        <v>78</v>
      </c>
    </row>
    <row r="60" spans="1:9" ht="54" customHeight="1" x14ac:dyDescent="0.25">
      <c r="A60" s="35">
        <v>6</v>
      </c>
      <c r="B60" s="36" t="s">
        <v>196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0">
        <f>IF(ISERROR(G60/H60),0,G60/H60)</f>
        <v>0</v>
      </c>
    </row>
    <row r="70" spans="1:9" ht="45" x14ac:dyDescent="0.25">
      <c r="A70" s="51" t="s">
        <v>61</v>
      </c>
      <c r="B70" s="52" t="s">
        <v>81</v>
      </c>
      <c r="C70" s="52" t="s">
        <v>50</v>
      </c>
      <c r="D70" s="52" t="s">
        <v>74</v>
      </c>
      <c r="E70" s="52" t="s">
        <v>75</v>
      </c>
      <c r="F70" s="56" t="s">
        <v>76</v>
      </c>
      <c r="G70" s="52" t="s">
        <v>77</v>
      </c>
      <c r="H70" s="52" t="s">
        <v>63</v>
      </c>
      <c r="I70" s="52" t="s">
        <v>78</v>
      </c>
    </row>
    <row r="71" spans="1:9" ht="45.75" customHeight="1" x14ac:dyDescent="0.25">
      <c r="A71" s="35">
        <v>9</v>
      </c>
      <c r="B71" s="36" t="s">
        <v>194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3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1"/>
  <sheetViews>
    <sheetView topLeftCell="A6" zoomScale="69" zoomScaleNormal="69" workbookViewId="0">
      <selection activeCell="Q3" sqref="Q3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13.7109375" customWidth="1"/>
    <col min="9" max="9" width="17.140625" style="128" customWidth="1"/>
  </cols>
  <sheetData>
    <row r="1" spans="1:11" x14ac:dyDescent="0.25">
      <c r="A1">
        <f ca="1">A1:Q15</f>
        <v>0</v>
      </c>
    </row>
    <row r="2" spans="1:11" ht="45" x14ac:dyDescent="0.25">
      <c r="A2" s="51" t="s">
        <v>61</v>
      </c>
      <c r="B2" s="52" t="s">
        <v>73</v>
      </c>
      <c r="C2" s="52" t="s">
        <v>50</v>
      </c>
      <c r="D2" s="52" t="s">
        <v>74</v>
      </c>
      <c r="E2" s="52" t="s">
        <v>75</v>
      </c>
      <c r="F2" s="52" t="s">
        <v>76</v>
      </c>
      <c r="G2" s="52" t="s">
        <v>77</v>
      </c>
      <c r="H2" s="52" t="s">
        <v>63</v>
      </c>
      <c r="I2" s="129" t="s">
        <v>78</v>
      </c>
    </row>
    <row r="3" spans="1:11" ht="47.25" customHeight="1" x14ac:dyDescent="0.25">
      <c r="A3" s="35">
        <v>1</v>
      </c>
      <c r="B3" s="36" t="s">
        <v>171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130">
        <f>IF(ISERROR(G3/H3),0,G3/H3)</f>
        <v>0</v>
      </c>
    </row>
    <row r="4" spans="1:11" ht="49.5" customHeight="1" x14ac:dyDescent="0.25">
      <c r="A4" s="35">
        <v>2</v>
      </c>
      <c r="B4" s="36" t="s">
        <v>173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130">
        <f t="shared" ref="I4:I11" si="1">IF(ISERROR(G4/H4),0,G4/H4)</f>
        <v>0</v>
      </c>
    </row>
    <row r="5" spans="1:11" ht="45" x14ac:dyDescent="0.25">
      <c r="A5" s="35">
        <v>3</v>
      </c>
      <c r="B5" s="36" t="s">
        <v>176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130">
        <f t="shared" si="1"/>
        <v>0</v>
      </c>
    </row>
    <row r="6" spans="1:11" s="126" customFormat="1" ht="62.25" customHeight="1" x14ac:dyDescent="0.25">
      <c r="A6" s="119">
        <v>4</v>
      </c>
      <c r="B6" s="120" t="s">
        <v>180</v>
      </c>
      <c r="C6" s="121">
        <v>0.11</v>
      </c>
      <c r="D6" s="122" t="e">
        <f>#REF!</f>
        <v>#REF!</v>
      </c>
      <c r="E6" s="123" t="e">
        <f>#REF!</f>
        <v>#REF!</v>
      </c>
      <c r="F6" s="124">
        <f t="shared" si="0"/>
        <v>0</v>
      </c>
      <c r="G6" s="127" t="e">
        <f>+#REF!</f>
        <v>#REF!</v>
      </c>
      <c r="H6" s="125" t="e">
        <f>#REF!</f>
        <v>#REF!</v>
      </c>
      <c r="I6" s="130">
        <f t="shared" si="1"/>
        <v>0</v>
      </c>
    </row>
    <row r="7" spans="1:11" ht="39" customHeight="1" x14ac:dyDescent="0.25">
      <c r="A7" s="35">
        <v>5</v>
      </c>
      <c r="B7" s="36" t="s">
        <v>184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130">
        <f t="shared" si="1"/>
        <v>0</v>
      </c>
    </row>
    <row r="8" spans="1:11" ht="53.25" customHeight="1" x14ac:dyDescent="0.25">
      <c r="A8" s="35">
        <v>6</v>
      </c>
      <c r="B8" s="36" t="s">
        <v>195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130">
        <f t="shared" si="1"/>
        <v>0</v>
      </c>
    </row>
    <row r="9" spans="1:11" s="126" customFormat="1" ht="53.25" customHeight="1" x14ac:dyDescent="0.25">
      <c r="A9" s="119">
        <v>7</v>
      </c>
      <c r="B9" s="120" t="s">
        <v>191</v>
      </c>
      <c r="C9" s="121">
        <v>0.11</v>
      </c>
      <c r="D9" s="122" t="e">
        <f>#REF!</f>
        <v>#REF!</v>
      </c>
      <c r="E9" s="123" t="e">
        <f>+#REF!</f>
        <v>#REF!</v>
      </c>
      <c r="F9" s="124">
        <f t="shared" si="0"/>
        <v>0</v>
      </c>
      <c r="G9" s="125" t="e">
        <f>#REF!</f>
        <v>#REF!</v>
      </c>
      <c r="H9" s="125" t="e">
        <f>#REF!</f>
        <v>#REF!</v>
      </c>
      <c r="I9" s="130">
        <f t="shared" si="1"/>
        <v>0</v>
      </c>
    </row>
    <row r="10" spans="1:11" ht="66" customHeight="1" x14ac:dyDescent="0.25">
      <c r="A10" s="35">
        <v>8</v>
      </c>
      <c r="B10" s="36" t="s">
        <v>192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130">
        <f t="shared" si="1"/>
        <v>0</v>
      </c>
    </row>
    <row r="11" spans="1:11" s="126" customFormat="1" ht="40.5" customHeight="1" x14ac:dyDescent="0.25">
      <c r="A11" s="119">
        <v>9</v>
      </c>
      <c r="B11" s="120" t="s">
        <v>194</v>
      </c>
      <c r="C11" s="121">
        <v>0.12</v>
      </c>
      <c r="D11" s="122" t="e">
        <f>#REF!</f>
        <v>#REF!</v>
      </c>
      <c r="E11" s="123" t="e">
        <f>+#REF!</f>
        <v>#REF!</v>
      </c>
      <c r="F11" s="124">
        <f t="shared" si="0"/>
        <v>0</v>
      </c>
      <c r="G11" s="125" t="e">
        <f>+#REF!</f>
        <v>#REF!</v>
      </c>
      <c r="H11" s="125" t="e">
        <f>#REF!</f>
        <v>#REF!</v>
      </c>
      <c r="I11" s="130">
        <f t="shared" si="1"/>
        <v>0</v>
      </c>
    </row>
    <row r="12" spans="1:11" x14ac:dyDescent="0.25">
      <c r="A12" s="201" t="s">
        <v>79</v>
      </c>
      <c r="B12" s="201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55" t="e">
        <f>SUMPRODUCT($C$3:$C$11,G3:G11)</f>
        <v>#REF!</v>
      </c>
      <c r="H12" s="55" t="e">
        <f>SUMPRODUCT($C$3:$C$11,H3:H11)</f>
        <v>#REF!</v>
      </c>
      <c r="I12" s="131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43312</v>
      </c>
      <c r="D15" s="43">
        <v>43281</v>
      </c>
    </row>
    <row r="16" spans="1:11" x14ac:dyDescent="0.25">
      <c r="B16" s="34" t="s">
        <v>76</v>
      </c>
      <c r="C16" s="45">
        <f>F12</f>
        <v>0</v>
      </c>
      <c r="D16" s="45">
        <v>0.96</v>
      </c>
    </row>
    <row r="17" spans="1:9" x14ac:dyDescent="0.25">
      <c r="B17" s="34" t="s">
        <v>78</v>
      </c>
      <c r="C17" s="44">
        <f>I12</f>
        <v>0</v>
      </c>
      <c r="D17" s="44">
        <v>1.0009999999999999</v>
      </c>
    </row>
    <row r="18" spans="1:9" x14ac:dyDescent="0.25">
      <c r="I18" s="132"/>
    </row>
    <row r="24" spans="1:9" x14ac:dyDescent="0.25">
      <c r="A24" s="47" t="s">
        <v>80</v>
      </c>
    </row>
    <row r="26" spans="1:9" ht="45" x14ac:dyDescent="0.25">
      <c r="A26" s="51" t="s">
        <v>61</v>
      </c>
      <c r="B26" s="52" t="s">
        <v>81</v>
      </c>
      <c r="C26" s="52" t="s">
        <v>50</v>
      </c>
      <c r="D26" s="52" t="s">
        <v>74</v>
      </c>
      <c r="E26" s="52" t="s">
        <v>75</v>
      </c>
      <c r="F26" s="56" t="s">
        <v>76</v>
      </c>
      <c r="G26" s="57" t="s">
        <v>77</v>
      </c>
      <c r="H26" s="57" t="s">
        <v>63</v>
      </c>
      <c r="I26" s="129" t="s">
        <v>78</v>
      </c>
    </row>
    <row r="27" spans="1:9" ht="46.5" customHeight="1" x14ac:dyDescent="0.25">
      <c r="A27" s="35">
        <v>1</v>
      </c>
      <c r="B27" s="36" t="s">
        <v>171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130">
        <f>IF(ISERROR(G27/H27),0,G27/H27)</f>
        <v>0</v>
      </c>
    </row>
    <row r="28" spans="1:9" ht="50.25" customHeight="1" x14ac:dyDescent="0.25">
      <c r="A28" s="35">
        <v>2</v>
      </c>
      <c r="B28" s="36" t="s">
        <v>173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130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207</v>
      </c>
    </row>
    <row r="33" spans="1:9" ht="45" x14ac:dyDescent="0.25">
      <c r="A33" s="51" t="s">
        <v>61</v>
      </c>
      <c r="B33" s="52" t="s">
        <v>81</v>
      </c>
      <c r="C33" s="52" t="s">
        <v>50</v>
      </c>
      <c r="D33" s="52" t="s">
        <v>74</v>
      </c>
      <c r="E33" s="52" t="s">
        <v>75</v>
      </c>
      <c r="F33" s="56" t="s">
        <v>76</v>
      </c>
      <c r="G33" s="52" t="s">
        <v>77</v>
      </c>
      <c r="H33" s="52" t="s">
        <v>63</v>
      </c>
      <c r="I33" s="129" t="s">
        <v>78</v>
      </c>
    </row>
    <row r="34" spans="1:9" ht="30" x14ac:dyDescent="0.25">
      <c r="A34" s="35">
        <v>3</v>
      </c>
      <c r="B34" s="36" t="s">
        <v>94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130">
        <f>IF(ISERROR(G34/H34),0,G34/H34)</f>
        <v>0</v>
      </c>
    </row>
    <row r="35" spans="1:9" ht="72" customHeight="1" x14ac:dyDescent="0.25">
      <c r="A35" s="35">
        <v>4</v>
      </c>
      <c r="B35" s="36" t="s">
        <v>180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130">
        <f>IF(ISERROR(G35/H35),0,G35/H35)</f>
        <v>0</v>
      </c>
    </row>
    <row r="36" spans="1:9" ht="39.75" customHeight="1" x14ac:dyDescent="0.25">
      <c r="A36" s="35">
        <v>5</v>
      </c>
      <c r="B36" s="36" t="s">
        <v>184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130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208</v>
      </c>
    </row>
    <row r="47" spans="1:9" ht="45" x14ac:dyDescent="0.25">
      <c r="A47" s="51" t="s">
        <v>61</v>
      </c>
      <c r="B47" s="52" t="s">
        <v>81</v>
      </c>
      <c r="C47" s="52" t="s">
        <v>50</v>
      </c>
      <c r="D47" s="52" t="s">
        <v>74</v>
      </c>
      <c r="E47" s="52" t="s">
        <v>75</v>
      </c>
      <c r="F47" s="56" t="s">
        <v>76</v>
      </c>
      <c r="G47" s="57" t="s">
        <v>77</v>
      </c>
      <c r="H47" s="57" t="s">
        <v>63</v>
      </c>
      <c r="I47" s="129" t="s">
        <v>78</v>
      </c>
    </row>
    <row r="48" spans="1:9" ht="33.75" customHeight="1" x14ac:dyDescent="0.25">
      <c r="A48" s="35">
        <v>7</v>
      </c>
      <c r="B48" s="36" t="s">
        <v>191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130">
        <f>IF(ISERROR(G48/H48),0,G48/H48)</f>
        <v>0</v>
      </c>
    </row>
    <row r="49" spans="1:9" ht="67.5" customHeight="1" x14ac:dyDescent="0.25">
      <c r="A49" s="35">
        <v>8</v>
      </c>
      <c r="B49" s="36" t="s">
        <v>192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130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133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133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133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133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133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133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133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133"/>
    </row>
    <row r="59" spans="1:9" ht="45" x14ac:dyDescent="0.25">
      <c r="A59" s="51" t="s">
        <v>61</v>
      </c>
      <c r="B59" s="52" t="s">
        <v>81</v>
      </c>
      <c r="C59" s="52" t="s">
        <v>50</v>
      </c>
      <c r="D59" s="52" t="s">
        <v>74</v>
      </c>
      <c r="E59" s="52" t="s">
        <v>75</v>
      </c>
      <c r="F59" s="56" t="s">
        <v>76</v>
      </c>
      <c r="G59" s="52" t="s">
        <v>77</v>
      </c>
      <c r="H59" s="52" t="s">
        <v>63</v>
      </c>
      <c r="I59" s="129" t="s">
        <v>78</v>
      </c>
    </row>
    <row r="60" spans="1:9" ht="54" customHeight="1" x14ac:dyDescent="0.25">
      <c r="A60" s="35">
        <v>6</v>
      </c>
      <c r="B60" s="36" t="s">
        <v>196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130">
        <f>IF(ISERROR(G60/H60),0,G60/H60)</f>
        <v>0</v>
      </c>
    </row>
    <row r="70" spans="1:9" ht="45" x14ac:dyDescent="0.25">
      <c r="A70" s="51" t="s">
        <v>61</v>
      </c>
      <c r="B70" s="52" t="s">
        <v>81</v>
      </c>
      <c r="C70" s="52" t="s">
        <v>50</v>
      </c>
      <c r="D70" s="52" t="s">
        <v>74</v>
      </c>
      <c r="E70" s="52" t="s">
        <v>75</v>
      </c>
      <c r="F70" s="56" t="s">
        <v>76</v>
      </c>
      <c r="G70" s="52" t="s">
        <v>77</v>
      </c>
      <c r="H70" s="52" t="s">
        <v>63</v>
      </c>
      <c r="I70" s="129" t="s">
        <v>78</v>
      </c>
    </row>
    <row r="71" spans="1:9" ht="45.75" customHeight="1" x14ac:dyDescent="0.25">
      <c r="A71" s="35">
        <v>9</v>
      </c>
      <c r="B71" s="36" t="s">
        <v>194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130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71"/>
  <sheetViews>
    <sheetView zoomScale="69" zoomScaleNormal="69" workbookViewId="0"/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2" spans="1:11" ht="30" x14ac:dyDescent="0.25">
      <c r="A2" s="51" t="s">
        <v>61</v>
      </c>
      <c r="B2" s="52" t="s">
        <v>73</v>
      </c>
      <c r="C2" s="52" t="s">
        <v>50</v>
      </c>
      <c r="D2" s="52" t="s">
        <v>74</v>
      </c>
      <c r="E2" s="52" t="s">
        <v>75</v>
      </c>
      <c r="F2" s="52" t="s">
        <v>76</v>
      </c>
      <c r="G2" s="52" t="s">
        <v>77</v>
      </c>
      <c r="H2" s="52" t="s">
        <v>63</v>
      </c>
      <c r="I2" s="52" t="s">
        <v>78</v>
      </c>
    </row>
    <row r="3" spans="1:11" ht="47.25" customHeight="1" x14ac:dyDescent="0.25">
      <c r="A3" s="35">
        <v>1</v>
      </c>
      <c r="B3" s="36" t="s">
        <v>171</v>
      </c>
      <c r="C3" s="37">
        <v>0.11</v>
      </c>
      <c r="D3" s="88" t="e">
        <f>#REF!</f>
        <v>#REF!</v>
      </c>
      <c r="E3" s="38" t="e">
        <f>#REF!</f>
        <v>#REF!</v>
      </c>
      <c r="F3" s="117">
        <f t="shared" ref="F3:F12" si="0">IF(ISERROR(E3/D3),0,(E3/D3))</f>
        <v>0</v>
      </c>
      <c r="G3" s="40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173</v>
      </c>
      <c r="C4" s="37">
        <v>0.11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40" t="e">
        <f>#REF!</f>
        <v>#REF!</v>
      </c>
      <c r="H4" s="89" t="e">
        <f>#REF!</f>
        <v>#REF!</v>
      </c>
      <c r="I4" s="99">
        <f t="shared" ref="I4:I11" si="1">IF(ISERROR(G4/H4),0,G4/H4)</f>
        <v>0</v>
      </c>
    </row>
    <row r="5" spans="1:11" ht="45" x14ac:dyDescent="0.25">
      <c r="A5" s="35">
        <v>3</v>
      </c>
      <c r="B5" s="36" t="s">
        <v>176</v>
      </c>
      <c r="C5" s="37">
        <v>0.11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40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180</v>
      </c>
      <c r="C6" s="37">
        <v>0.11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40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184</v>
      </c>
      <c r="C7" s="37">
        <v>0.11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40" t="e">
        <f>#REF!</f>
        <v>#REF!</v>
      </c>
      <c r="H7" s="89" t="e">
        <f>#REF!</f>
        <v>#REF!</v>
      </c>
      <c r="I7" s="99">
        <f t="shared" si="1"/>
        <v>0</v>
      </c>
    </row>
    <row r="8" spans="1:11" ht="53.25" customHeight="1" x14ac:dyDescent="0.25">
      <c r="A8" s="35">
        <v>6</v>
      </c>
      <c r="B8" s="36" t="s">
        <v>195</v>
      </c>
      <c r="C8" s="37">
        <v>0.11</v>
      </c>
      <c r="D8" s="88" t="e">
        <f>#REF!</f>
        <v>#REF!</v>
      </c>
      <c r="E8" s="38" t="e">
        <f>+#REF!</f>
        <v>#REF!</v>
      </c>
      <c r="F8" s="117">
        <f t="shared" si="0"/>
        <v>0</v>
      </c>
      <c r="G8" s="40" t="e">
        <f>#REF!</f>
        <v>#REF!</v>
      </c>
      <c r="H8" s="89" t="e">
        <f>#REF!</f>
        <v>#REF!</v>
      </c>
      <c r="I8" s="99">
        <f t="shared" si="1"/>
        <v>0</v>
      </c>
    </row>
    <row r="9" spans="1:11" s="126" customFormat="1" ht="53.25" customHeight="1" x14ac:dyDescent="0.25">
      <c r="A9" s="35">
        <v>7</v>
      </c>
      <c r="B9" s="36" t="s">
        <v>191</v>
      </c>
      <c r="C9" s="37">
        <v>0.11</v>
      </c>
      <c r="D9" s="137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ht="66" customHeight="1" x14ac:dyDescent="0.25">
      <c r="A10" s="35">
        <v>8</v>
      </c>
      <c r="B10" s="36" t="s">
        <v>192</v>
      </c>
      <c r="C10" s="37">
        <v>0.11</v>
      </c>
      <c r="D10" s="88" t="e">
        <f>#REF!</f>
        <v>#REF!</v>
      </c>
      <c r="E10" s="38" t="e">
        <f>+#REF!</f>
        <v>#REF!</v>
      </c>
      <c r="F10" s="117">
        <f t="shared" si="0"/>
        <v>0</v>
      </c>
      <c r="G10" s="89" t="e">
        <f>#REF!</f>
        <v>#REF!</v>
      </c>
      <c r="H10" s="89" t="e">
        <f>#REF!</f>
        <v>#REF!</v>
      </c>
      <c r="I10" s="99">
        <f t="shared" si="1"/>
        <v>0</v>
      </c>
    </row>
    <row r="11" spans="1:11" s="126" customFormat="1" ht="40.5" customHeight="1" x14ac:dyDescent="0.25">
      <c r="A11" s="35">
        <v>9</v>
      </c>
      <c r="B11" s="36" t="s">
        <v>194</v>
      </c>
      <c r="C11" s="37">
        <v>0.12</v>
      </c>
      <c r="D11" s="137" t="e">
        <f>#REF!</f>
        <v>#REF!</v>
      </c>
      <c r="E11" s="38" t="e">
        <f>+#REF!</f>
        <v>#REF!</v>
      </c>
      <c r="F11" s="117">
        <f t="shared" si="0"/>
        <v>0</v>
      </c>
      <c r="G11" s="89" t="e">
        <f>+#REF!</f>
        <v>#REF!</v>
      </c>
      <c r="H11" s="89" t="e">
        <f>#REF!</f>
        <v>#REF!</v>
      </c>
      <c r="I11" s="99">
        <f t="shared" si="1"/>
        <v>0</v>
      </c>
    </row>
    <row r="12" spans="1:11" x14ac:dyDescent="0.25">
      <c r="A12" s="201" t="s">
        <v>79</v>
      </c>
      <c r="B12" s="201"/>
      <c r="C12" s="53">
        <f>SUM(C3:C11)</f>
        <v>1</v>
      </c>
      <c r="D12" s="54" t="e">
        <f>SUM(D3:D11)</f>
        <v>#REF!</v>
      </c>
      <c r="E12" s="54" t="e">
        <f>SUM(E3:E11)</f>
        <v>#REF!</v>
      </c>
      <c r="F12" s="118">
        <f t="shared" si="0"/>
        <v>0</v>
      </c>
      <c r="G12" s="136" t="e">
        <f>SUMPRODUCT($C$3:$C$11,G3:G11)</f>
        <v>#REF!</v>
      </c>
      <c r="H12" s="55" t="e">
        <f>SUMPRODUCT($C$3:$C$11,H3:H11)</f>
        <v>#REF!</v>
      </c>
      <c r="I12" s="55">
        <f>IF(ISERROR(G12/H12),0,G12/H12)</f>
        <v>0</v>
      </c>
    </row>
    <row r="13" spans="1:11" x14ac:dyDescent="0.25">
      <c r="E13" s="41"/>
      <c r="K13" s="41"/>
    </row>
    <row r="15" spans="1:11" x14ac:dyDescent="0.25">
      <c r="B15" s="42"/>
      <c r="C15" s="43">
        <v>43343</v>
      </c>
      <c r="D15" s="43">
        <v>43312</v>
      </c>
    </row>
    <row r="16" spans="1:11" x14ac:dyDescent="0.25">
      <c r="B16" s="34" t="s">
        <v>76</v>
      </c>
      <c r="C16" s="45">
        <f>F12</f>
        <v>0</v>
      </c>
      <c r="D16" s="45">
        <v>0.93</v>
      </c>
    </row>
    <row r="17" spans="1:9" x14ac:dyDescent="0.25">
      <c r="B17" s="34" t="s">
        <v>78</v>
      </c>
      <c r="C17" s="44">
        <f>I12</f>
        <v>0</v>
      </c>
      <c r="D17" s="44">
        <v>1.0169999999999999</v>
      </c>
    </row>
    <row r="18" spans="1:9" x14ac:dyDescent="0.25">
      <c r="I18" s="135"/>
    </row>
    <row r="24" spans="1:9" x14ac:dyDescent="0.25">
      <c r="A24" s="47" t="s">
        <v>80</v>
      </c>
    </row>
    <row r="26" spans="1:9" ht="30" x14ac:dyDescent="0.25">
      <c r="A26" s="51" t="s">
        <v>61</v>
      </c>
      <c r="B26" s="52" t="s">
        <v>81</v>
      </c>
      <c r="C26" s="52" t="s">
        <v>50</v>
      </c>
      <c r="D26" s="52" t="s">
        <v>74</v>
      </c>
      <c r="E26" s="52" t="s">
        <v>75</v>
      </c>
      <c r="F26" s="56" t="s">
        <v>76</v>
      </c>
      <c r="G26" s="57" t="s">
        <v>77</v>
      </c>
      <c r="H26" s="57" t="s">
        <v>63</v>
      </c>
      <c r="I26" s="134" t="s">
        <v>78</v>
      </c>
    </row>
    <row r="27" spans="1:9" ht="46.5" customHeight="1" x14ac:dyDescent="0.25">
      <c r="A27" s="35">
        <v>1</v>
      </c>
      <c r="B27" s="36" t="s">
        <v>171</v>
      </c>
      <c r="C27" s="37">
        <v>0.11</v>
      </c>
      <c r="D27" s="48" t="e">
        <f>$D$3</f>
        <v>#REF!</v>
      </c>
      <c r="E27" s="48" t="e">
        <f>$E$3</f>
        <v>#REF!</v>
      </c>
      <c r="F27" s="37">
        <f>$F$3</f>
        <v>0</v>
      </c>
      <c r="G27" s="37" t="e">
        <f>$G$3</f>
        <v>#REF!</v>
      </c>
      <c r="H27" s="91" t="e">
        <f>$H$3</f>
        <v>#REF!</v>
      </c>
      <c r="I27" s="99">
        <f>IF(ISERROR(G27/H27),0,G27/H27)</f>
        <v>0</v>
      </c>
    </row>
    <row r="28" spans="1:9" ht="50.25" customHeight="1" x14ac:dyDescent="0.25">
      <c r="A28" s="35">
        <v>2</v>
      </c>
      <c r="B28" s="36" t="s">
        <v>173</v>
      </c>
      <c r="C28" s="37">
        <v>0.11</v>
      </c>
      <c r="D28" s="48" t="e">
        <f>$D$4</f>
        <v>#REF!</v>
      </c>
      <c r="E28" s="48" t="e">
        <f>$E$4</f>
        <v>#REF!</v>
      </c>
      <c r="F28" s="33">
        <f>$F$4</f>
        <v>0</v>
      </c>
      <c r="G28" s="33" t="e">
        <f>$G$4</f>
        <v>#REF!</v>
      </c>
      <c r="H28" s="33" t="e">
        <f>$H$4</f>
        <v>#REF!</v>
      </c>
      <c r="I28" s="99">
        <f>IF(ISERROR(G28/H28),0,G28/H28)</f>
        <v>0</v>
      </c>
    </row>
    <row r="29" spans="1:9" ht="53.25" customHeight="1" x14ac:dyDescent="0.25"/>
    <row r="30" spans="1:9" ht="53.25" customHeight="1" x14ac:dyDescent="0.25"/>
    <row r="31" spans="1:9" x14ac:dyDescent="0.25">
      <c r="A31" s="49" t="s">
        <v>207</v>
      </c>
    </row>
    <row r="33" spans="1:9" ht="30" x14ac:dyDescent="0.25">
      <c r="A33" s="51" t="s">
        <v>61</v>
      </c>
      <c r="B33" s="52" t="s">
        <v>81</v>
      </c>
      <c r="C33" s="52" t="s">
        <v>50</v>
      </c>
      <c r="D33" s="52" t="s">
        <v>74</v>
      </c>
      <c r="E33" s="52" t="s">
        <v>75</v>
      </c>
      <c r="F33" s="56" t="s">
        <v>76</v>
      </c>
      <c r="G33" s="52" t="s">
        <v>77</v>
      </c>
      <c r="H33" s="52" t="s">
        <v>63</v>
      </c>
      <c r="I33" s="134" t="s">
        <v>78</v>
      </c>
    </row>
    <row r="34" spans="1:9" ht="30" x14ac:dyDescent="0.25">
      <c r="A34" s="35">
        <v>3</v>
      </c>
      <c r="B34" s="36" t="s">
        <v>94</v>
      </c>
      <c r="C34" s="37">
        <v>0.11</v>
      </c>
      <c r="D34" s="48" t="e">
        <f>D5</f>
        <v>#REF!</v>
      </c>
      <c r="E34" s="48" t="e">
        <f>$E$5</f>
        <v>#REF!</v>
      </c>
      <c r="F34" s="33">
        <f>$F$5</f>
        <v>0</v>
      </c>
      <c r="G34" s="33" t="e">
        <f>$G$5</f>
        <v>#REF!</v>
      </c>
      <c r="H34" s="33" t="e">
        <f>$H$5</f>
        <v>#REF!</v>
      </c>
      <c r="I34" s="99">
        <f>IF(ISERROR(G34/H34),0,G34/H34)</f>
        <v>0</v>
      </c>
    </row>
    <row r="35" spans="1:9" ht="72" customHeight="1" x14ac:dyDescent="0.25">
      <c r="A35" s="35">
        <v>4</v>
      </c>
      <c r="B35" s="36" t="s">
        <v>180</v>
      </c>
      <c r="C35" s="37">
        <v>0.11</v>
      </c>
      <c r="D35" s="48" t="e">
        <f>D6</f>
        <v>#REF!</v>
      </c>
      <c r="E35" s="48" t="e">
        <f>$E$6</f>
        <v>#REF!</v>
      </c>
      <c r="F35" s="33">
        <f>$F$6</f>
        <v>0</v>
      </c>
      <c r="G35" s="33" t="e">
        <f>$G$6</f>
        <v>#REF!</v>
      </c>
      <c r="H35" s="33" t="e">
        <f>$H$6</f>
        <v>#REF!</v>
      </c>
      <c r="I35" s="99">
        <f>IF(ISERROR(G35/H35),0,G35/H35)</f>
        <v>0</v>
      </c>
    </row>
    <row r="36" spans="1:9" ht="39.75" customHeight="1" x14ac:dyDescent="0.25">
      <c r="A36" s="35">
        <v>5</v>
      </c>
      <c r="B36" s="36" t="s">
        <v>184</v>
      </c>
      <c r="C36" s="37">
        <v>0.11</v>
      </c>
      <c r="D36" s="48" t="e">
        <f>D7</f>
        <v>#REF!</v>
      </c>
      <c r="E36" s="48" t="e">
        <f>$E$7</f>
        <v>#REF!</v>
      </c>
      <c r="F36" s="33">
        <f>$F$7</f>
        <v>0</v>
      </c>
      <c r="G36" s="33" t="e">
        <f>$G$7</f>
        <v>#REF!</v>
      </c>
      <c r="H36" s="33" t="e">
        <f>$H$7</f>
        <v>#REF!</v>
      </c>
      <c r="I36" s="99">
        <f>IF(ISERROR(G36/H36),0,G36/H36)</f>
        <v>0</v>
      </c>
    </row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3" spans="1:9" ht="17.25" customHeight="1" x14ac:dyDescent="0.25"/>
    <row r="46" spans="1:9" x14ac:dyDescent="0.25">
      <c r="A46" s="49" t="s">
        <v>208</v>
      </c>
    </row>
    <row r="47" spans="1:9" ht="30" x14ac:dyDescent="0.25">
      <c r="A47" s="51" t="s">
        <v>61</v>
      </c>
      <c r="B47" s="52" t="s">
        <v>81</v>
      </c>
      <c r="C47" s="52" t="s">
        <v>50</v>
      </c>
      <c r="D47" s="52" t="s">
        <v>74</v>
      </c>
      <c r="E47" s="52" t="s">
        <v>75</v>
      </c>
      <c r="F47" s="56" t="s">
        <v>76</v>
      </c>
      <c r="G47" s="57" t="s">
        <v>77</v>
      </c>
      <c r="H47" s="57" t="s">
        <v>63</v>
      </c>
      <c r="I47" s="134" t="s">
        <v>78</v>
      </c>
    </row>
    <row r="48" spans="1:9" ht="33.75" customHeight="1" x14ac:dyDescent="0.25">
      <c r="A48" s="35">
        <v>7</v>
      </c>
      <c r="B48" s="36" t="s">
        <v>191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ht="67.5" customHeight="1" x14ac:dyDescent="0.25">
      <c r="A49" s="35">
        <v>8</v>
      </c>
      <c r="B49" s="36" t="s">
        <v>192</v>
      </c>
      <c r="C49" s="37">
        <v>0.11</v>
      </c>
      <c r="D49" s="48" t="e">
        <f>$D$10</f>
        <v>#REF!</v>
      </c>
      <c r="E49" s="48" t="e">
        <f>$E$10</f>
        <v>#REF!</v>
      </c>
      <c r="F49" s="33">
        <f>$F$10</f>
        <v>0</v>
      </c>
      <c r="G49" s="33" t="e">
        <f>$G$10</f>
        <v>#REF!</v>
      </c>
      <c r="H49" s="33" t="e">
        <f>$H$10</f>
        <v>#REF!</v>
      </c>
      <c r="I49" s="99">
        <f>IF(ISERROR(G49/H49),0,G49/H49)</f>
        <v>0</v>
      </c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7" spans="1:9" s="70" customFormat="1" x14ac:dyDescent="0.25">
      <c r="A57" s="92"/>
      <c r="B57" s="93"/>
      <c r="C57" s="94"/>
      <c r="D57" s="95"/>
      <c r="E57" s="95"/>
      <c r="F57" s="96"/>
      <c r="G57" s="96"/>
      <c r="H57" s="96"/>
      <c r="I57" s="96"/>
    </row>
    <row r="59" spans="1:9" ht="30" x14ac:dyDescent="0.25">
      <c r="A59" s="51" t="s">
        <v>61</v>
      </c>
      <c r="B59" s="52" t="s">
        <v>81</v>
      </c>
      <c r="C59" s="52" t="s">
        <v>50</v>
      </c>
      <c r="D59" s="52" t="s">
        <v>74</v>
      </c>
      <c r="E59" s="52" t="s">
        <v>75</v>
      </c>
      <c r="F59" s="56" t="s">
        <v>76</v>
      </c>
      <c r="G59" s="52" t="s">
        <v>77</v>
      </c>
      <c r="H59" s="52" t="s">
        <v>63</v>
      </c>
      <c r="I59" s="134" t="s">
        <v>78</v>
      </c>
    </row>
    <row r="60" spans="1:9" ht="54" customHeight="1" x14ac:dyDescent="0.25">
      <c r="A60" s="35">
        <v>6</v>
      </c>
      <c r="B60" s="36" t="s">
        <v>196</v>
      </c>
      <c r="C60" s="37">
        <v>0.11</v>
      </c>
      <c r="D60" s="48" t="e">
        <f>$D$8</f>
        <v>#REF!</v>
      </c>
      <c r="E60" s="48" t="e">
        <f>$E$8</f>
        <v>#REF!</v>
      </c>
      <c r="F60" s="33">
        <f>$F$8</f>
        <v>0</v>
      </c>
      <c r="G60" s="33" t="e">
        <f>$G$8</f>
        <v>#REF!</v>
      </c>
      <c r="H60" s="33" t="e">
        <f>$H$8</f>
        <v>#REF!</v>
      </c>
      <c r="I60" s="99">
        <f>IF(ISERROR(G60/H60),0,G60/H60)</f>
        <v>0</v>
      </c>
    </row>
    <row r="70" spans="1:9" ht="30" x14ac:dyDescent="0.25">
      <c r="A70" s="51" t="s">
        <v>61</v>
      </c>
      <c r="B70" s="52" t="s">
        <v>81</v>
      </c>
      <c r="C70" s="52" t="s">
        <v>50</v>
      </c>
      <c r="D70" s="52" t="s">
        <v>74</v>
      </c>
      <c r="E70" s="52" t="s">
        <v>75</v>
      </c>
      <c r="F70" s="56" t="s">
        <v>76</v>
      </c>
      <c r="G70" s="52" t="s">
        <v>77</v>
      </c>
      <c r="H70" s="52" t="s">
        <v>63</v>
      </c>
      <c r="I70" s="134" t="s">
        <v>78</v>
      </c>
    </row>
    <row r="71" spans="1:9" ht="45.75" customHeight="1" x14ac:dyDescent="0.25">
      <c r="A71" s="35">
        <v>9</v>
      </c>
      <c r="B71" s="36" t="s">
        <v>194</v>
      </c>
      <c r="C71" s="37">
        <v>0.12</v>
      </c>
      <c r="D71" s="48" t="e">
        <f>$D$11</f>
        <v>#REF!</v>
      </c>
      <c r="E71" s="48" t="e">
        <f>$E$11</f>
        <v>#REF!</v>
      </c>
      <c r="F71" s="33">
        <f>$F$11</f>
        <v>0</v>
      </c>
      <c r="G71" s="33" t="e">
        <f>$G$11</f>
        <v>#REF!</v>
      </c>
      <c r="H71" s="33" t="e">
        <f>$H$11</f>
        <v>#REF!</v>
      </c>
      <c r="I71" s="99">
        <f>IF(ISERROR(G71/H71),0,G71/H71)</f>
        <v>0</v>
      </c>
    </row>
  </sheetData>
  <mergeCells count="1"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zoomScale="69" zoomScaleNormal="69" workbookViewId="0">
      <selection activeCell="S54" sqref="S53:T54"/>
    </sheetView>
  </sheetViews>
  <sheetFormatPr baseColWidth="10" defaultRowHeight="15" x14ac:dyDescent="0.25"/>
  <cols>
    <col min="1" max="1" width="6.85546875" customWidth="1"/>
    <col min="2" max="2" width="39.7109375" customWidth="1"/>
    <col min="3" max="3" width="14.140625" customWidth="1"/>
    <col min="4" max="4" width="14.7109375" customWidth="1"/>
    <col min="5" max="5" width="14.5703125" customWidth="1"/>
    <col min="6" max="6" width="18.140625" customWidth="1"/>
    <col min="7" max="7" width="12.85546875" customWidth="1"/>
    <col min="8" max="8" width="24" bestFit="1" customWidth="1"/>
    <col min="9" max="9" width="12.42578125" style="70" customWidth="1"/>
  </cols>
  <sheetData>
    <row r="1" spans="1:11" x14ac:dyDescent="0.25">
      <c r="A1">
        <f ca="1">A1:Q14</f>
        <v>0</v>
      </c>
    </row>
    <row r="2" spans="1:11" ht="30" x14ac:dyDescent="0.25">
      <c r="A2" s="51" t="s">
        <v>61</v>
      </c>
      <c r="B2" s="52" t="s">
        <v>73</v>
      </c>
      <c r="C2" s="52" t="s">
        <v>50</v>
      </c>
      <c r="D2" s="52" t="s">
        <v>74</v>
      </c>
      <c r="E2" s="52" t="s">
        <v>75</v>
      </c>
      <c r="F2" s="52" t="s">
        <v>76</v>
      </c>
      <c r="G2" s="52" t="s">
        <v>77</v>
      </c>
      <c r="H2" s="52" t="s">
        <v>63</v>
      </c>
      <c r="I2" s="52" t="s">
        <v>78</v>
      </c>
    </row>
    <row r="3" spans="1:11" ht="47.25" customHeight="1" x14ac:dyDescent="0.25">
      <c r="A3" s="35">
        <v>1</v>
      </c>
      <c r="B3" s="36" t="s">
        <v>171</v>
      </c>
      <c r="C3" s="37">
        <v>0.125</v>
      </c>
      <c r="D3" s="88" t="e">
        <f>#REF!</f>
        <v>#REF!</v>
      </c>
      <c r="E3" s="38" t="e">
        <f>#REF!</f>
        <v>#REF!</v>
      </c>
      <c r="F3" s="117">
        <f t="shared" ref="F3:F11" si="0">IF(ISERROR(E3/D3),0,(E3/D3))</f>
        <v>0</v>
      </c>
      <c r="G3" s="89" t="e">
        <f>#REF!</f>
        <v>#REF!</v>
      </c>
      <c r="H3" s="89" t="e">
        <f>#REF!</f>
        <v>#REF!</v>
      </c>
      <c r="I3" s="99">
        <f>IF(ISERROR(G3/H3),0,G3/H3)</f>
        <v>0</v>
      </c>
    </row>
    <row r="4" spans="1:11" ht="49.5" customHeight="1" x14ac:dyDescent="0.25">
      <c r="A4" s="35">
        <v>2</v>
      </c>
      <c r="B4" s="36" t="s">
        <v>173</v>
      </c>
      <c r="C4" s="37">
        <v>0.125</v>
      </c>
      <c r="D4" s="88" t="e">
        <f>#REF!</f>
        <v>#REF!</v>
      </c>
      <c r="E4" s="38" t="e">
        <f>#REF!</f>
        <v>#REF!</v>
      </c>
      <c r="F4" s="117">
        <f t="shared" si="0"/>
        <v>0</v>
      </c>
      <c r="G4" s="89" t="e">
        <f>#REF!</f>
        <v>#REF!</v>
      </c>
      <c r="H4" s="89" t="e">
        <f>#REF!</f>
        <v>#REF!</v>
      </c>
      <c r="I4" s="99">
        <f t="shared" ref="I4:I10" si="1">IF(ISERROR(G4/H4),0,G4/H4)</f>
        <v>0</v>
      </c>
    </row>
    <row r="5" spans="1:11" ht="45" x14ac:dyDescent="0.25">
      <c r="A5" s="35">
        <v>3</v>
      </c>
      <c r="B5" s="36" t="s">
        <v>176</v>
      </c>
      <c r="C5" s="37">
        <v>0.125</v>
      </c>
      <c r="D5" s="88" t="e">
        <f>#REF!</f>
        <v>#REF!</v>
      </c>
      <c r="E5" s="38" t="e">
        <f>#REF!</f>
        <v>#REF!</v>
      </c>
      <c r="F5" s="117">
        <f t="shared" si="0"/>
        <v>0</v>
      </c>
      <c r="G5" s="89" t="e">
        <f>#REF!</f>
        <v>#REF!</v>
      </c>
      <c r="H5" s="89" t="e">
        <f>#REF!</f>
        <v>#REF!</v>
      </c>
      <c r="I5" s="99">
        <f t="shared" si="1"/>
        <v>0</v>
      </c>
    </row>
    <row r="6" spans="1:11" s="126" customFormat="1" ht="62.25" customHeight="1" x14ac:dyDescent="0.25">
      <c r="A6" s="35">
        <v>4</v>
      </c>
      <c r="B6" s="36" t="s">
        <v>180</v>
      </c>
      <c r="C6" s="37">
        <v>0.125</v>
      </c>
      <c r="D6" s="137" t="e">
        <f>#REF!</f>
        <v>#REF!</v>
      </c>
      <c r="E6" s="38" t="e">
        <f>#REF!</f>
        <v>#REF!</v>
      </c>
      <c r="F6" s="117">
        <f t="shared" si="0"/>
        <v>0</v>
      </c>
      <c r="G6" s="89" t="e">
        <f>+#REF!</f>
        <v>#REF!</v>
      </c>
      <c r="H6" s="89" t="e">
        <f>#REF!</f>
        <v>#REF!</v>
      </c>
      <c r="I6" s="99">
        <f t="shared" si="1"/>
        <v>0</v>
      </c>
    </row>
    <row r="7" spans="1:11" ht="39" customHeight="1" x14ac:dyDescent="0.25">
      <c r="A7" s="35">
        <v>5</v>
      </c>
      <c r="B7" s="36" t="s">
        <v>184</v>
      </c>
      <c r="C7" s="37">
        <v>0.125</v>
      </c>
      <c r="D7" s="88" t="e">
        <f>#REF!</f>
        <v>#REF!</v>
      </c>
      <c r="E7" s="38" t="e">
        <f>+#REF!</f>
        <v>#REF!</v>
      </c>
      <c r="F7" s="117">
        <f t="shared" si="0"/>
        <v>0</v>
      </c>
      <c r="G7" s="89" t="e">
        <f>#REF!</f>
        <v>#REF!</v>
      </c>
      <c r="H7" s="89" t="e">
        <f>#REF!</f>
        <v>#REF!</v>
      </c>
      <c r="I7" s="99">
        <f t="shared" si="1"/>
        <v>0</v>
      </c>
    </row>
    <row r="8" spans="1:11" s="126" customFormat="1" ht="53.25" customHeight="1" x14ac:dyDescent="0.25">
      <c r="A8" s="35">
        <v>6</v>
      </c>
      <c r="B8" s="36" t="s">
        <v>191</v>
      </c>
      <c r="C8" s="37">
        <v>0.125</v>
      </c>
      <c r="D8" s="137" t="e">
        <f>#REF!</f>
        <v>#REF!</v>
      </c>
      <c r="E8" s="38" t="e">
        <f>+#REF!</f>
        <v>#REF!</v>
      </c>
      <c r="F8" s="117">
        <f t="shared" si="0"/>
        <v>0</v>
      </c>
      <c r="G8" s="89" t="e">
        <f>#REF!</f>
        <v>#REF!</v>
      </c>
      <c r="H8" s="89" t="e">
        <f>#REF!</f>
        <v>#REF!</v>
      </c>
      <c r="I8" s="99">
        <f t="shared" si="1"/>
        <v>0</v>
      </c>
    </row>
    <row r="9" spans="1:11" ht="66" customHeight="1" x14ac:dyDescent="0.25">
      <c r="A9" s="35">
        <v>7</v>
      </c>
      <c r="B9" s="36" t="s">
        <v>192</v>
      </c>
      <c r="C9" s="37">
        <v>0.125</v>
      </c>
      <c r="D9" s="88" t="e">
        <f>#REF!</f>
        <v>#REF!</v>
      </c>
      <c r="E9" s="38" t="e">
        <f>+#REF!</f>
        <v>#REF!</v>
      </c>
      <c r="F9" s="117">
        <f t="shared" si="0"/>
        <v>0</v>
      </c>
      <c r="G9" s="89" t="e">
        <f>#REF!</f>
        <v>#REF!</v>
      </c>
      <c r="H9" s="89" t="e">
        <f>#REF!</f>
        <v>#REF!</v>
      </c>
      <c r="I9" s="99">
        <f t="shared" si="1"/>
        <v>0</v>
      </c>
    </row>
    <row r="10" spans="1:11" s="126" customFormat="1" ht="40.5" customHeight="1" x14ac:dyDescent="0.25">
      <c r="A10" s="35">
        <v>8</v>
      </c>
      <c r="B10" s="36" t="s">
        <v>194</v>
      </c>
      <c r="C10" s="37">
        <v>0.125</v>
      </c>
      <c r="D10" s="137" t="e">
        <f>#REF!</f>
        <v>#REF!</v>
      </c>
      <c r="E10" s="38" t="e">
        <f>+#REF!</f>
        <v>#REF!</v>
      </c>
      <c r="F10" s="117">
        <f t="shared" si="0"/>
        <v>0</v>
      </c>
      <c r="G10" s="89" t="e">
        <f>+#REF!</f>
        <v>#REF!</v>
      </c>
      <c r="H10" s="89" t="e">
        <f>#REF!</f>
        <v>#REF!</v>
      </c>
      <c r="I10" s="99">
        <f t="shared" si="1"/>
        <v>0</v>
      </c>
    </row>
    <row r="11" spans="1:11" x14ac:dyDescent="0.25">
      <c r="A11" s="201" t="s">
        <v>79</v>
      </c>
      <c r="B11" s="201"/>
      <c r="C11" s="53">
        <f>SUM(C3:C10)</f>
        <v>1</v>
      </c>
      <c r="D11" s="54" t="e">
        <f>SUM(D3:D10)</f>
        <v>#REF!</v>
      </c>
      <c r="E11" s="54" t="e">
        <f>SUM(E3:E10)</f>
        <v>#REF!</v>
      </c>
      <c r="F11" s="118">
        <f t="shared" si="0"/>
        <v>0</v>
      </c>
      <c r="G11" s="136" t="e">
        <f>SUMPRODUCT($C$3:$C$10,G3:G10)</f>
        <v>#REF!</v>
      </c>
      <c r="H11" s="136" t="e">
        <f>SUMPRODUCT($C$3:$C$10,H3:H10)</f>
        <v>#REF!</v>
      </c>
      <c r="I11" s="136">
        <f>IF(ISERROR(G11/H11),0,G11/H11)</f>
        <v>0</v>
      </c>
    </row>
    <row r="12" spans="1:11" x14ac:dyDescent="0.25">
      <c r="E12" s="41"/>
      <c r="K12" s="41"/>
    </row>
    <row r="14" spans="1:11" x14ac:dyDescent="0.25">
      <c r="B14" s="42"/>
      <c r="C14" s="43">
        <v>43373</v>
      </c>
      <c r="D14" s="43">
        <v>43343</v>
      </c>
    </row>
    <row r="15" spans="1:11" x14ac:dyDescent="0.25">
      <c r="B15" s="34" t="s">
        <v>76</v>
      </c>
      <c r="C15" s="45">
        <v>1</v>
      </c>
      <c r="D15" s="45">
        <v>0.93</v>
      </c>
    </row>
    <row r="16" spans="1:11" x14ac:dyDescent="0.25">
      <c r="B16" s="34" t="s">
        <v>78</v>
      </c>
      <c r="C16" s="45">
        <v>1</v>
      </c>
      <c r="D16" s="44">
        <v>0.98399999999999999</v>
      </c>
    </row>
    <row r="17" spans="1:9" x14ac:dyDescent="0.25">
      <c r="I17" s="135"/>
    </row>
    <row r="23" spans="1:9" x14ac:dyDescent="0.25">
      <c r="A23" s="47" t="s">
        <v>80</v>
      </c>
    </row>
    <row r="25" spans="1:9" ht="30" x14ac:dyDescent="0.25">
      <c r="A25" s="51" t="s">
        <v>61</v>
      </c>
      <c r="B25" s="52" t="s">
        <v>81</v>
      </c>
      <c r="C25" s="52" t="s">
        <v>50</v>
      </c>
      <c r="D25" s="52" t="s">
        <v>74</v>
      </c>
      <c r="E25" s="52" t="s">
        <v>75</v>
      </c>
      <c r="F25" s="56" t="s">
        <v>76</v>
      </c>
      <c r="G25" s="57" t="s">
        <v>77</v>
      </c>
      <c r="H25" s="57" t="s">
        <v>63</v>
      </c>
      <c r="I25" s="134" t="s">
        <v>78</v>
      </c>
    </row>
    <row r="26" spans="1:9" ht="46.5" customHeight="1" x14ac:dyDescent="0.25">
      <c r="A26" s="35">
        <v>1</v>
      </c>
      <c r="B26" s="36" t="s">
        <v>171</v>
      </c>
      <c r="C26" s="37">
        <v>0.11</v>
      </c>
      <c r="D26" s="48" t="e">
        <f>$D$3</f>
        <v>#REF!</v>
      </c>
      <c r="E26" s="48" t="e">
        <f>$E$3</f>
        <v>#REF!</v>
      </c>
      <c r="F26" s="37">
        <f>$F$3</f>
        <v>0</v>
      </c>
      <c r="G26" s="37" t="e">
        <f>$G$3</f>
        <v>#REF!</v>
      </c>
      <c r="H26" s="91" t="e">
        <f>$H$3</f>
        <v>#REF!</v>
      </c>
      <c r="I26" s="99">
        <f>IF(ISERROR(G26/H26),0,G26/H26)</f>
        <v>0</v>
      </c>
    </row>
    <row r="27" spans="1:9" ht="50.25" customHeight="1" x14ac:dyDescent="0.25">
      <c r="A27" s="35">
        <v>2</v>
      </c>
      <c r="B27" s="36" t="s">
        <v>173</v>
      </c>
      <c r="C27" s="37">
        <v>0.11</v>
      </c>
      <c r="D27" s="48" t="e">
        <f>$D$4</f>
        <v>#REF!</v>
      </c>
      <c r="E27" s="48" t="e">
        <f>$E$4</f>
        <v>#REF!</v>
      </c>
      <c r="F27" s="33">
        <f>$F$4</f>
        <v>0</v>
      </c>
      <c r="G27" s="33" t="e">
        <f>$G$4</f>
        <v>#REF!</v>
      </c>
      <c r="H27" s="33" t="e">
        <f>$H$4</f>
        <v>#REF!</v>
      </c>
      <c r="I27" s="99">
        <f>IF(ISERROR(G27/H27),0,G27/H27)</f>
        <v>0</v>
      </c>
    </row>
    <row r="28" spans="1:9" ht="53.25" customHeight="1" x14ac:dyDescent="0.25"/>
    <row r="29" spans="1:9" ht="53.25" customHeight="1" x14ac:dyDescent="0.25"/>
    <row r="30" spans="1:9" x14ac:dyDescent="0.25">
      <c r="A30" s="49" t="s">
        <v>207</v>
      </c>
    </row>
    <row r="32" spans="1:9" ht="30" x14ac:dyDescent="0.25">
      <c r="A32" s="51" t="s">
        <v>61</v>
      </c>
      <c r="B32" s="52" t="s">
        <v>81</v>
      </c>
      <c r="C32" s="52" t="s">
        <v>50</v>
      </c>
      <c r="D32" s="52" t="s">
        <v>74</v>
      </c>
      <c r="E32" s="52" t="s">
        <v>75</v>
      </c>
      <c r="F32" s="56" t="s">
        <v>76</v>
      </c>
      <c r="G32" s="52" t="s">
        <v>77</v>
      </c>
      <c r="H32" s="52" t="s">
        <v>63</v>
      </c>
      <c r="I32" s="134" t="s">
        <v>78</v>
      </c>
    </row>
    <row r="33" spans="1:9" ht="30" x14ac:dyDescent="0.25">
      <c r="A33" s="35">
        <v>3</v>
      </c>
      <c r="B33" s="36" t="s">
        <v>94</v>
      </c>
      <c r="C33" s="37">
        <v>0.11</v>
      </c>
      <c r="D33" s="48" t="e">
        <f>D5</f>
        <v>#REF!</v>
      </c>
      <c r="E33" s="48" t="e">
        <f>$E$5</f>
        <v>#REF!</v>
      </c>
      <c r="F33" s="33">
        <f>$F$5</f>
        <v>0</v>
      </c>
      <c r="G33" s="33" t="e">
        <f>$G$5</f>
        <v>#REF!</v>
      </c>
      <c r="H33" s="33" t="e">
        <f>$H$5</f>
        <v>#REF!</v>
      </c>
      <c r="I33" s="99">
        <f>IF(ISERROR(G33/H33),0,G33/H33)</f>
        <v>0</v>
      </c>
    </row>
    <row r="34" spans="1:9" ht="72" customHeight="1" x14ac:dyDescent="0.25">
      <c r="A34" s="35">
        <v>4</v>
      </c>
      <c r="B34" s="36" t="s">
        <v>180</v>
      </c>
      <c r="C34" s="37">
        <v>0.11</v>
      </c>
      <c r="D34" s="48" t="e">
        <f>D6</f>
        <v>#REF!</v>
      </c>
      <c r="E34" s="48" t="e">
        <f>$E$6</f>
        <v>#REF!</v>
      </c>
      <c r="F34" s="33">
        <f>$F$6</f>
        <v>0</v>
      </c>
      <c r="G34" s="33" t="e">
        <f>$G$6</f>
        <v>#REF!</v>
      </c>
      <c r="H34" s="33" t="e">
        <f>$H$6</f>
        <v>#REF!</v>
      </c>
      <c r="I34" s="99">
        <f>IF(ISERROR(G34/H34),0,G34/H34)</f>
        <v>0</v>
      </c>
    </row>
    <row r="35" spans="1:9" ht="39.75" customHeight="1" x14ac:dyDescent="0.25">
      <c r="A35" s="35">
        <v>5</v>
      </c>
      <c r="B35" s="36" t="s">
        <v>184</v>
      </c>
      <c r="C35" s="37">
        <v>0.11</v>
      </c>
      <c r="D35" s="48" t="e">
        <f>D7</f>
        <v>#REF!</v>
      </c>
      <c r="E35" s="48" t="e">
        <f>$E$7</f>
        <v>#REF!</v>
      </c>
      <c r="F35" s="33">
        <f>$F$7</f>
        <v>0</v>
      </c>
      <c r="G35" s="33" t="e">
        <f>$G$7</f>
        <v>#REF!</v>
      </c>
      <c r="H35" s="33" t="e">
        <f>$H$7</f>
        <v>#REF!</v>
      </c>
      <c r="I35" s="99">
        <f>IF(ISERROR(G35/H35),0,G35/H35)</f>
        <v>0</v>
      </c>
    </row>
    <row r="36" spans="1:9" ht="17.25" customHeight="1" x14ac:dyDescent="0.25"/>
    <row r="37" spans="1:9" ht="17.25" customHeight="1" x14ac:dyDescent="0.25"/>
    <row r="38" spans="1:9" ht="17.25" customHeight="1" x14ac:dyDescent="0.25"/>
    <row r="39" spans="1:9" ht="17.25" customHeight="1" x14ac:dyDescent="0.25"/>
    <row r="40" spans="1:9" ht="17.25" customHeight="1" x14ac:dyDescent="0.25"/>
    <row r="41" spans="1:9" ht="17.25" customHeight="1" x14ac:dyDescent="0.25"/>
    <row r="42" spans="1:9" ht="17.25" customHeight="1" x14ac:dyDescent="0.25"/>
    <row r="45" spans="1:9" x14ac:dyDescent="0.25">
      <c r="A45" s="49" t="s">
        <v>208</v>
      </c>
    </row>
    <row r="46" spans="1:9" ht="30" x14ac:dyDescent="0.25">
      <c r="A46" s="51" t="s">
        <v>61</v>
      </c>
      <c r="B46" s="52" t="s">
        <v>81</v>
      </c>
      <c r="C46" s="52" t="s">
        <v>50</v>
      </c>
      <c r="D46" s="52" t="s">
        <v>74</v>
      </c>
      <c r="E46" s="52" t="s">
        <v>75</v>
      </c>
      <c r="F46" s="56" t="s">
        <v>76</v>
      </c>
      <c r="G46" s="57" t="s">
        <v>77</v>
      </c>
      <c r="H46" s="57" t="s">
        <v>63</v>
      </c>
      <c r="I46" s="134" t="s">
        <v>78</v>
      </c>
    </row>
    <row r="47" spans="1:9" ht="33.75" customHeight="1" x14ac:dyDescent="0.25">
      <c r="A47" s="35">
        <v>7</v>
      </c>
      <c r="B47" s="36" t="s">
        <v>191</v>
      </c>
      <c r="C47" s="37">
        <v>0.11</v>
      </c>
      <c r="D47" s="48" t="e">
        <f>$D$8</f>
        <v>#REF!</v>
      </c>
      <c r="E47" s="48" t="e">
        <f>$E$8</f>
        <v>#REF!</v>
      </c>
      <c r="F47" s="33">
        <f>$F$8</f>
        <v>0</v>
      </c>
      <c r="G47" s="33" t="e">
        <f>$G$8</f>
        <v>#REF!</v>
      </c>
      <c r="H47" s="33" t="e">
        <f>$H$8</f>
        <v>#REF!</v>
      </c>
      <c r="I47" s="99">
        <f>IF(ISERROR(G47/H47),0,G47/H47)</f>
        <v>0</v>
      </c>
    </row>
    <row r="48" spans="1:9" ht="67.5" customHeight="1" x14ac:dyDescent="0.25">
      <c r="A48" s="35">
        <v>8</v>
      </c>
      <c r="B48" s="36" t="s">
        <v>192</v>
      </c>
      <c r="C48" s="37">
        <v>0.11</v>
      </c>
      <c r="D48" s="48" t="e">
        <f>$D$9</f>
        <v>#REF!</v>
      </c>
      <c r="E48" s="48" t="e">
        <f>$E$9</f>
        <v>#REF!</v>
      </c>
      <c r="F48" s="33">
        <f>$F$9</f>
        <v>0</v>
      </c>
      <c r="G48" s="33" t="e">
        <f>$G$9</f>
        <v>#REF!</v>
      </c>
      <c r="H48" s="33" t="e">
        <f>$H$9</f>
        <v>#REF!</v>
      </c>
      <c r="I48" s="99">
        <f>IF(ISERROR(G48/H48),0,G48/H48)</f>
        <v>0</v>
      </c>
    </row>
    <row r="49" spans="1:9" s="70" customFormat="1" x14ac:dyDescent="0.25">
      <c r="A49" s="92"/>
      <c r="B49" s="93"/>
      <c r="C49" s="94"/>
      <c r="D49" s="95"/>
      <c r="E49" s="95"/>
      <c r="F49" s="96"/>
      <c r="G49" s="96"/>
      <c r="H49" s="96"/>
      <c r="I49" s="96"/>
    </row>
    <row r="50" spans="1:9" s="70" customFormat="1" x14ac:dyDescent="0.25">
      <c r="A50" s="92"/>
      <c r="B50" s="93"/>
      <c r="C50" s="94"/>
      <c r="D50" s="95"/>
      <c r="E50" s="95"/>
      <c r="F50" s="96"/>
      <c r="G50" s="96"/>
      <c r="H50" s="96"/>
      <c r="I50" s="96"/>
    </row>
    <row r="51" spans="1:9" s="70" customFormat="1" x14ac:dyDescent="0.25">
      <c r="A51" s="92"/>
      <c r="B51" s="93"/>
      <c r="C51" s="94"/>
      <c r="D51" s="95"/>
      <c r="E51" s="95"/>
      <c r="F51" s="96"/>
      <c r="G51" s="96"/>
      <c r="H51" s="96"/>
      <c r="I51" s="96"/>
    </row>
    <row r="52" spans="1:9" s="70" customFormat="1" x14ac:dyDescent="0.25">
      <c r="A52" s="92"/>
      <c r="B52" s="93"/>
      <c r="C52" s="94"/>
      <c r="D52" s="95"/>
      <c r="E52" s="95"/>
      <c r="F52" s="96"/>
      <c r="G52" s="96"/>
      <c r="H52" s="96"/>
      <c r="I52" s="96"/>
    </row>
    <row r="53" spans="1:9" s="70" customFormat="1" x14ac:dyDescent="0.25">
      <c r="A53" s="92"/>
      <c r="B53" s="93"/>
      <c r="C53" s="94"/>
      <c r="D53" s="95"/>
      <c r="E53" s="95"/>
      <c r="F53" s="96"/>
      <c r="G53" s="96"/>
      <c r="H53" s="96"/>
      <c r="I53" s="96"/>
    </row>
    <row r="54" spans="1:9" s="70" customFormat="1" x14ac:dyDescent="0.25">
      <c r="A54" s="92"/>
      <c r="B54" s="93"/>
      <c r="C54" s="94"/>
      <c r="D54" s="95"/>
      <c r="E54" s="95"/>
      <c r="F54" s="96"/>
      <c r="G54" s="96"/>
      <c r="H54" s="96"/>
      <c r="I54" s="96"/>
    </row>
    <row r="55" spans="1:9" s="70" customFormat="1" x14ac:dyDescent="0.25">
      <c r="A55" s="92"/>
      <c r="B55" s="93"/>
      <c r="C55" s="94"/>
      <c r="D55" s="95"/>
      <c r="E55" s="95"/>
      <c r="F55" s="96"/>
      <c r="G55" s="96"/>
      <c r="H55" s="96"/>
      <c r="I55" s="96"/>
    </row>
    <row r="56" spans="1:9" s="70" customFormat="1" x14ac:dyDescent="0.25">
      <c r="A56" s="92"/>
      <c r="B56" s="93"/>
      <c r="C56" s="94"/>
      <c r="D56" s="95"/>
      <c r="E56" s="95"/>
      <c r="F56" s="96"/>
      <c r="G56" s="96"/>
      <c r="H56" s="96"/>
      <c r="I56" s="96"/>
    </row>
    <row r="58" spans="1:9" ht="30" x14ac:dyDescent="0.25">
      <c r="A58" s="51" t="s">
        <v>61</v>
      </c>
      <c r="B58" s="52" t="s">
        <v>81</v>
      </c>
      <c r="C58" s="52" t="s">
        <v>50</v>
      </c>
      <c r="D58" s="52" t="s">
        <v>74</v>
      </c>
      <c r="E58" s="52" t="s">
        <v>75</v>
      </c>
      <c r="F58" s="56" t="s">
        <v>76</v>
      </c>
      <c r="G58" s="52" t="s">
        <v>77</v>
      </c>
      <c r="H58" s="52" t="s">
        <v>63</v>
      </c>
      <c r="I58" s="134" t="s">
        <v>78</v>
      </c>
    </row>
    <row r="59" spans="1:9" ht="54" customHeight="1" x14ac:dyDescent="0.25">
      <c r="A59" s="35">
        <v>6</v>
      </c>
      <c r="B59" s="36" t="s">
        <v>196</v>
      </c>
      <c r="C59" s="37">
        <v>0.11</v>
      </c>
      <c r="D59" s="48" t="e">
        <f>#REF!</f>
        <v>#REF!</v>
      </c>
      <c r="E59" s="48" t="e">
        <f>#REF!</f>
        <v>#REF!</v>
      </c>
      <c r="F59" s="33" t="e">
        <f>#REF!</f>
        <v>#REF!</v>
      </c>
      <c r="G59" s="33" t="e">
        <f>#REF!</f>
        <v>#REF!</v>
      </c>
      <c r="H59" s="33" t="e">
        <f>#REF!</f>
        <v>#REF!</v>
      </c>
      <c r="I59" s="99">
        <f>IF(ISERROR(G59/H59),0,G59/H59)</f>
        <v>0</v>
      </c>
    </row>
    <row r="69" spans="1:9" ht="30" x14ac:dyDescent="0.25">
      <c r="A69" s="51" t="s">
        <v>61</v>
      </c>
      <c r="B69" s="52" t="s">
        <v>81</v>
      </c>
      <c r="C69" s="52" t="s">
        <v>50</v>
      </c>
      <c r="D69" s="52" t="s">
        <v>74</v>
      </c>
      <c r="E69" s="52" t="s">
        <v>75</v>
      </c>
      <c r="F69" s="56" t="s">
        <v>76</v>
      </c>
      <c r="G69" s="52" t="s">
        <v>77</v>
      </c>
      <c r="H69" s="52" t="s">
        <v>63</v>
      </c>
      <c r="I69" s="134" t="s">
        <v>78</v>
      </c>
    </row>
    <row r="70" spans="1:9" ht="45.75" customHeight="1" x14ac:dyDescent="0.25">
      <c r="A70" s="35">
        <v>9</v>
      </c>
      <c r="B70" s="36" t="s">
        <v>194</v>
      </c>
      <c r="C70" s="37">
        <v>0.12</v>
      </c>
      <c r="D70" s="48" t="e">
        <f>$D$10</f>
        <v>#REF!</v>
      </c>
      <c r="E70" s="48" t="e">
        <f>$E$10</f>
        <v>#REF!</v>
      </c>
      <c r="F70" s="33">
        <f>$F$10</f>
        <v>0</v>
      </c>
      <c r="G70" s="33" t="e">
        <f>$G$10</f>
        <v>#REF!</v>
      </c>
      <c r="H70" s="33" t="e">
        <f>$H$10</f>
        <v>#REF!</v>
      </c>
      <c r="I70" s="99">
        <f>IF(ISERROR(G70/H70),0,G70/H70)</f>
        <v>0</v>
      </c>
    </row>
  </sheetData>
  <mergeCells count="1"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2"/>
  <sheetViews>
    <sheetView topLeftCell="A15" workbookViewId="0">
      <selection activeCell="C27" sqref="C27"/>
    </sheetView>
  </sheetViews>
  <sheetFormatPr baseColWidth="10" defaultRowHeight="15" x14ac:dyDescent="0.25"/>
  <cols>
    <col min="1" max="1" width="5" customWidth="1"/>
    <col min="2" max="2" width="40" customWidth="1"/>
    <col min="3" max="3" width="14" customWidth="1"/>
    <col min="4" max="4" width="14.7109375" customWidth="1"/>
    <col min="6" max="6" width="12.85546875" customWidth="1"/>
    <col min="8" max="8" width="11.85546875" customWidth="1"/>
    <col min="11" max="11" width="13.7109375" customWidth="1"/>
    <col min="12" max="12" width="13" customWidth="1"/>
  </cols>
  <sheetData>
    <row r="1" spans="1:8" x14ac:dyDescent="0.25">
      <c r="B1" s="204" t="s">
        <v>72</v>
      </c>
      <c r="C1" s="204"/>
      <c r="D1" s="204"/>
      <c r="E1" s="204"/>
      <c r="F1" s="204"/>
      <c r="G1" s="204"/>
      <c r="H1" s="204"/>
    </row>
    <row r="2" spans="1:8" ht="47.25" x14ac:dyDescent="0.25">
      <c r="A2" s="58" t="s">
        <v>61</v>
      </c>
      <c r="B2" s="58" t="s">
        <v>62</v>
      </c>
      <c r="C2" s="58" t="s">
        <v>209</v>
      </c>
      <c r="D2" s="58" t="s">
        <v>63</v>
      </c>
      <c r="E2" s="58" t="s">
        <v>64</v>
      </c>
      <c r="F2" s="58" t="s">
        <v>65</v>
      </c>
      <c r="G2" s="58" t="s">
        <v>66</v>
      </c>
      <c r="H2" s="58" t="s">
        <v>67</v>
      </c>
    </row>
    <row r="3" spans="1:8" ht="36.75" customHeight="1" x14ac:dyDescent="0.25">
      <c r="A3" s="31">
        <v>1</v>
      </c>
      <c r="B3" s="98" t="s">
        <v>168</v>
      </c>
      <c r="C3" s="19" t="e">
        <f>#REF!</f>
        <v>#REF!</v>
      </c>
      <c r="D3" s="19" t="e">
        <f>#REF!</f>
        <v>#REF!</v>
      </c>
      <c r="E3" s="30">
        <f>IF(ISERROR(C3/D3),0,(C3/D3))</f>
        <v>0</v>
      </c>
      <c r="F3" s="32" t="e">
        <f>#REF!</f>
        <v>#REF!</v>
      </c>
      <c r="G3" s="32" t="e">
        <f>#REF!</f>
        <v>#REF!</v>
      </c>
      <c r="H3" s="30">
        <f>IF(ISERROR(F3/G3),0,(F3/G3))</f>
        <v>0</v>
      </c>
    </row>
    <row r="4" spans="1:8" ht="68.25" customHeight="1" x14ac:dyDescent="0.25">
      <c r="A4" s="31">
        <v>2</v>
      </c>
      <c r="B4" s="27" t="s">
        <v>169</v>
      </c>
      <c r="C4" s="19" t="e">
        <f>#REF!</f>
        <v>#REF!</v>
      </c>
      <c r="D4" s="19" t="e">
        <f>#REF!</f>
        <v>#REF!</v>
      </c>
      <c r="E4" s="30">
        <f>IF(ISERROR(C4/D4),0,(C4/D4))</f>
        <v>0</v>
      </c>
      <c r="F4" s="32" t="e">
        <f>#REF!</f>
        <v>#REF!</v>
      </c>
      <c r="G4" s="32" t="e">
        <f>#REF!</f>
        <v>#REF!</v>
      </c>
      <c r="H4" s="30">
        <f>IF(ISERROR(F4/G4),0,(F4/G4))</f>
        <v>0</v>
      </c>
    </row>
    <row r="5" spans="1:8" ht="56.25" customHeight="1" x14ac:dyDescent="0.25">
      <c r="A5" s="31">
        <v>3</v>
      </c>
      <c r="B5" s="18" t="s">
        <v>170</v>
      </c>
      <c r="C5" s="19" t="e">
        <f>#REF!</f>
        <v>#REF!</v>
      </c>
      <c r="D5" s="19" t="e">
        <f>#REF!</f>
        <v>#REF!</v>
      </c>
      <c r="E5" s="30">
        <f>IF(ISERROR(C5/D5),0,(C5/D5))</f>
        <v>0</v>
      </c>
      <c r="F5" s="32" t="e">
        <f>#REF!</f>
        <v>#REF!</v>
      </c>
      <c r="G5" s="32" t="e">
        <f>#REF!</f>
        <v>#REF!</v>
      </c>
      <c r="H5" s="30">
        <f>IF(ISERROR(F5/G5),0,(F5/G5))</f>
        <v>0</v>
      </c>
    </row>
    <row r="6" spans="1:8" x14ac:dyDescent="0.25">
      <c r="B6" s="59" t="s">
        <v>68</v>
      </c>
      <c r="C6" s="106" t="e">
        <f>#REF!</f>
        <v>#REF!</v>
      </c>
      <c r="D6" s="106" t="e">
        <f>#REF!</f>
        <v>#REF!</v>
      </c>
      <c r="E6" s="60">
        <f>IF(ISERROR(C6/D6),0,(C6/D6))</f>
        <v>0</v>
      </c>
      <c r="F6" s="60" t="e">
        <f>#REF!</f>
        <v>#REF!</v>
      </c>
      <c r="G6" s="60" t="e">
        <f>#REF!</f>
        <v>#REF!</v>
      </c>
      <c r="H6" s="60">
        <f>IF(ISERROR(F6/G6),0,(F6/G6))</f>
        <v>0</v>
      </c>
    </row>
    <row r="7" spans="1:8" x14ac:dyDescent="0.25">
      <c r="B7" s="204" t="s">
        <v>60</v>
      </c>
      <c r="C7" s="204"/>
      <c r="D7" s="204"/>
      <c r="E7" s="204"/>
      <c r="F7" s="204"/>
      <c r="G7" s="204"/>
      <c r="H7" s="204"/>
    </row>
    <row r="8" spans="1:8" ht="47.25" x14ac:dyDescent="0.25">
      <c r="A8" s="58" t="s">
        <v>61</v>
      </c>
      <c r="B8" s="58" t="s">
        <v>62</v>
      </c>
      <c r="C8" s="58" t="s">
        <v>209</v>
      </c>
      <c r="D8" s="58" t="s">
        <v>63</v>
      </c>
      <c r="E8" s="58" t="s">
        <v>64</v>
      </c>
      <c r="F8" s="58" t="s">
        <v>65</v>
      </c>
      <c r="G8" s="58" t="s">
        <v>66</v>
      </c>
      <c r="H8" s="58" t="s">
        <v>67</v>
      </c>
    </row>
    <row r="9" spans="1:8" ht="60" x14ac:dyDescent="0.25">
      <c r="A9" s="101">
        <v>1</v>
      </c>
      <c r="B9" s="102" t="s">
        <v>174</v>
      </c>
      <c r="C9" s="104" t="e">
        <f>#REF!</f>
        <v>#REF!</v>
      </c>
      <c r="D9" s="105" t="e">
        <f>#REF!</f>
        <v>#REF!</v>
      </c>
      <c r="E9" s="99">
        <f>IF(ISERROR(C9/D9),0,(C9/D9))</f>
        <v>0</v>
      </c>
      <c r="F9" s="100" t="e">
        <f>#REF!</f>
        <v>#REF!</v>
      </c>
      <c r="G9" s="100" t="e">
        <f>#REF!</f>
        <v>#REF!</v>
      </c>
      <c r="H9" s="99">
        <f>IF(ISERROR(F9/G9),0,(F9/G9))</f>
        <v>0</v>
      </c>
    </row>
    <row r="10" spans="1:8" ht="45" x14ac:dyDescent="0.25">
      <c r="A10" s="101">
        <v>2</v>
      </c>
      <c r="B10" s="103" t="s">
        <v>175</v>
      </c>
      <c r="C10" s="104" t="e">
        <f>#REF!</f>
        <v>#REF!</v>
      </c>
      <c r="D10" s="105" t="e">
        <f>#REF!</f>
        <v>#REF!</v>
      </c>
      <c r="E10" s="99">
        <f>IF(ISERROR(C10/D10),0,(C10/D10))</f>
        <v>0</v>
      </c>
      <c r="F10" s="100" t="e">
        <f>#REF!</f>
        <v>#REF!</v>
      </c>
      <c r="G10" s="100" t="e">
        <f>#REF!</f>
        <v>#REF!</v>
      </c>
      <c r="H10" s="99">
        <f>IF(ISERROR(F10/G10),0,(F10/G10))</f>
        <v>0</v>
      </c>
    </row>
    <row r="11" spans="1:8" x14ac:dyDescent="0.25">
      <c r="A11" s="29"/>
      <c r="B11" s="59" t="s">
        <v>68</v>
      </c>
      <c r="C11" s="109" t="e">
        <f>#REF!</f>
        <v>#REF!</v>
      </c>
      <c r="D11" s="110" t="e">
        <f>#REF!</f>
        <v>#REF!</v>
      </c>
      <c r="E11" s="107">
        <f>IF(ISERROR(C11/D11),0,(C11/D11))</f>
        <v>0</v>
      </c>
      <c r="F11" s="108" t="e">
        <f>#REF!</f>
        <v>#REF!</v>
      </c>
      <c r="G11" s="108" t="e">
        <f>#REF!</f>
        <v>#REF!</v>
      </c>
      <c r="H11" s="107">
        <f>IF(ISERROR(F11/G11),0,(F11/G11))</f>
        <v>0</v>
      </c>
    </row>
    <row r="13" spans="1:8" x14ac:dyDescent="0.25">
      <c r="B13" s="204"/>
      <c r="C13" s="204"/>
      <c r="D13" s="204"/>
      <c r="E13" s="204"/>
      <c r="F13" s="204"/>
      <c r="G13" s="204"/>
      <c r="H13" s="204"/>
    </row>
    <row r="14" spans="1:8" x14ac:dyDescent="0.25">
      <c r="B14" s="204" t="s">
        <v>70</v>
      </c>
      <c r="C14" s="204"/>
      <c r="D14" s="204"/>
      <c r="E14" s="204"/>
      <c r="F14" s="204"/>
      <c r="G14" s="204"/>
      <c r="H14" s="204"/>
    </row>
    <row r="15" spans="1:8" ht="47.25" x14ac:dyDescent="0.25">
      <c r="A15" s="58" t="s">
        <v>61</v>
      </c>
      <c r="B15" s="58" t="s">
        <v>62</v>
      </c>
      <c r="C15" s="58" t="s">
        <v>209</v>
      </c>
      <c r="D15" s="58" t="s">
        <v>63</v>
      </c>
      <c r="E15" s="58" t="s">
        <v>64</v>
      </c>
      <c r="F15" s="58" t="s">
        <v>65</v>
      </c>
      <c r="G15" s="58" t="s">
        <v>66</v>
      </c>
      <c r="H15" s="58" t="s">
        <v>67</v>
      </c>
    </row>
    <row r="16" spans="1:8" ht="105" x14ac:dyDescent="0.25">
      <c r="A16" s="31">
        <v>1</v>
      </c>
      <c r="B16" s="27" t="s">
        <v>177</v>
      </c>
      <c r="C16" s="19" t="e">
        <f>#REF!</f>
        <v>#REF!</v>
      </c>
      <c r="D16" s="30" t="e">
        <f>#REF!</f>
        <v>#REF!</v>
      </c>
      <c r="E16" s="30">
        <f>IF(ISERROR(C16/D16),0,(C16/D16))</f>
        <v>0</v>
      </c>
      <c r="F16" s="32" t="e">
        <f>#REF!</f>
        <v>#REF!</v>
      </c>
      <c r="G16" s="32" t="e">
        <f>#REF!</f>
        <v>#REF!</v>
      </c>
      <c r="H16" s="30">
        <f>IF(ISERROR(F16/G16),0,(F16/G16))</f>
        <v>0</v>
      </c>
    </row>
    <row r="17" spans="1:8" ht="78.75" customHeight="1" x14ac:dyDescent="0.25">
      <c r="A17" s="31">
        <v>2</v>
      </c>
      <c r="B17" s="27" t="s">
        <v>178</v>
      </c>
      <c r="C17" s="19" t="e">
        <f>#REF!</f>
        <v>#REF!</v>
      </c>
      <c r="D17" s="30" t="e">
        <f>#REF!</f>
        <v>#REF!</v>
      </c>
      <c r="E17" s="30">
        <f>IF(ISERROR(C17/D17),0,(C17/D17))</f>
        <v>0</v>
      </c>
      <c r="F17" s="32" t="e">
        <f>#REF!</f>
        <v>#REF!</v>
      </c>
      <c r="G17" s="32" t="e">
        <f>#REF!</f>
        <v>#REF!</v>
      </c>
      <c r="H17" s="30">
        <f>IF(ISERROR(F17/G17),0,(F17/G17))</f>
        <v>0</v>
      </c>
    </row>
    <row r="18" spans="1:8" ht="45.75" customHeight="1" x14ac:dyDescent="0.25">
      <c r="A18" s="31">
        <v>3</v>
      </c>
      <c r="B18" s="27" t="s">
        <v>179</v>
      </c>
      <c r="C18" s="19" t="e">
        <f>#REF!</f>
        <v>#REF!</v>
      </c>
      <c r="D18" s="30" t="e">
        <f>#REF!</f>
        <v>#REF!</v>
      </c>
      <c r="E18" s="30">
        <f>IF(ISERROR(C18/D18),0,(C18/D18))</f>
        <v>0</v>
      </c>
      <c r="F18" s="32" t="e">
        <f>#REF!</f>
        <v>#REF!</v>
      </c>
      <c r="G18" s="32" t="e">
        <f>#REF!</f>
        <v>#REF!</v>
      </c>
      <c r="H18" s="30">
        <f>IF(ISERROR(F18/G18),0,(F18/G18))</f>
        <v>0</v>
      </c>
    </row>
    <row r="19" spans="1:8" x14ac:dyDescent="0.25">
      <c r="B19" s="59" t="s">
        <v>68</v>
      </c>
      <c r="C19" s="19" t="e">
        <f>#REF!</f>
        <v>#REF!</v>
      </c>
      <c r="D19" s="30" t="e">
        <f>#REF!</f>
        <v>#REF!</v>
      </c>
      <c r="E19" s="60">
        <f>IF(ISERROR(C19/D19),0,(C19/D19))</f>
        <v>0</v>
      </c>
      <c r="F19" s="32" t="e">
        <f>#REF!</f>
        <v>#REF!</v>
      </c>
      <c r="G19" s="32" t="e">
        <f>#REF!</f>
        <v>#REF!</v>
      </c>
      <c r="H19" s="60">
        <f>IF(ISERROR(F19/G19),0,(F19/G19))</f>
        <v>0</v>
      </c>
    </row>
    <row r="20" spans="1:8" x14ac:dyDescent="0.25">
      <c r="B20" s="111"/>
      <c r="C20" s="112"/>
      <c r="D20" s="96"/>
      <c r="E20" s="96"/>
      <c r="F20" s="113"/>
      <c r="G20" s="113"/>
      <c r="H20" s="96"/>
    </row>
    <row r="21" spans="1:8" x14ac:dyDescent="0.25">
      <c r="B21" s="204" t="s">
        <v>69</v>
      </c>
      <c r="C21" s="204"/>
      <c r="D21" s="204"/>
      <c r="E21" s="204"/>
      <c r="F21" s="204"/>
      <c r="G21" s="204"/>
      <c r="H21" s="204"/>
    </row>
    <row r="22" spans="1:8" ht="47.25" x14ac:dyDescent="0.25">
      <c r="A22" s="58" t="s">
        <v>61</v>
      </c>
      <c r="B22" s="58" t="s">
        <v>62</v>
      </c>
      <c r="C22" s="58" t="s">
        <v>209</v>
      </c>
      <c r="D22" s="58" t="s">
        <v>63</v>
      </c>
      <c r="E22" s="58" t="s">
        <v>64</v>
      </c>
      <c r="F22" s="58" t="s">
        <v>65</v>
      </c>
      <c r="G22" s="58" t="s">
        <v>66</v>
      </c>
      <c r="H22" s="58" t="s">
        <v>67</v>
      </c>
    </row>
    <row r="23" spans="1:8" ht="41.25" customHeight="1" x14ac:dyDescent="0.25">
      <c r="A23" s="31">
        <v>1</v>
      </c>
      <c r="B23" s="50" t="s">
        <v>181</v>
      </c>
      <c r="C23" s="19" t="e">
        <f>#REF!</f>
        <v>#REF!</v>
      </c>
      <c r="D23" s="30" t="e">
        <f>#REF!</f>
        <v>#REF!</v>
      </c>
      <c r="E23" s="30">
        <f>IF(ISERROR(C23/D23),0,(C23/D23))</f>
        <v>0</v>
      </c>
      <c r="F23" s="32" t="e">
        <f>#REF!</f>
        <v>#REF!</v>
      </c>
      <c r="G23" s="32" t="e">
        <f>#REF!</f>
        <v>#REF!</v>
      </c>
      <c r="H23" s="30">
        <f>IF(ISERROR(F23/G23),0,(F23/G23))</f>
        <v>0</v>
      </c>
    </row>
    <row r="24" spans="1:8" ht="57.75" customHeight="1" x14ac:dyDescent="0.25">
      <c r="A24" s="31">
        <v>2</v>
      </c>
      <c r="B24" s="50" t="s">
        <v>182</v>
      </c>
      <c r="C24" s="19" t="e">
        <f>#REF!</f>
        <v>#REF!</v>
      </c>
      <c r="D24" s="30" t="e">
        <f>#REF!</f>
        <v>#REF!</v>
      </c>
      <c r="E24" s="30">
        <f>IF(ISERROR(C24/D24),0,(C24/D24))</f>
        <v>0</v>
      </c>
      <c r="F24" s="32" t="e">
        <f>#REF!</f>
        <v>#REF!</v>
      </c>
      <c r="G24" s="32" t="e">
        <f>#REF!</f>
        <v>#REF!</v>
      </c>
      <c r="H24" s="30">
        <f>IF(ISERROR(F24/G24),0,(F24/G24))</f>
        <v>0</v>
      </c>
    </row>
    <row r="25" spans="1:8" ht="37.5" customHeight="1" x14ac:dyDescent="0.25">
      <c r="A25" s="31">
        <v>3</v>
      </c>
      <c r="B25" s="50" t="s">
        <v>183</v>
      </c>
      <c r="C25" s="19" t="e">
        <f>#REF!</f>
        <v>#REF!</v>
      </c>
      <c r="D25" s="30" t="e">
        <f>#REF!</f>
        <v>#REF!</v>
      </c>
      <c r="E25" s="30">
        <f>IF(ISERROR(C25/D25),0,(C25/D25))</f>
        <v>0</v>
      </c>
      <c r="F25" s="32" t="e">
        <f>#REF!</f>
        <v>#REF!</v>
      </c>
      <c r="G25" s="32" t="e">
        <f>#REF!</f>
        <v>#REF!</v>
      </c>
      <c r="H25" s="30">
        <f>IF(ISERROR(F25/G25),0,(F25/G25))</f>
        <v>0</v>
      </c>
    </row>
    <row r="26" spans="1:8" x14ac:dyDescent="0.25">
      <c r="B26" s="59" t="s">
        <v>68</v>
      </c>
      <c r="C26" s="106" t="e">
        <f>#REF!</f>
        <v>#REF!</v>
      </c>
      <c r="D26" s="107" t="e">
        <f>#REF!</f>
        <v>#REF!</v>
      </c>
      <c r="E26" s="107">
        <f>IF(ISERROR(C26/D26),0,(C26/D26))</f>
        <v>0</v>
      </c>
      <c r="F26" s="108" t="e">
        <f>#REF!</f>
        <v>#REF!</v>
      </c>
      <c r="G26" s="108" t="e">
        <f>#REF!</f>
        <v>#REF!</v>
      </c>
      <c r="H26" s="107">
        <f>IF(ISERROR(G26/F26),0,(G26/F26))</f>
        <v>0</v>
      </c>
    </row>
    <row r="28" spans="1:8" x14ac:dyDescent="0.25">
      <c r="A28" s="202" t="s">
        <v>71</v>
      </c>
      <c r="B28" s="202"/>
      <c r="C28" s="202"/>
      <c r="D28" s="202"/>
      <c r="E28" s="202"/>
      <c r="F28" s="202"/>
      <c r="G28" s="202"/>
      <c r="H28" s="202"/>
    </row>
    <row r="29" spans="1:8" ht="47.25" x14ac:dyDescent="0.25">
      <c r="A29" s="58" t="s">
        <v>61</v>
      </c>
      <c r="B29" s="58" t="s">
        <v>62</v>
      </c>
      <c r="C29" s="58" t="s">
        <v>209</v>
      </c>
      <c r="D29" s="58" t="s">
        <v>63</v>
      </c>
      <c r="E29" s="58" t="s">
        <v>64</v>
      </c>
      <c r="F29" s="58" t="s">
        <v>65</v>
      </c>
      <c r="G29" s="58" t="s">
        <v>66</v>
      </c>
      <c r="H29" s="58" t="s">
        <v>67</v>
      </c>
    </row>
    <row r="30" spans="1:8" ht="45" x14ac:dyDescent="0.25">
      <c r="A30" s="31">
        <v>1</v>
      </c>
      <c r="B30" s="18" t="s">
        <v>185</v>
      </c>
      <c r="C30" s="19" t="e">
        <f>#REF!</f>
        <v>#REF!</v>
      </c>
      <c r="D30" s="19" t="e">
        <f>#REF!</f>
        <v>#REF!</v>
      </c>
      <c r="E30" s="30">
        <f>IF(ISERROR(C30/D30),0,(C30/D30))</f>
        <v>0</v>
      </c>
      <c r="F30" s="32" t="e">
        <f>#REF!</f>
        <v>#REF!</v>
      </c>
      <c r="G30" s="32" t="e">
        <f>#REF!</f>
        <v>#REF!</v>
      </c>
      <c r="H30" s="30">
        <f>IF(ISERROR(F30/G30),0,(F30/G30))</f>
        <v>0</v>
      </c>
    </row>
    <row r="31" spans="1:8" ht="75" x14ac:dyDescent="0.25">
      <c r="A31" s="31">
        <v>2</v>
      </c>
      <c r="B31" s="27" t="s">
        <v>186</v>
      </c>
      <c r="C31" s="19" t="e">
        <f>#REF!</f>
        <v>#REF!</v>
      </c>
      <c r="D31" s="19" t="e">
        <f>#REF!</f>
        <v>#REF!</v>
      </c>
      <c r="E31" s="30">
        <f>IF(ISERROR(C31/D31),0,(C31/D31))</f>
        <v>0</v>
      </c>
      <c r="F31" s="32" t="e">
        <f>#REF!</f>
        <v>#REF!</v>
      </c>
      <c r="G31" s="32" t="e">
        <f>#REF!</f>
        <v>#REF!</v>
      </c>
      <c r="H31" s="30">
        <f>IF(ISERROR(F31/G31),0,(F31/G31))</f>
        <v>0</v>
      </c>
    </row>
    <row r="32" spans="1:8" x14ac:dyDescent="0.25">
      <c r="B32" s="59" t="s">
        <v>68</v>
      </c>
      <c r="C32" s="106" t="e">
        <f>#REF!</f>
        <v>#REF!</v>
      </c>
      <c r="D32" s="106" t="e">
        <f>#REF!</f>
        <v>#REF!</v>
      </c>
      <c r="E32" s="60">
        <f>IF(ISERROR(C32/D32),0,(C32/D32))</f>
        <v>0</v>
      </c>
      <c r="F32" s="108" t="e">
        <f>#REF!</f>
        <v>#REF!</v>
      </c>
      <c r="G32" s="108" t="e">
        <f>#REF!</f>
        <v>#REF!</v>
      </c>
      <c r="H32" s="107">
        <f>IF(ISERROR(F32/G32),0,(F32/G32))</f>
        <v>0</v>
      </c>
    </row>
    <row r="34" spans="1:8" x14ac:dyDescent="0.25">
      <c r="A34" s="202" t="s">
        <v>166</v>
      </c>
      <c r="B34" s="203"/>
      <c r="C34" s="203"/>
      <c r="D34" s="203"/>
      <c r="E34" s="203"/>
      <c r="F34" s="203"/>
      <c r="G34" s="203"/>
      <c r="H34" s="203"/>
    </row>
    <row r="35" spans="1:8" ht="47.25" x14ac:dyDescent="0.25">
      <c r="A35" s="58" t="s">
        <v>61</v>
      </c>
      <c r="B35" s="58" t="s">
        <v>62</v>
      </c>
      <c r="C35" s="58" t="s">
        <v>209</v>
      </c>
      <c r="D35" s="58" t="s">
        <v>63</v>
      </c>
      <c r="E35" s="58" t="s">
        <v>64</v>
      </c>
      <c r="F35" s="58" t="s">
        <v>65</v>
      </c>
      <c r="G35" s="58" t="s">
        <v>66</v>
      </c>
      <c r="H35" s="58" t="s">
        <v>67</v>
      </c>
    </row>
    <row r="36" spans="1:8" ht="60" x14ac:dyDescent="0.25">
      <c r="A36" s="31">
        <v>1</v>
      </c>
      <c r="B36" s="18" t="s">
        <v>187</v>
      </c>
      <c r="C36" s="19" t="e">
        <f>#REF!</f>
        <v>#REF!</v>
      </c>
      <c r="D36" s="19" t="e">
        <f>#REF!</f>
        <v>#REF!</v>
      </c>
      <c r="E36" s="30">
        <f>IF(ISERROR(C36/D36),0,(C36/D36))</f>
        <v>0</v>
      </c>
      <c r="F36" s="32" t="e">
        <f>#REF!</f>
        <v>#REF!</v>
      </c>
      <c r="G36" s="32" t="e">
        <f>#REF!</f>
        <v>#REF!</v>
      </c>
      <c r="H36" s="30">
        <f>IF(ISERROR(F36/G36),0,(F36/G36))</f>
        <v>0</v>
      </c>
    </row>
    <row r="37" spans="1:8" ht="75" x14ac:dyDescent="0.25">
      <c r="A37" s="31">
        <v>2</v>
      </c>
      <c r="B37" s="27" t="s">
        <v>188</v>
      </c>
      <c r="C37" s="19" t="e">
        <f>#REF!</f>
        <v>#REF!</v>
      </c>
      <c r="D37" s="19" t="e">
        <f>#REF!</f>
        <v>#REF!</v>
      </c>
      <c r="E37" s="30">
        <f>IF(ISERROR(C37/D37),0,(C37/D37))</f>
        <v>0</v>
      </c>
      <c r="F37" s="32" t="e">
        <f>#REF!</f>
        <v>#REF!</v>
      </c>
      <c r="G37" s="32" t="e">
        <f>#REF!</f>
        <v>#REF!</v>
      </c>
      <c r="H37" s="30">
        <f>IF(ISERROR(F37/G37),0,(F37/G37))</f>
        <v>0</v>
      </c>
    </row>
    <row r="38" spans="1:8" x14ac:dyDescent="0.25">
      <c r="B38" s="59" t="s">
        <v>68</v>
      </c>
      <c r="C38" s="106" t="e">
        <f>#REF!</f>
        <v>#REF!</v>
      </c>
      <c r="D38" s="106" t="e">
        <f>#REF!</f>
        <v>#REF!</v>
      </c>
      <c r="E38" s="107">
        <f>IF(ISERROR(C38/D38),0,(C38/D38))</f>
        <v>0</v>
      </c>
      <c r="F38" s="108" t="e">
        <f>#REF!</f>
        <v>#REF!</v>
      </c>
      <c r="G38" s="108" t="e">
        <f>#REF!</f>
        <v>#REF!</v>
      </c>
      <c r="H38" s="107">
        <f>IF(ISERROR(F38/G38),0,(F38/G38))</f>
        <v>0</v>
      </c>
    </row>
    <row r="40" spans="1:8" x14ac:dyDescent="0.25">
      <c r="A40" s="202" t="s">
        <v>167</v>
      </c>
      <c r="B40" s="203"/>
      <c r="C40" s="203"/>
      <c r="D40" s="203"/>
      <c r="E40" s="203"/>
      <c r="F40" s="203"/>
      <c r="G40" s="203"/>
      <c r="H40" s="203"/>
    </row>
    <row r="41" spans="1:8" ht="47.25" x14ac:dyDescent="0.25">
      <c r="A41" s="58" t="s">
        <v>61</v>
      </c>
      <c r="B41" s="58" t="s">
        <v>62</v>
      </c>
      <c r="C41" s="58" t="s">
        <v>209</v>
      </c>
      <c r="D41" s="58" t="s">
        <v>63</v>
      </c>
      <c r="E41" s="58" t="s">
        <v>64</v>
      </c>
      <c r="F41" s="58" t="s">
        <v>65</v>
      </c>
      <c r="G41" s="58" t="s">
        <v>66</v>
      </c>
      <c r="H41" s="58" t="s">
        <v>67</v>
      </c>
    </row>
    <row r="42" spans="1:8" ht="60" x14ac:dyDescent="0.25">
      <c r="A42" s="31">
        <v>1</v>
      </c>
      <c r="B42" s="18" t="s">
        <v>189</v>
      </c>
      <c r="C42" s="19" t="e">
        <f>#REF!</f>
        <v>#REF!</v>
      </c>
      <c r="D42" s="19" t="e">
        <f>#REF!</f>
        <v>#REF!</v>
      </c>
      <c r="E42" s="30">
        <f>IF(ISERROR(C42/D42),0,(C42/D42))</f>
        <v>0</v>
      </c>
      <c r="F42" s="32" t="e">
        <f>#REF!</f>
        <v>#REF!</v>
      </c>
      <c r="G42" s="32" t="e">
        <f>#REF!</f>
        <v>#REF!</v>
      </c>
      <c r="H42" s="30">
        <f>IF(ISERROR(F42/G42),0,(F42/G42))</f>
        <v>0</v>
      </c>
    </row>
    <row r="43" spans="1:8" x14ac:dyDescent="0.25">
      <c r="A43" s="31">
        <v>2</v>
      </c>
      <c r="B43" s="27" t="s">
        <v>190</v>
      </c>
      <c r="C43" s="19" t="e">
        <f>#REF!</f>
        <v>#REF!</v>
      </c>
      <c r="D43" s="19" t="e">
        <f>#REF!</f>
        <v>#REF!</v>
      </c>
      <c r="E43" s="30">
        <f>IF(ISERROR(C43/D43),0,(C43/D43))</f>
        <v>0</v>
      </c>
      <c r="F43" s="32" t="e">
        <f>#REF!</f>
        <v>#REF!</v>
      </c>
      <c r="G43" s="32" t="e">
        <f>#REF!</f>
        <v>#REF!</v>
      </c>
      <c r="H43" s="30">
        <f>IF(ISERROR(F43/G43),0,(F43/G43))</f>
        <v>0</v>
      </c>
    </row>
    <row r="44" spans="1:8" x14ac:dyDescent="0.25">
      <c r="A44" s="31">
        <v>3</v>
      </c>
      <c r="B44" s="18" t="s">
        <v>205</v>
      </c>
      <c r="C44" s="19" t="e">
        <f>#REF!</f>
        <v>#REF!</v>
      </c>
      <c r="D44" s="19" t="e">
        <f>#REF!</f>
        <v>#REF!</v>
      </c>
      <c r="E44" s="30">
        <f>IF(ISERROR(C44/D44),0,(C44/D44))</f>
        <v>0</v>
      </c>
      <c r="F44" s="32" t="e">
        <f>#REF!</f>
        <v>#REF!</v>
      </c>
      <c r="G44" s="32" t="e">
        <f>#REF!</f>
        <v>#REF!</v>
      </c>
      <c r="H44" s="30">
        <f>IF(ISERROR(F44/G44),0,(F44/G44))</f>
        <v>0</v>
      </c>
    </row>
    <row r="45" spans="1:8" x14ac:dyDescent="0.25">
      <c r="B45" s="59" t="s">
        <v>68</v>
      </c>
      <c r="C45" s="106" t="e">
        <f>#REF!</f>
        <v>#REF!</v>
      </c>
      <c r="D45" s="106" t="e">
        <f>#REF!</f>
        <v>#REF!</v>
      </c>
      <c r="E45" s="30">
        <f>IF(ISERROR(C45/D45),0,(C45/D45))</f>
        <v>0</v>
      </c>
      <c r="F45" s="32" t="e">
        <f>#REF!</f>
        <v>#REF!</v>
      </c>
      <c r="G45" s="32" t="e">
        <f>#REF!</f>
        <v>#REF!</v>
      </c>
      <c r="H45" s="30">
        <f>IF(ISERROR(F45/G45),0,(F45/G45))</f>
        <v>0</v>
      </c>
    </row>
    <row r="47" spans="1:8" x14ac:dyDescent="0.25">
      <c r="A47" s="202" t="s">
        <v>203</v>
      </c>
      <c r="B47" s="203"/>
      <c r="C47" s="203"/>
      <c r="D47" s="203"/>
      <c r="E47" s="203"/>
      <c r="F47" s="203"/>
      <c r="G47" s="203"/>
      <c r="H47" s="203"/>
    </row>
    <row r="48" spans="1:8" ht="47.25" x14ac:dyDescent="0.25">
      <c r="A48" s="58" t="s">
        <v>61</v>
      </c>
      <c r="B48" s="58" t="s">
        <v>62</v>
      </c>
      <c r="C48" s="58" t="s">
        <v>209</v>
      </c>
      <c r="D48" s="58" t="s">
        <v>63</v>
      </c>
      <c r="E48" s="58" t="s">
        <v>64</v>
      </c>
      <c r="F48" s="58" t="s">
        <v>65</v>
      </c>
      <c r="G48" s="58" t="s">
        <v>66</v>
      </c>
      <c r="H48" s="58" t="s">
        <v>67</v>
      </c>
    </row>
    <row r="49" spans="1:8" ht="45" x14ac:dyDescent="0.25">
      <c r="A49" s="31">
        <v>1</v>
      </c>
      <c r="B49" s="18" t="s">
        <v>206</v>
      </c>
      <c r="C49" s="19" t="e">
        <f>#REF!</f>
        <v>#REF!</v>
      </c>
      <c r="D49" s="19" t="e">
        <f>#REF!</f>
        <v>#REF!</v>
      </c>
      <c r="E49" s="30">
        <f>IF(ISERROR(C49/D49),0,(C49/D49))</f>
        <v>0</v>
      </c>
      <c r="F49" s="32" t="e">
        <f>#REF!</f>
        <v>#REF!</v>
      </c>
      <c r="G49" s="32" t="e">
        <f>#REF!</f>
        <v>#REF!</v>
      </c>
      <c r="H49" s="30">
        <f>IF(ISERROR(F49/G49),0,(F49/G49))</f>
        <v>0</v>
      </c>
    </row>
    <row r="50" spans="1:8" ht="45" x14ac:dyDescent="0.25">
      <c r="A50" s="31">
        <v>2</v>
      </c>
      <c r="B50" s="27" t="s">
        <v>193</v>
      </c>
      <c r="C50" s="19" t="e">
        <f>#REF!</f>
        <v>#REF!</v>
      </c>
      <c r="D50" s="19" t="e">
        <f>#REF!</f>
        <v>#REF!</v>
      </c>
      <c r="E50" s="30">
        <f>IF(ISERROR(C50/D50),0,(C50/D50))</f>
        <v>0</v>
      </c>
      <c r="F50" s="32" t="e">
        <f>#REF!</f>
        <v>#REF!</v>
      </c>
      <c r="G50" s="32" t="e">
        <f>#REF!</f>
        <v>#REF!</v>
      </c>
      <c r="H50" s="30">
        <f>IF(ISERROR(F50/G50),0,(F50/G50))</f>
        <v>0</v>
      </c>
    </row>
    <row r="51" spans="1:8" x14ac:dyDescent="0.25">
      <c r="B51" s="59" t="s">
        <v>68</v>
      </c>
      <c r="C51" s="106" t="e">
        <f>#REF!</f>
        <v>#REF!</v>
      </c>
      <c r="D51" s="106" t="e">
        <f>#REF!</f>
        <v>#REF!</v>
      </c>
      <c r="E51" s="107">
        <f>IF(ISERROR(C51/D51),0,(C51/D51))</f>
        <v>0</v>
      </c>
      <c r="F51" s="108" t="e">
        <f>#REF!</f>
        <v>#REF!</v>
      </c>
      <c r="G51" s="108" t="e">
        <f>#REF!</f>
        <v>#REF!</v>
      </c>
      <c r="H51" s="107">
        <f>IF(ISERROR(F51/G51),0,(F51/G51))</f>
        <v>0</v>
      </c>
    </row>
    <row r="53" spans="1:8" x14ac:dyDescent="0.25">
      <c r="A53" s="202" t="s">
        <v>204</v>
      </c>
      <c r="B53" s="203"/>
      <c r="C53" s="203"/>
      <c r="D53" s="203"/>
      <c r="E53" s="203"/>
      <c r="F53" s="203"/>
      <c r="G53" s="203"/>
      <c r="H53" s="203"/>
    </row>
    <row r="54" spans="1:8" ht="47.25" x14ac:dyDescent="0.25">
      <c r="A54" s="58" t="s">
        <v>61</v>
      </c>
      <c r="B54" s="58" t="s">
        <v>62</v>
      </c>
      <c r="C54" s="58" t="s">
        <v>209</v>
      </c>
      <c r="D54" s="58" t="s">
        <v>63</v>
      </c>
      <c r="E54" s="58" t="s">
        <v>64</v>
      </c>
      <c r="F54" s="58" t="s">
        <v>65</v>
      </c>
      <c r="G54" s="58" t="s">
        <v>66</v>
      </c>
      <c r="H54" s="58" t="s">
        <v>67</v>
      </c>
    </row>
    <row r="55" spans="1:8" ht="64.5" customHeight="1" x14ac:dyDescent="0.25">
      <c r="A55" s="31">
        <v>1</v>
      </c>
      <c r="B55" s="98" t="s">
        <v>99</v>
      </c>
      <c r="C55" s="19" t="e">
        <f>#REF!</f>
        <v>#REF!</v>
      </c>
      <c r="D55" s="19" t="e">
        <f>#REF!</f>
        <v>#REF!</v>
      </c>
      <c r="E55" s="30">
        <f>IF(ISERROR(C20/D20),0,(C55/D55))</f>
        <v>0</v>
      </c>
      <c r="F55" s="32" t="e">
        <f>#REF!</f>
        <v>#REF!</v>
      </c>
      <c r="G55" s="32" t="e">
        <f>#REF!</f>
        <v>#REF!</v>
      </c>
      <c r="H55" s="30">
        <f>IF(ISERROR(F55/G55),0,(F55/G55))</f>
        <v>0</v>
      </c>
    </row>
    <row r="56" spans="1:8" ht="45" x14ac:dyDescent="0.25">
      <c r="A56" s="31">
        <v>2</v>
      </c>
      <c r="B56" s="27" t="s">
        <v>197</v>
      </c>
      <c r="C56" s="19" t="e">
        <f>#REF!</f>
        <v>#REF!</v>
      </c>
      <c r="D56" s="19" t="e">
        <f>#REF!</f>
        <v>#REF!</v>
      </c>
      <c r="E56" s="30">
        <f t="shared" ref="E56:E61" si="0">IF(ISERROR(C56/D56),0,(C56/D56))</f>
        <v>0</v>
      </c>
      <c r="F56" s="32" t="e">
        <f>#REF!</f>
        <v>#REF!</v>
      </c>
      <c r="G56" s="32" t="e">
        <f>#REF!</f>
        <v>#REF!</v>
      </c>
      <c r="H56" s="30">
        <f t="shared" ref="H56:H61" si="1">IF(ISERROR(F56/G56),0,(F56/G56))</f>
        <v>0</v>
      </c>
    </row>
    <row r="57" spans="1:8" ht="90" x14ac:dyDescent="0.25">
      <c r="A57" s="31">
        <v>3</v>
      </c>
      <c r="B57" s="27" t="s">
        <v>198</v>
      </c>
      <c r="C57" s="19" t="e">
        <f>#REF!</f>
        <v>#REF!</v>
      </c>
      <c r="D57" s="19" t="e">
        <f>#REF!</f>
        <v>#REF!</v>
      </c>
      <c r="E57" s="30">
        <f t="shared" si="0"/>
        <v>0</v>
      </c>
      <c r="F57" s="32" t="e">
        <f>#REF!</f>
        <v>#REF!</v>
      </c>
      <c r="G57" s="32" t="e">
        <f>#REF!</f>
        <v>#REF!</v>
      </c>
      <c r="H57" s="30">
        <f t="shared" si="1"/>
        <v>0</v>
      </c>
    </row>
    <row r="58" spans="1:8" ht="75" x14ac:dyDescent="0.25">
      <c r="A58" s="31">
        <v>4</v>
      </c>
      <c r="B58" s="27" t="s">
        <v>199</v>
      </c>
      <c r="C58" s="19" t="e">
        <f>#REF!</f>
        <v>#REF!</v>
      </c>
      <c r="D58" s="19" t="e">
        <f>#REF!</f>
        <v>#REF!</v>
      </c>
      <c r="E58" s="30">
        <f t="shared" si="0"/>
        <v>0</v>
      </c>
      <c r="F58" s="32" t="e">
        <f>#REF!</f>
        <v>#REF!</v>
      </c>
      <c r="G58" s="32" t="e">
        <f>#REF!</f>
        <v>#REF!</v>
      </c>
      <c r="H58" s="30">
        <f t="shared" si="1"/>
        <v>0</v>
      </c>
    </row>
    <row r="59" spans="1:8" ht="60" x14ac:dyDescent="0.25">
      <c r="A59" s="31">
        <v>5</v>
      </c>
      <c r="B59" s="27" t="s">
        <v>200</v>
      </c>
      <c r="C59" s="19" t="e">
        <f>#REF!</f>
        <v>#REF!</v>
      </c>
      <c r="D59" s="19" t="e">
        <f>#REF!</f>
        <v>#REF!</v>
      </c>
      <c r="E59" s="30">
        <f t="shared" si="0"/>
        <v>0</v>
      </c>
      <c r="F59" s="32" t="e">
        <f>#REF!</f>
        <v>#REF!</v>
      </c>
      <c r="G59" s="32" t="e">
        <f>#REF!</f>
        <v>#REF!</v>
      </c>
      <c r="H59" s="30">
        <f t="shared" si="1"/>
        <v>0</v>
      </c>
    </row>
    <row r="60" spans="1:8" ht="135" x14ac:dyDescent="0.25">
      <c r="A60" s="31">
        <v>6</v>
      </c>
      <c r="B60" s="27" t="s">
        <v>201</v>
      </c>
      <c r="C60" s="19" t="e">
        <f>#REF!</f>
        <v>#REF!</v>
      </c>
      <c r="D60" s="19" t="e">
        <f>#REF!</f>
        <v>#REF!</v>
      </c>
      <c r="E60" s="30">
        <f t="shared" si="0"/>
        <v>0</v>
      </c>
      <c r="F60" s="32" t="e">
        <f>#REF!</f>
        <v>#REF!</v>
      </c>
      <c r="G60" s="32" t="e">
        <f>#REF!</f>
        <v>#REF!</v>
      </c>
      <c r="H60" s="30">
        <f t="shared" si="1"/>
        <v>0</v>
      </c>
    </row>
    <row r="61" spans="1:8" ht="75" x14ac:dyDescent="0.25">
      <c r="A61" s="31">
        <v>7</v>
      </c>
      <c r="B61" s="18" t="s">
        <v>202</v>
      </c>
      <c r="C61" s="19" t="e">
        <f>#REF!</f>
        <v>#REF!</v>
      </c>
      <c r="D61" s="19" t="e">
        <f>#REF!</f>
        <v>#REF!</v>
      </c>
      <c r="E61" s="30">
        <f t="shared" si="0"/>
        <v>0</v>
      </c>
      <c r="F61" s="32" t="e">
        <f>#REF!</f>
        <v>#REF!</v>
      </c>
      <c r="G61" s="32" t="e">
        <f>#REF!</f>
        <v>#REF!</v>
      </c>
      <c r="H61" s="30">
        <f t="shared" si="1"/>
        <v>0</v>
      </c>
    </row>
    <row r="62" spans="1:8" x14ac:dyDescent="0.25">
      <c r="B62" s="59" t="s">
        <v>68</v>
      </c>
      <c r="C62" s="106" t="e">
        <f>#REF!</f>
        <v>#REF!</v>
      </c>
      <c r="D62" s="106" t="e">
        <f>#REF!</f>
        <v>#REF!</v>
      </c>
      <c r="E62" s="107">
        <f>IF(ISERROR(C62/D62),0,(C62/D62))</f>
        <v>0</v>
      </c>
      <c r="F62" s="108" t="e">
        <f>#REF!</f>
        <v>#REF!</v>
      </c>
      <c r="G62" s="108" t="e">
        <f>#REF!</f>
        <v>#REF!</v>
      </c>
      <c r="H62" s="107">
        <f>IF(ISERROR(F62/G62),0,(F62/G62))</f>
        <v>0</v>
      </c>
    </row>
  </sheetData>
  <mergeCells count="10">
    <mergeCell ref="B1:H1"/>
    <mergeCell ref="B7:H7"/>
    <mergeCell ref="B13:H13"/>
    <mergeCell ref="B14:H14"/>
    <mergeCell ref="B21:H21"/>
    <mergeCell ref="A47:H47"/>
    <mergeCell ref="A53:H53"/>
    <mergeCell ref="A40:H40"/>
    <mergeCell ref="A34:H34"/>
    <mergeCell ref="A28:H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Gráficos</vt:lpstr>
      </vt:variant>
      <vt:variant>
        <vt:i4>1</vt:i4>
      </vt:variant>
    </vt:vector>
  </HeadingPairs>
  <TitlesOfParts>
    <vt:vector size="14" baseType="lpstr">
      <vt:lpstr>Marco Estrategico</vt:lpstr>
      <vt:lpstr>Graficos- MARZO</vt:lpstr>
      <vt:lpstr>Graficos- ABRIL </vt:lpstr>
      <vt:lpstr>Graficos- Mayo</vt:lpstr>
      <vt:lpstr>Graficos- Junio </vt:lpstr>
      <vt:lpstr>Graficos- Julio </vt:lpstr>
      <vt:lpstr>Graficos- Agosto </vt:lpstr>
      <vt:lpstr>Graficos- Septiembre</vt:lpstr>
      <vt:lpstr>Resumen</vt:lpstr>
      <vt:lpstr>PLAN INSTITUCIONAL GESTIÓN AMBI</vt:lpstr>
      <vt:lpstr>ESTRATEGIA CERO PAPEL</vt:lpstr>
      <vt:lpstr>PLAN DE GESTIÓN INTEGRAL DE RES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 Romero Guio</dc:creator>
  <cp:lastModifiedBy>Diana Marcela Herran Luna</cp:lastModifiedBy>
  <cp:lastPrinted>2020-12-28T22:21:50Z</cp:lastPrinted>
  <dcterms:created xsi:type="dcterms:W3CDTF">2015-12-04T15:57:31Z</dcterms:created>
  <dcterms:modified xsi:type="dcterms:W3CDTF">2020-12-28T22:35:51Z</dcterms:modified>
</cp:coreProperties>
</file>