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05" windowHeight="5820" tabRatio="782" activeTab="0"/>
  </bookViews>
  <sheets>
    <sheet name="FMI043" sheetId="1" r:id="rId1"/>
  </sheets>
  <definedNames>
    <definedName name="_xlnm.Print_Area" localSheetId="0">'FMI043'!$B$1:$O$79</definedName>
    <definedName name="_xlnm.Print_Titles" localSheetId="0">'FMI043'!$1:$3</definedName>
  </definedNames>
  <calcPr fullCalcOnLoad="1"/>
</workbook>
</file>

<file path=xl/comments1.xml><?xml version="1.0" encoding="utf-8"?>
<comments xmlns="http://schemas.openxmlformats.org/spreadsheetml/2006/main">
  <authors>
    <author>anarvaez</author>
    <author> </author>
  </authors>
  <commentList>
    <comment ref="B16" authorId="0">
      <text>
        <r>
          <rPr>
            <sz val="8"/>
            <rFont val="Tahoma"/>
            <family val="2"/>
          </rPr>
          <t>Escriba los ítems establecidos en los términos del contrato</t>
        </r>
      </text>
    </comment>
    <comment ref="K50" authorId="1">
      <text>
        <r>
          <rPr>
            <b/>
            <sz val="8"/>
            <rFont val="Tahoma"/>
            <family val="2"/>
          </rPr>
          <t>EN EL EJEMPLO, EL MAYOR VALOR SE PRESENTA POR APROXIMACION DECIMAL.</t>
        </r>
      </text>
    </comment>
  </commentList>
</comments>
</file>

<file path=xl/sharedStrings.xml><?xml version="1.0" encoding="utf-8"?>
<sst xmlns="http://schemas.openxmlformats.org/spreadsheetml/2006/main" count="95" uniqueCount="84">
  <si>
    <t>ACTA DE RECIBO PARCIAL Y BALANCE PRESUPUESTAL</t>
  </si>
  <si>
    <t>CÓDIGO:</t>
  </si>
  <si>
    <t>FMI043</t>
  </si>
  <si>
    <t>VERSIÓN:</t>
  </si>
  <si>
    <t>GERENCIA DE PROYECTOS</t>
  </si>
  <si>
    <t>VIGENCIA:</t>
  </si>
  <si>
    <t xml:space="preserve">ACTA  No. </t>
  </si>
  <si>
    <r>
      <t>TIPO DE CONTRATO</t>
    </r>
    <r>
      <rPr>
        <sz val="10"/>
        <rFont val="Arial Narrow"/>
        <family val="2"/>
      </rPr>
      <t xml:space="preserve">: </t>
    </r>
  </si>
  <si>
    <t>&lt;Suministro, compra venta, prestación de servicios, obra, interventoría, consultoría, estudios, diseño y obra, otro&gt;</t>
  </si>
  <si>
    <t xml:space="preserve">CONTRATO No. </t>
  </si>
  <si>
    <t>&lt;Escriba el número de contrato&gt;</t>
  </si>
  <si>
    <t>OBJETO:</t>
  </si>
  <si>
    <t>&lt;Tal como aparece en el contrato&gt;</t>
  </si>
  <si>
    <r>
      <t>CONTRATISTA :</t>
    </r>
    <r>
      <rPr>
        <sz val="10"/>
        <rFont val="Arial Narrow"/>
        <family val="2"/>
      </rPr>
      <t xml:space="preserve"> </t>
    </r>
  </si>
  <si>
    <t xml:space="preserve"> &lt;Nombre o razón social  del contratista&gt;</t>
  </si>
  <si>
    <r>
      <t>INTERVENTOR:</t>
    </r>
    <r>
      <rPr>
        <sz val="10"/>
        <rFont val="Arial Narrow"/>
        <family val="2"/>
      </rPr>
      <t xml:space="preserve"> </t>
    </r>
  </si>
  <si>
    <t>&lt;Nombre o razón social  del Interventor &gt;</t>
  </si>
  <si>
    <t>PERÍODO A PAGAR:                             DEL                             AL</t>
  </si>
  <si>
    <t>ÍTEM</t>
  </si>
  <si>
    <t>DESCRIPCIÓN 
(Corresponde a los ítems o productos contratados)</t>
  </si>
  <si>
    <t>UNIDAD</t>
  </si>
  <si>
    <t>CONTRATO</t>
  </si>
  <si>
    <t xml:space="preserve">CANTIDADES  </t>
  </si>
  <si>
    <t>VALORES</t>
  </si>
  <si>
    <t>SALDOS</t>
  </si>
  <si>
    <t>CANTIDAD CONTRATO</t>
  </si>
  <si>
    <t>VALOR UNITARIO</t>
  </si>
  <si>
    <t>VALOR TOTAL</t>
  </si>
  <si>
    <t>ACUMULADO ANTERIOR</t>
  </si>
  <si>
    <t>PRESENTE MES</t>
  </si>
  <si>
    <t>ACUMULADO TOTAL</t>
  </si>
  <si>
    <t>CANTIDAD</t>
  </si>
  <si>
    <t>VALOR</t>
  </si>
  <si>
    <t>VALOR TOTAL COSTOS DIRECTOS</t>
  </si>
  <si>
    <t>VALOR TOTAL COSTOS INDIRECTOS</t>
  </si>
  <si>
    <t>ADMINISTRACIÓN</t>
  </si>
  <si>
    <t>IMPREVISTOS</t>
  </si>
  <si>
    <t>UTILIDAD</t>
  </si>
  <si>
    <t>IVA 16% SOBRE UTILIDAD</t>
  </si>
  <si>
    <t>VALOR TOTAL COSTOS DIRECTOS E INDIRECTOS</t>
  </si>
  <si>
    <t>BALANCE PRESUPUESTAL</t>
  </si>
  <si>
    <t>V/R INICIAL CONTRATO:</t>
  </si>
  <si>
    <t>V/R ANTICIPO:</t>
  </si>
  <si>
    <t>V/R ADICIONES:</t>
  </si>
  <si>
    <t>% ANTICIPO :</t>
  </si>
  <si>
    <t>V/R ACTUAL CONTRATO:</t>
  </si>
  <si>
    <t>% RETEGARANTIA :</t>
  </si>
  <si>
    <t>NO.</t>
  </si>
  <si>
    <t>DESCRIPCIÓN</t>
  </si>
  <si>
    <t>FECHA DE PAGO</t>
  </si>
  <si>
    <t>VALOR FACTURADO</t>
  </si>
  <si>
    <t>% PAGADO</t>
  </si>
  <si>
    <t xml:space="preserve">RETENCIÓN GARANTÍA </t>
  </si>
  <si>
    <t>AMORTIZACIÓN ANTICIPO</t>
  </si>
  <si>
    <t>SALDO POR AMORTIZAR</t>
  </si>
  <si>
    <t xml:space="preserve">VALOR NETO A PAGAR </t>
  </si>
  <si>
    <t>SALDO POR PAGAR</t>
  </si>
  <si>
    <t>% PAGADO ACUMULADO</t>
  </si>
  <si>
    <t>(1)</t>
  </si>
  <si>
    <t xml:space="preserve">TOTAL </t>
  </si>
  <si>
    <t>(1) Descripción de la etapa o el período facturado: acta parcial de obra. Para el caso de consultorías:  pago anticipado, etapa fase o producto</t>
  </si>
  <si>
    <t>FECHA DE ELABORACIÓN: ____________________________________</t>
  </si>
  <si>
    <t>Elaboró</t>
  </si>
  <si>
    <t>Aprobó</t>
  </si>
  <si>
    <t>CONTRATISTA:</t>
  </si>
  <si>
    <t>INTERVENTOR:</t>
  </si>
  <si>
    <t>Firma:</t>
  </si>
  <si>
    <t>Nombre:</t>
  </si>
  <si>
    <t>REP. LEGAL O DIRECTOR DE OBRA</t>
  </si>
  <si>
    <t>REP. LEGAL O DIRECTOR DE INTERVENTORIA</t>
  </si>
  <si>
    <r>
      <rPr>
        <b/>
        <u val="single"/>
        <sz val="11"/>
        <rFont val="Arial Narrow"/>
        <family val="2"/>
      </rPr>
      <t>Avaló</t>
    </r>
  </si>
  <si>
    <t>DESIGNADO POR EL ENTE TERRITORIAL:</t>
  </si>
  <si>
    <t>Nota 1:</t>
  </si>
  <si>
    <t>a) En los contratos a precio global, la segunda casilla se diligencia con los capítulos correspondientes. b) Todas las cantidades de obra estarán aproximadas al entero por exceso o por defecto. c) Todos los valores estarán expresados en pesos aproximando los centavos por exceso o por defecto. d) Este formato puede ser suscrito por los representantes legales del Contratista y la Interventoría, o por el Director de Obra, o Consultoría y por el Director de Interventoría. e)Anexar las memorias de cantidades de obra las cuales soporten las actividades ejecutadas y cobradas en la presente acta.</t>
  </si>
  <si>
    <t>Nota 2: Instrucciones para la firma</t>
  </si>
  <si>
    <r>
      <rPr>
        <b/>
        <sz val="9"/>
        <rFont val="Arial Narrow"/>
        <family val="2"/>
      </rPr>
      <t xml:space="preserve">Elaboró - Representante legal o Director de obra: </t>
    </r>
    <r>
      <rPr>
        <sz val="9"/>
        <rFont val="Arial Narrow"/>
        <family val="2"/>
      </rPr>
      <t>Registre la firma y el nombre claramente del Director de obra. Para representante legal registrar la firma del representante legal, nombre y NIT</t>
    </r>
  </si>
  <si>
    <r>
      <rPr>
        <b/>
        <sz val="9"/>
        <rFont val="Arial Narrow"/>
        <family val="2"/>
      </rPr>
      <t>Aprobó - Representante legal o Director de Interventoría:</t>
    </r>
    <r>
      <rPr>
        <sz val="9"/>
        <rFont val="Arial Narrow"/>
        <family val="2"/>
      </rPr>
      <t xml:space="preserve"> Registre la firma y el nombre claramente del Director de Interventoría. Para representante legal registrar la firma del representante legal, nombre y NIT. La revisión por parte del interventor del contrato de obra consiste en someter a nuevo examen las obras objeto del contrato y la ejecución del mismo desde la perspectiva técnica, financiera, administrativa y jurídica, así como los informes presentados por el contratista de obra para corregirlo, enmendarlo o repararlo, en ejercicio de las funciones asignadas contractualmente a la interventoría. Con base en lo anterior, al interventor le corresponde aprobar, esto es, calificar como suficiente y adecuada la ejecución de los avances en la obra, según la etapa en que la misma se encuentre.</t>
    </r>
  </si>
  <si>
    <r>
      <rPr>
        <b/>
        <sz val="9"/>
        <rFont val="Arial Narrow"/>
        <family val="2"/>
      </rPr>
      <t xml:space="preserve">Avaló - Designado Ente Territorial (si aplica): </t>
    </r>
    <r>
      <rPr>
        <sz val="9"/>
        <rFont val="Arial Narrow"/>
        <family val="2"/>
      </rPr>
      <t>Registre la firma y el nombre de la persona designada para avalar el pago por parte del Ente Territorial. Esta revisión consiste en el exámen de los informes del contratista de obra para corregir, enmendar o reparar cualquier aspecto relacionado con la normatividad territorial aplicable. En desarrollo de esta función, el designado de la entidad territorial debe avalar, es decir manifestar su acuerdo con la ejecución del contrato, desde la perspectiva de estas normas. (APLICA PARA CONTRATOS SIN SITUACIÓN DE FONDOS).</t>
    </r>
  </si>
  <si>
    <t>INSTRUCCIONES PARA LA FIRMA</t>
  </si>
  <si>
    <r>
      <rPr>
        <b/>
        <sz val="10"/>
        <rFont val="Arial Narrow"/>
        <family val="2"/>
      </rPr>
      <t>Elaboró Representante legal o Director de obra:</t>
    </r>
    <r>
      <rPr>
        <sz val="10"/>
        <rFont val="Arial Narrow"/>
        <family val="2"/>
      </rPr>
      <t xml:space="preserve"> Registre la firma y el nombre claramente del Director de obra. Para representante legal registrar la firma del representante legal, nombre y NIT</t>
    </r>
  </si>
  <si>
    <r>
      <rPr>
        <b/>
        <sz val="10"/>
        <rFont val="Arial Narrow"/>
        <family val="2"/>
      </rPr>
      <t>Aprobó Representante legal o Director de Interventoría:</t>
    </r>
    <r>
      <rPr>
        <sz val="10"/>
        <rFont val="Arial Narrow"/>
        <family val="2"/>
      </rPr>
      <t xml:space="preserve"> Registre la firma y el nombre claramente del Director de Interventoría. Para representante legal registrar la firma del representante legal, nombre y NIT. La revisión por parte del interventor del contrato de obra consiste en someter a nuevo examen las obras objeto del contrato y la ejecución del mismo desde la perspectiva técnica, financiera, administrativa y jurídica, así como los informes presentados por el contratista de obra para corregirlo, enmendarlo o repararlo, en ejercicio de las funciones asignadas contractualmente a la interventoría. Con base en lo anterior, al interventor le corresponde aprobar, esto es, calificar como suficiente y adecuada la ejecución de los avances en la obra, según la etapa en que la misma se encuentre.</t>
    </r>
  </si>
  <si>
    <r>
      <rPr>
        <b/>
        <sz val="10"/>
        <rFont val="Arial Narrow"/>
        <family val="2"/>
      </rPr>
      <t>Avaló Designado Ente Territorial (si aplica):</t>
    </r>
    <r>
      <rPr>
        <sz val="10"/>
        <rFont val="Arial Narrow"/>
        <family val="2"/>
      </rPr>
      <t xml:space="preserve"> Registre la firma y el nombre de la persona designada para avalar el pago por parte del Ente Territorial. Esta revisión consiste en el exámen de los informes del contratista de obra para corregir, enmendar o reparar cualquier aspecto relacionado con la normatividad territorial aplicable. En desarrollo de esta función, el designado de la entidad territorial debe avalar, es decir manifestar su acuerdo con la ejecución del contrato, desde la perspectiva de estas normas. (APLICA PARA CONTRATOS SIN SITUACIÓN DE FONDOS).</t>
    </r>
  </si>
  <si>
    <r>
      <rPr>
        <b/>
        <sz val="10"/>
        <rFont val="Arial Narrow"/>
        <family val="2"/>
      </rPr>
      <t>Verificó Supervisor de Proyecto FONADE:</t>
    </r>
    <r>
      <rPr>
        <sz val="10"/>
        <rFont val="Arial Narrow"/>
        <family val="2"/>
      </rPr>
      <t xml:space="preserve"> Registre la firma y el nombre de la persona asignada como supervisor para realizar seguimiento a la ejecución de la obligación adquirida con FONADE. En los casos en que aplique, la verificación a cargo del Supervisor de FONADE consiste en comprobar o examinar que el interventor llevó a cabo todo el seguimiento técnico, jurídico, financiero y administrativo del contrato de obra, y que el mismo está documentado de acuerdo con las exigencias de FONADE.</t>
    </r>
  </si>
  <si>
    <t>04B</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</si>
</sst>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C0A]d\-mmm\-yy;@"/>
    <numFmt numFmtId="165" formatCode="_ * #,##0.00_ ;_ * \-#,##0.00_ ;_ * &quot;-&quot;??_ ;_ @_ "/>
    <numFmt numFmtId="166" formatCode="_ &quot;$&quot;\ * #,##0.00_ ;_ &quot;$&quot;\ * \-#,##0.00_ ;_ &quot;$&quot;\ * &quot;-&quot;??_ ;_ @_ "/>
    <numFmt numFmtId="167" formatCode="[$$-240A]\ #,##0.00_ ;\-[$$-240A]\ #,##0.00\ "/>
    <numFmt numFmtId="168" formatCode="_ * #,##0_ ;_ * \-#,##0_ ;_ * &quot;-&quot;??_ ;_ @_ "/>
    <numFmt numFmtId="169" formatCode="_-* #,##0\ _€_-;\-* #,##0\ _€_-;_-* &quot;-&quot;??\ _€_-;_-@_-"/>
    <numFmt numFmtId="170" formatCode="yyyy\-mm\-dd;@"/>
  </numFmts>
  <fonts count="75">
    <font>
      <sz val="11"/>
      <color theme="1"/>
      <name val="Calibri"/>
      <family val="2"/>
    </font>
    <font>
      <sz val="11"/>
      <color indexed="8"/>
      <name val="Calibri"/>
      <family val="2"/>
    </font>
    <font>
      <sz val="10"/>
      <name val="Arial"/>
      <family val="2"/>
    </font>
    <font>
      <b/>
      <sz val="11"/>
      <name val="Arial Narrow"/>
      <family val="2"/>
    </font>
    <font>
      <b/>
      <sz val="9"/>
      <name val="Arial Narrow"/>
      <family val="2"/>
    </font>
    <font>
      <sz val="9"/>
      <name val="Arial Narrow"/>
      <family val="2"/>
    </font>
    <font>
      <b/>
      <sz val="10"/>
      <name val="Arial Narrow"/>
      <family val="2"/>
    </font>
    <font>
      <sz val="10"/>
      <name val="Arial Narrow"/>
      <family val="2"/>
    </font>
    <font>
      <b/>
      <sz val="12"/>
      <name val="Arial Narrow"/>
      <family val="2"/>
    </font>
    <font>
      <sz val="8"/>
      <name val="Arial Narrow"/>
      <family val="2"/>
    </font>
    <font>
      <sz val="6"/>
      <name val="Arial Narrow"/>
      <family val="2"/>
    </font>
    <font>
      <b/>
      <sz val="8"/>
      <name val="Arial Narrow"/>
      <family val="2"/>
    </font>
    <font>
      <b/>
      <sz val="7"/>
      <name val="Arial Narrow"/>
      <family val="2"/>
    </font>
    <font>
      <sz val="7"/>
      <name val="Arial Narrow"/>
      <family val="2"/>
    </font>
    <font>
      <b/>
      <sz val="7"/>
      <color indexed="8"/>
      <name val="Arial Narrow"/>
      <family val="2"/>
    </font>
    <font>
      <sz val="7"/>
      <color indexed="8"/>
      <name val="Arial Narrow"/>
      <family val="2"/>
    </font>
    <font>
      <sz val="8"/>
      <name val="Tahoma"/>
      <family val="2"/>
    </font>
    <font>
      <b/>
      <sz val="8"/>
      <name val="Tahoma"/>
      <family val="2"/>
    </font>
    <font>
      <b/>
      <u val="single"/>
      <sz val="11"/>
      <name val="Arial Narrow"/>
      <family val="2"/>
    </font>
    <font>
      <b/>
      <sz val="8"/>
      <color indexed="8"/>
      <name val="Arial Narrow"/>
      <family val="2"/>
    </font>
    <font>
      <b/>
      <sz val="12"/>
      <name val="Arial"/>
      <family val="2"/>
    </font>
    <font>
      <sz val="12"/>
      <name val="Arial"/>
      <family val="2"/>
    </font>
    <font>
      <b/>
      <sz val="13"/>
      <name val="Arial"/>
      <family val="2"/>
    </font>
    <font>
      <b/>
      <sz val="2.75"/>
      <color indexed="8"/>
      <name val="Arial"/>
      <family val="2"/>
    </font>
    <font>
      <sz val="8"/>
      <color indexed="8"/>
      <name val="Arial Narrow"/>
      <family val="2"/>
    </font>
    <font>
      <sz val="11"/>
      <color indexed="8"/>
      <name val="Arial Narrow"/>
      <family val="2"/>
    </font>
    <font>
      <b/>
      <sz val="11"/>
      <color indexed="8"/>
      <name val="Arial Narrow"/>
      <family val="2"/>
    </font>
    <font>
      <sz val="10"/>
      <color indexed="8"/>
      <name val="Arial Narrow"/>
      <family val="2"/>
    </font>
    <font>
      <b/>
      <sz val="10"/>
      <color indexed="10"/>
      <name val="Arial Narrow"/>
      <family val="2"/>
    </font>
    <font>
      <b/>
      <u val="single"/>
      <sz val="11"/>
      <color indexed="8"/>
      <name val="Arial Narrow"/>
      <family val="2"/>
    </font>
    <font>
      <sz val="6"/>
      <color indexed="8"/>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Arial Narrow"/>
      <family val="2"/>
    </font>
    <font>
      <sz val="7"/>
      <color theme="1"/>
      <name val="Arial Narrow"/>
      <family val="2"/>
    </font>
    <font>
      <sz val="11"/>
      <color theme="1"/>
      <name val="Arial Narrow"/>
      <family val="2"/>
    </font>
    <font>
      <b/>
      <sz val="7"/>
      <color theme="1"/>
      <name val="Arial Narrow"/>
      <family val="2"/>
    </font>
    <font>
      <b/>
      <sz val="11"/>
      <color theme="1"/>
      <name val="Arial Narrow"/>
      <family val="2"/>
    </font>
    <font>
      <sz val="10"/>
      <color theme="1"/>
      <name val="Arial Narrow"/>
      <family val="2"/>
    </font>
    <font>
      <b/>
      <sz val="10"/>
      <color rgb="FFFF0000"/>
      <name val="Arial Narrow"/>
      <family val="2"/>
    </font>
    <font>
      <b/>
      <u val="single"/>
      <sz val="11"/>
      <color theme="1"/>
      <name val="Arial Narrow"/>
      <family val="2"/>
    </font>
    <font>
      <sz val="6"/>
      <color theme="1"/>
      <name val="Arial Narrow"/>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top/>
      <bottom/>
    </border>
    <border>
      <left/>
      <right/>
      <top/>
      <bottom style="thin"/>
    </border>
    <border>
      <left/>
      <right/>
      <top style="thin"/>
      <bottom/>
    </border>
    <border>
      <left style="thin"/>
      <right/>
      <top/>
      <bottom style="thin"/>
    </border>
    <border>
      <left style="thin"/>
      <right/>
      <top style="thin"/>
      <bottom/>
    </border>
    <border>
      <left style="thin"/>
      <right style="hair"/>
      <top/>
      <bottom style="hair"/>
    </border>
    <border>
      <left style="hair"/>
      <right/>
      <top/>
      <bottom style="hair"/>
    </border>
    <border>
      <left style="hair"/>
      <right style="hair"/>
      <top/>
      <bottom style="hair"/>
    </border>
    <border>
      <left style="thin"/>
      <right style="hair"/>
      <top style="hair"/>
      <bottom style="hair"/>
    </border>
    <border>
      <left style="hair"/>
      <right style="hair"/>
      <top style="hair"/>
      <bottom style="hair"/>
    </border>
    <border>
      <left style="hair"/>
      <right/>
      <top style="hair"/>
      <bottom style="hair"/>
    </border>
    <border>
      <left style="thin"/>
      <right style="hair"/>
      <top style="hair"/>
      <bottom style="thin"/>
    </border>
    <border>
      <left style="hair"/>
      <right/>
      <top style="hair"/>
      <bottom style="thin"/>
    </border>
    <border>
      <left style="hair"/>
      <right style="hair"/>
      <top style="hair"/>
      <bottom style="thin"/>
    </border>
    <border>
      <left style="thin"/>
      <right/>
      <top style="thin"/>
      <bottom style="thin"/>
    </border>
    <border>
      <left/>
      <right/>
      <top style="thin"/>
      <bottom style="thin"/>
    </border>
    <border>
      <left style="hair"/>
      <right style="hair"/>
      <top style="thin"/>
      <bottom style="thin"/>
    </border>
    <border>
      <left style="thin"/>
      <right/>
      <top/>
      <bottom style="hair"/>
    </border>
    <border>
      <left/>
      <right/>
      <top/>
      <bottom style="hair"/>
    </border>
    <border>
      <left style="thin"/>
      <right style="hair"/>
      <top style="hair"/>
      <bottom/>
    </border>
    <border>
      <left style="thin"/>
      <right/>
      <top style="hair"/>
      <bottom style="thin"/>
    </border>
    <border>
      <left/>
      <right/>
      <top style="hair"/>
      <bottom style="thin"/>
    </border>
    <border>
      <left style="thin"/>
      <right style="thin"/>
      <top style="thin"/>
      <bottom style="thin"/>
    </border>
    <border>
      <left style="thin"/>
      <right style="thin"/>
      <top/>
      <bottom style="hair"/>
    </border>
    <border>
      <left style="hair"/>
      <right style="hair"/>
      <top style="hair"/>
      <bottom/>
    </border>
    <border>
      <left/>
      <right style="thin"/>
      <top/>
      <bottom style="thin"/>
    </border>
    <border>
      <left/>
      <right style="thin"/>
      <top style="thin"/>
      <bottom/>
    </border>
    <border>
      <left style="hair"/>
      <right style="thin"/>
      <top/>
      <bottom style="hair"/>
    </border>
    <border>
      <left style="hair"/>
      <right style="thin"/>
      <top style="hair"/>
      <bottom style="thin"/>
    </border>
    <border>
      <left style="hair"/>
      <right/>
      <top style="thin"/>
      <bottom style="thin"/>
    </border>
    <border>
      <left style="hair"/>
      <right style="thin"/>
      <top style="thin"/>
      <bottom style="thin"/>
    </border>
    <border>
      <left style="hair"/>
      <right style="thin"/>
      <top style="hair"/>
      <bottom style="hair"/>
    </border>
    <border>
      <left style="hair"/>
      <right style="thin"/>
      <top style="hair"/>
      <bottom/>
    </border>
    <border>
      <left/>
      <right/>
      <top style="thin"/>
      <bottom style="hair"/>
    </border>
    <border>
      <left/>
      <right/>
      <top style="hair"/>
      <bottom/>
    </border>
    <border>
      <left/>
      <right style="thin"/>
      <top/>
      <bottom style="hair"/>
    </border>
    <border>
      <left/>
      <right/>
      <top style="hair"/>
      <bottom style="hair"/>
    </border>
    <border>
      <left/>
      <right style="thin"/>
      <top style="hair"/>
      <bottom style="hair"/>
    </border>
    <border>
      <left/>
      <right style="hair"/>
      <top style="hair"/>
      <bottom style="hair"/>
    </border>
    <border>
      <left/>
      <right style="thin"/>
      <top style="thin"/>
      <bottom style="thin"/>
    </border>
    <border>
      <left style="thin"/>
      <right/>
      <top style="hair"/>
      <bottom style="hair"/>
    </border>
    <border>
      <left/>
      <right style="thin"/>
      <top style="hair"/>
      <bottom style="thin"/>
    </border>
    <border>
      <left style="thin"/>
      <right style="thin"/>
      <top style="thin"/>
      <bottom/>
    </border>
    <border>
      <left style="thin"/>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259">
    <xf numFmtId="0" fontId="0" fillId="0" borderId="0" xfId="0" applyFont="1" applyAlignment="1">
      <alignment/>
    </xf>
    <xf numFmtId="0" fontId="7" fillId="33" borderId="0" xfId="57" applyFont="1" applyFill="1" applyBorder="1">
      <alignment/>
      <protection/>
    </xf>
    <xf numFmtId="0" fontId="7" fillId="0" borderId="0" xfId="59" applyFont="1" applyFill="1" applyBorder="1">
      <alignment/>
      <protection/>
    </xf>
    <xf numFmtId="0" fontId="7" fillId="0" borderId="0" xfId="59" applyFont="1">
      <alignment/>
      <protection/>
    </xf>
    <xf numFmtId="0" fontId="7" fillId="0" borderId="0" xfId="59" applyFont="1" applyBorder="1">
      <alignment/>
      <protection/>
    </xf>
    <xf numFmtId="0" fontId="6" fillId="0" borderId="0" xfId="59" applyFont="1">
      <alignment/>
      <protection/>
    </xf>
    <xf numFmtId="0" fontId="65" fillId="0" borderId="0" xfId="57" applyFont="1" applyFill="1" applyBorder="1">
      <alignment/>
      <protection/>
    </xf>
    <xf numFmtId="0" fontId="66" fillId="0" borderId="0" xfId="57" applyFont="1" applyFill="1" applyBorder="1">
      <alignment/>
      <protection/>
    </xf>
    <xf numFmtId="0" fontId="65" fillId="0" borderId="10" xfId="57" applyFont="1" applyFill="1" applyBorder="1">
      <alignment/>
      <protection/>
    </xf>
    <xf numFmtId="0" fontId="67" fillId="0" borderId="0" xfId="57" applyFont="1" applyFill="1" applyBorder="1" applyAlignment="1">
      <alignment horizontal="left" wrapText="1"/>
      <protection/>
    </xf>
    <xf numFmtId="0" fontId="68" fillId="0" borderId="0" xfId="57" applyFont="1" applyFill="1" applyBorder="1">
      <alignment/>
      <protection/>
    </xf>
    <xf numFmtId="0" fontId="67" fillId="0" borderId="10" xfId="57" applyFont="1" applyFill="1" applyBorder="1" applyAlignment="1">
      <alignment horizontal="left" wrapText="1"/>
      <protection/>
    </xf>
    <xf numFmtId="0" fontId="69" fillId="0" borderId="0" xfId="57" applyFont="1" applyFill="1" applyBorder="1" applyAlignment="1">
      <alignment horizontal="center" wrapText="1"/>
      <protection/>
    </xf>
    <xf numFmtId="0" fontId="69" fillId="0" borderId="10" xfId="57" applyFont="1" applyFill="1" applyBorder="1" applyAlignment="1">
      <alignment horizontal="center" wrapText="1"/>
      <protection/>
    </xf>
    <xf numFmtId="0" fontId="70" fillId="0" borderId="11" xfId="57" applyFont="1" applyBorder="1" applyAlignment="1">
      <alignment horizontal="left"/>
      <protection/>
    </xf>
    <xf numFmtId="0" fontId="69" fillId="0" borderId="0" xfId="57" applyFont="1" applyFill="1" applyBorder="1" applyAlignment="1">
      <alignment wrapText="1"/>
      <protection/>
    </xf>
    <xf numFmtId="0" fontId="69" fillId="0" borderId="12" xfId="57" applyFont="1" applyFill="1" applyBorder="1" applyAlignment="1">
      <alignment wrapText="1"/>
      <protection/>
    </xf>
    <xf numFmtId="0" fontId="69" fillId="0" borderId="13" xfId="57" applyFont="1" applyFill="1" applyBorder="1" applyAlignment="1">
      <alignment wrapText="1"/>
      <protection/>
    </xf>
    <xf numFmtId="0" fontId="69" fillId="0" borderId="0" xfId="57" applyFont="1" applyFill="1" applyBorder="1" applyAlignment="1">
      <alignment/>
      <protection/>
    </xf>
    <xf numFmtId="0" fontId="69" fillId="0" borderId="12" xfId="57" applyFont="1" applyFill="1" applyBorder="1" applyAlignment="1">
      <alignment/>
      <protection/>
    </xf>
    <xf numFmtId="0" fontId="69" fillId="0" borderId="13" xfId="57" applyFont="1" applyFill="1" applyBorder="1" applyAlignment="1">
      <alignment/>
      <protection/>
    </xf>
    <xf numFmtId="0" fontId="69" fillId="0" borderId="11" xfId="57" applyFont="1" applyFill="1" applyBorder="1" applyAlignment="1">
      <alignment/>
      <protection/>
    </xf>
    <xf numFmtId="0" fontId="69" fillId="0" borderId="14" xfId="57" applyFont="1" applyFill="1" applyBorder="1" applyAlignment="1">
      <alignment/>
      <protection/>
    </xf>
    <xf numFmtId="0" fontId="69" fillId="0" borderId="15" xfId="57" applyFont="1" applyFill="1" applyBorder="1" applyAlignment="1">
      <alignment/>
      <protection/>
    </xf>
    <xf numFmtId="166" fontId="6" fillId="0" borderId="0" xfId="54" applyFont="1" applyBorder="1" applyAlignment="1">
      <alignment horizontal="center"/>
    </xf>
    <xf numFmtId="0" fontId="9" fillId="0" borderId="11" xfId="59" applyFont="1" applyBorder="1" applyAlignment="1">
      <alignment/>
      <protection/>
    </xf>
    <xf numFmtId="0" fontId="9" fillId="0" borderId="0" xfId="59" applyFont="1" applyBorder="1" applyAlignment="1">
      <alignment wrapText="1"/>
      <protection/>
    </xf>
    <xf numFmtId="0" fontId="9" fillId="0" borderId="0" xfId="59" applyFont="1" applyBorder="1">
      <alignment/>
      <protection/>
    </xf>
    <xf numFmtId="165" fontId="9" fillId="0" borderId="0" xfId="50" applyFont="1" applyBorder="1" applyAlignment="1">
      <alignment/>
    </xf>
    <xf numFmtId="0" fontId="9" fillId="0" borderId="10" xfId="59" applyFont="1" applyBorder="1">
      <alignment/>
      <protection/>
    </xf>
    <xf numFmtId="0" fontId="9" fillId="0" borderId="0" xfId="59" applyFont="1">
      <alignment/>
      <protection/>
    </xf>
    <xf numFmtId="0" fontId="6" fillId="0" borderId="11" xfId="59" applyFont="1" applyBorder="1">
      <alignment/>
      <protection/>
    </xf>
    <xf numFmtId="0" fontId="6" fillId="0" borderId="0" xfId="59" applyFont="1" applyBorder="1" applyAlignment="1">
      <alignment horizontal="right"/>
      <protection/>
    </xf>
    <xf numFmtId="0" fontId="6" fillId="34" borderId="0" xfId="59" applyFont="1" applyFill="1" applyBorder="1">
      <alignment/>
      <protection/>
    </xf>
    <xf numFmtId="0" fontId="6" fillId="0" borderId="0" xfId="59" applyFont="1" applyBorder="1" applyAlignment="1">
      <alignment horizontal="center"/>
      <protection/>
    </xf>
    <xf numFmtId="0" fontId="6" fillId="34" borderId="0" xfId="59" applyFont="1" applyFill="1" applyBorder="1" applyAlignment="1">
      <alignment horizontal="left"/>
      <protection/>
    </xf>
    <xf numFmtId="0" fontId="6" fillId="0" borderId="0" xfId="59" applyFont="1" applyBorder="1">
      <alignment/>
      <protection/>
    </xf>
    <xf numFmtId="0" fontId="6" fillId="0" borderId="10" xfId="59" applyFont="1" applyBorder="1">
      <alignment/>
      <protection/>
    </xf>
    <xf numFmtId="166" fontId="7" fillId="0" borderId="0" xfId="54" applyFont="1" applyBorder="1" applyAlignment="1">
      <alignment horizontal="left"/>
    </xf>
    <xf numFmtId="0" fontId="9" fillId="0" borderId="0" xfId="59" applyFont="1" applyBorder="1" applyAlignment="1">
      <alignment horizontal="center"/>
      <protection/>
    </xf>
    <xf numFmtId="0" fontId="11" fillId="34" borderId="0" xfId="59" applyFont="1" applyFill="1" applyBorder="1" applyAlignment="1">
      <alignment horizontal="left"/>
      <protection/>
    </xf>
    <xf numFmtId="166" fontId="6" fillId="0" borderId="12" xfId="54" applyFont="1" applyBorder="1" applyAlignment="1">
      <alignment horizontal="center"/>
    </xf>
    <xf numFmtId="0" fontId="6" fillId="34" borderId="12" xfId="59" applyFont="1" applyFill="1" applyBorder="1">
      <alignment/>
      <protection/>
    </xf>
    <xf numFmtId="0" fontId="13" fillId="0" borderId="0" xfId="59" applyFont="1" applyFill="1" applyBorder="1" applyAlignment="1">
      <alignment horizontal="center" vertical="top"/>
      <protection/>
    </xf>
    <xf numFmtId="0" fontId="15" fillId="0" borderId="16" xfId="59" applyFont="1" applyFill="1" applyBorder="1" applyAlignment="1">
      <alignment horizontal="center" vertical="top"/>
      <protection/>
    </xf>
    <xf numFmtId="0" fontId="15" fillId="0" borderId="17" xfId="59" applyFont="1" applyFill="1" applyBorder="1" applyAlignment="1">
      <alignment horizontal="center" vertical="top" wrapText="1"/>
      <protection/>
    </xf>
    <xf numFmtId="0" fontId="15" fillId="0" borderId="18" xfId="59" applyFont="1" applyFill="1" applyBorder="1" applyAlignment="1">
      <alignment horizontal="center" vertical="top" wrapText="1"/>
      <protection/>
    </xf>
    <xf numFmtId="0" fontId="15" fillId="0" borderId="19" xfId="59" applyFont="1" applyFill="1" applyBorder="1" applyAlignment="1">
      <alignment horizontal="center" vertical="top"/>
      <protection/>
    </xf>
    <xf numFmtId="0" fontId="15" fillId="0" borderId="20" xfId="59" applyFont="1" applyFill="1" applyBorder="1" applyAlignment="1">
      <alignment horizontal="center" vertical="top" wrapText="1"/>
      <protection/>
    </xf>
    <xf numFmtId="0" fontId="9" fillId="0" borderId="19" xfId="59" applyFont="1" applyFill="1" applyBorder="1" applyAlignment="1">
      <alignment horizontal="left"/>
      <protection/>
    </xf>
    <xf numFmtId="0" fontId="15" fillId="0" borderId="21" xfId="59" applyFont="1" applyFill="1" applyBorder="1" applyAlignment="1">
      <alignment horizontal="center" vertical="top" wrapText="1"/>
      <protection/>
    </xf>
    <xf numFmtId="0" fontId="9" fillId="0" borderId="20" xfId="59" applyFont="1" applyFill="1" applyBorder="1" applyAlignment="1">
      <alignment horizontal="center"/>
      <protection/>
    </xf>
    <xf numFmtId="0" fontId="13" fillId="0" borderId="0" xfId="59" applyFont="1" applyBorder="1">
      <alignment/>
      <protection/>
    </xf>
    <xf numFmtId="0" fontId="9" fillId="0" borderId="19" xfId="59" applyFont="1" applyFill="1" applyBorder="1" applyAlignment="1">
      <alignment/>
      <protection/>
    </xf>
    <xf numFmtId="0" fontId="9" fillId="0" borderId="22" xfId="59" applyFont="1" applyBorder="1" applyAlignment="1">
      <alignment/>
      <protection/>
    </xf>
    <xf numFmtId="0" fontId="15" fillId="0" borderId="23" xfId="59" applyFont="1" applyFill="1" applyBorder="1" applyAlignment="1">
      <alignment horizontal="center" vertical="top" wrapText="1"/>
      <protection/>
    </xf>
    <xf numFmtId="0" fontId="9" fillId="0" borderId="24" xfId="59" applyFont="1" applyBorder="1" applyAlignment="1">
      <alignment horizontal="center"/>
      <protection/>
    </xf>
    <xf numFmtId="0" fontId="11" fillId="0" borderId="25" xfId="59" applyFont="1" applyFill="1" applyBorder="1" applyAlignment="1">
      <alignment vertical="center"/>
      <protection/>
    </xf>
    <xf numFmtId="0" fontId="11" fillId="0" borderId="26" xfId="59" applyFont="1" applyFill="1" applyBorder="1" applyAlignment="1">
      <alignment vertical="center"/>
      <protection/>
    </xf>
    <xf numFmtId="0" fontId="11" fillId="0" borderId="27" xfId="59" applyFont="1" applyFill="1" applyBorder="1" applyAlignment="1">
      <alignment horizontal="center"/>
      <protection/>
    </xf>
    <xf numFmtId="0" fontId="12" fillId="0" borderId="0" xfId="59" applyFont="1" applyBorder="1">
      <alignment/>
      <protection/>
    </xf>
    <xf numFmtId="0" fontId="11" fillId="0" borderId="28" xfId="59" applyFont="1" applyFill="1" applyBorder="1" applyAlignment="1">
      <alignment vertical="center"/>
      <protection/>
    </xf>
    <xf numFmtId="0" fontId="11" fillId="0" borderId="29" xfId="59" applyFont="1" applyFill="1" applyBorder="1" applyAlignment="1">
      <alignment vertical="center"/>
      <protection/>
    </xf>
    <xf numFmtId="0" fontId="11" fillId="0" borderId="18" xfId="59" applyFont="1" applyFill="1" applyBorder="1" applyAlignment="1">
      <alignment horizontal="center"/>
      <protection/>
    </xf>
    <xf numFmtId="0" fontId="11" fillId="0" borderId="0" xfId="59" applyFont="1">
      <alignment/>
      <protection/>
    </xf>
    <xf numFmtId="0" fontId="11" fillId="0" borderId="30" xfId="59" applyFont="1" applyFill="1" applyBorder="1" applyAlignment="1">
      <alignment vertical="center"/>
      <protection/>
    </xf>
    <xf numFmtId="9" fontId="11" fillId="0" borderId="20" xfId="63" applyFont="1" applyFill="1" applyBorder="1" applyAlignment="1">
      <alignment horizontal="center"/>
    </xf>
    <xf numFmtId="0" fontId="11" fillId="0" borderId="31" xfId="59" applyFont="1" applyBorder="1" applyAlignment="1">
      <alignment vertical="center"/>
      <protection/>
    </xf>
    <xf numFmtId="0" fontId="11" fillId="0" borderId="32" xfId="59" applyFont="1" applyBorder="1" applyAlignment="1">
      <alignment vertical="center"/>
      <protection/>
    </xf>
    <xf numFmtId="0" fontId="11" fillId="0" borderId="24" xfId="59" applyFont="1" applyBorder="1">
      <alignment/>
      <protection/>
    </xf>
    <xf numFmtId="0" fontId="11" fillId="0" borderId="0" xfId="59" applyFont="1" applyBorder="1" applyAlignment="1">
      <alignment vertical="center"/>
      <protection/>
    </xf>
    <xf numFmtId="165" fontId="15" fillId="0" borderId="0" xfId="50" applyFont="1" applyFill="1" applyBorder="1" applyAlignment="1">
      <alignment horizontal="center" vertical="top" wrapText="1"/>
    </xf>
    <xf numFmtId="165" fontId="15" fillId="0" borderId="0" xfId="50" applyFont="1" applyFill="1" applyBorder="1" applyAlignment="1">
      <alignment horizontal="center" vertical="top"/>
    </xf>
    <xf numFmtId="165" fontId="15" fillId="0" borderId="10" xfId="50" applyFont="1" applyFill="1" applyBorder="1" applyAlignment="1">
      <alignment horizontal="center" vertical="top" wrapText="1"/>
    </xf>
    <xf numFmtId="0" fontId="9" fillId="0" borderId="11" xfId="59" applyFont="1" applyBorder="1">
      <alignment/>
      <protection/>
    </xf>
    <xf numFmtId="0" fontId="6" fillId="0" borderId="0" xfId="59" applyFont="1" applyBorder="1" applyAlignment="1">
      <alignment horizontal="left" vertical="center" indent="9"/>
      <protection/>
    </xf>
    <xf numFmtId="0" fontId="6" fillId="0" borderId="0" xfId="59" applyFont="1" applyBorder="1" applyAlignment="1">
      <alignment horizontal="left" indent="2"/>
      <protection/>
    </xf>
    <xf numFmtId="9" fontId="7" fillId="0" borderId="0" xfId="63" applyFont="1" applyBorder="1" applyAlignment="1">
      <alignment horizontal="center"/>
    </xf>
    <xf numFmtId="0" fontId="11" fillId="0" borderId="33" xfId="59"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9" fillId="0" borderId="16" xfId="59" applyFont="1" applyFill="1" applyBorder="1" applyAlignment="1">
      <alignment horizontal="center" vertical="center" wrapText="1"/>
      <protection/>
    </xf>
    <xf numFmtId="0" fontId="9" fillId="0" borderId="18" xfId="59" applyFont="1" applyFill="1" applyBorder="1" applyAlignment="1" quotePrefix="1">
      <alignment horizontal="center" vertical="center" wrapText="1"/>
      <protection/>
    </xf>
    <xf numFmtId="164" fontId="9" fillId="0" borderId="18" xfId="59" applyNumberFormat="1" applyFont="1" applyFill="1" applyBorder="1" applyAlignment="1">
      <alignment horizontal="center" vertical="center" wrapText="1"/>
      <protection/>
    </xf>
    <xf numFmtId="10" fontId="9" fillId="0" borderId="34" xfId="63" applyNumberFormat="1" applyFont="1" applyFill="1" applyBorder="1" applyAlignment="1">
      <alignment horizontal="center" vertical="center" wrapText="1"/>
    </xf>
    <xf numFmtId="167" fontId="11" fillId="0" borderId="0" xfId="54" applyNumberFormat="1" applyFont="1" applyFill="1" applyBorder="1" applyAlignment="1" applyProtection="1">
      <alignment horizontal="center" vertical="center" wrapText="1"/>
      <protection/>
    </xf>
    <xf numFmtId="167" fontId="11" fillId="0" borderId="0" xfId="54" applyNumberFormat="1" applyFont="1" applyFill="1" applyBorder="1" applyAlignment="1" applyProtection="1">
      <alignment horizontal="center" vertical="center" wrapText="1"/>
      <protection hidden="1"/>
    </xf>
    <xf numFmtId="0" fontId="9" fillId="0" borderId="19" xfId="59" applyFont="1" applyFill="1" applyBorder="1" applyAlignment="1">
      <alignment horizontal="center" vertical="center" wrapText="1"/>
      <protection/>
    </xf>
    <xf numFmtId="0" fontId="9" fillId="0" borderId="20" xfId="59" applyFont="1" applyFill="1" applyBorder="1" applyAlignment="1">
      <alignment horizontal="center" vertical="center" wrapText="1"/>
      <protection/>
    </xf>
    <xf numFmtId="164" fontId="9" fillId="0" borderId="20" xfId="59" applyNumberFormat="1" applyFont="1" applyFill="1" applyBorder="1" applyAlignment="1">
      <alignment horizontal="center" vertical="center" wrapText="1"/>
      <protection/>
    </xf>
    <xf numFmtId="0" fontId="9" fillId="0" borderId="30" xfId="59" applyFont="1" applyFill="1" applyBorder="1" applyAlignment="1">
      <alignment horizontal="center" vertical="center" wrapText="1"/>
      <protection/>
    </xf>
    <xf numFmtId="0" fontId="9" fillId="0" borderId="35" xfId="59" applyFont="1" applyFill="1" applyBorder="1" applyAlignment="1">
      <alignment horizontal="center" vertical="center" wrapText="1"/>
      <protection/>
    </xf>
    <xf numFmtId="164" fontId="9" fillId="0" borderId="35" xfId="59" applyNumberFormat="1" applyFont="1" applyFill="1" applyBorder="1" applyAlignment="1">
      <alignment horizontal="center" vertical="center" wrapText="1"/>
      <protection/>
    </xf>
    <xf numFmtId="10" fontId="11" fillId="0" borderId="33" xfId="59" applyNumberFormat="1" applyFont="1" applyFill="1" applyBorder="1" applyAlignment="1">
      <alignment horizontal="center" vertical="center" wrapText="1"/>
      <protection/>
    </xf>
    <xf numFmtId="167" fontId="11" fillId="0" borderId="0" xfId="54" applyNumberFormat="1" applyFont="1" applyFill="1" applyBorder="1" applyAlignment="1">
      <alignment horizontal="center" vertical="center" wrapText="1"/>
    </xf>
    <xf numFmtId="0" fontId="7" fillId="0" borderId="15" xfId="59" applyFont="1" applyBorder="1">
      <alignment/>
      <protection/>
    </xf>
    <xf numFmtId="0" fontId="7" fillId="0" borderId="13" xfId="59" applyFont="1" applyBorder="1">
      <alignment/>
      <protection/>
    </xf>
    <xf numFmtId="0" fontId="71" fillId="0" borderId="0" xfId="59" applyFont="1" applyBorder="1">
      <alignment/>
      <protection/>
    </xf>
    <xf numFmtId="0" fontId="7" fillId="0" borderId="10" xfId="59" applyFont="1" applyBorder="1">
      <alignment/>
      <protection/>
    </xf>
    <xf numFmtId="0" fontId="13" fillId="0" borderId="10" xfId="59" applyFont="1" applyBorder="1">
      <alignment/>
      <protection/>
    </xf>
    <xf numFmtId="0" fontId="13" fillId="0" borderId="0" xfId="59" applyFont="1">
      <alignment/>
      <protection/>
    </xf>
    <xf numFmtId="0" fontId="3" fillId="0" borderId="0" xfId="57" applyFont="1" applyFill="1" applyBorder="1" applyAlignment="1">
      <alignment/>
      <protection/>
    </xf>
    <xf numFmtId="0" fontId="13" fillId="0" borderId="13" xfId="59" applyFont="1" applyBorder="1">
      <alignment/>
      <protection/>
    </xf>
    <xf numFmtId="0" fontId="7" fillId="0" borderId="0" xfId="59" applyFont="1" applyBorder="1" applyAlignment="1">
      <alignment horizontal="left"/>
      <protection/>
    </xf>
    <xf numFmtId="0" fontId="7" fillId="0" borderId="11" xfId="59" applyFont="1" applyBorder="1">
      <alignment/>
      <protection/>
    </xf>
    <xf numFmtId="0" fontId="13" fillId="33" borderId="0" xfId="57" applyFont="1" applyFill="1" applyBorder="1" applyAlignment="1">
      <alignment vertical="center" wrapText="1"/>
      <protection/>
    </xf>
    <xf numFmtId="0" fontId="4" fillId="0" borderId="0" xfId="59" applyFont="1" applyFill="1" applyBorder="1" applyAlignment="1">
      <alignment vertical="top"/>
      <protection/>
    </xf>
    <xf numFmtId="0" fontId="7" fillId="0" borderId="0" xfId="59" applyFont="1" applyBorder="1" applyAlignment="1">
      <alignment vertical="center"/>
      <protection/>
    </xf>
    <xf numFmtId="0" fontId="9" fillId="0" borderId="36" xfId="59" applyFont="1" applyBorder="1">
      <alignment/>
      <protection/>
    </xf>
    <xf numFmtId="165" fontId="9" fillId="0" borderId="13" xfId="50" applyFont="1" applyBorder="1" applyAlignment="1">
      <alignment/>
    </xf>
    <xf numFmtId="0" fontId="9" fillId="0" borderId="13" xfId="59" applyFont="1" applyBorder="1">
      <alignment/>
      <protection/>
    </xf>
    <xf numFmtId="0" fontId="13" fillId="0" borderId="37" xfId="59" applyFont="1" applyBorder="1">
      <alignment/>
      <protection/>
    </xf>
    <xf numFmtId="0" fontId="19" fillId="0" borderId="21" xfId="59" applyFont="1" applyFill="1" applyBorder="1" applyAlignment="1">
      <alignment horizontal="left" vertical="center" wrapText="1"/>
      <protection/>
    </xf>
    <xf numFmtId="165" fontId="7" fillId="0" borderId="0" xfId="50" applyFont="1" applyFill="1" applyBorder="1" applyAlignment="1">
      <alignment horizontal="center"/>
    </xf>
    <xf numFmtId="9" fontId="6" fillId="0" borderId="0" xfId="63" applyNumberFormat="1" applyFont="1" applyBorder="1" applyAlignment="1">
      <alignment horizontal="center"/>
    </xf>
    <xf numFmtId="0" fontId="9" fillId="0" borderId="10" xfId="59" applyFont="1" applyBorder="1" applyAlignment="1">
      <alignment vertical="center"/>
      <protection/>
    </xf>
    <xf numFmtId="0" fontId="9" fillId="0" borderId="0" xfId="59" applyFont="1" applyAlignment="1">
      <alignment vertical="center"/>
      <protection/>
    </xf>
    <xf numFmtId="0" fontId="9" fillId="0" borderId="0" xfId="59" applyFont="1" applyBorder="1" applyAlignment="1">
      <alignment vertical="center"/>
      <protection/>
    </xf>
    <xf numFmtId="0" fontId="9" fillId="0" borderId="0" xfId="59" applyFont="1" applyFill="1" applyBorder="1" applyAlignment="1">
      <alignment wrapText="1"/>
      <protection/>
    </xf>
    <xf numFmtId="0" fontId="9" fillId="0" borderId="12" xfId="59" applyFont="1" applyFill="1" applyBorder="1" applyAlignment="1">
      <alignment wrapText="1"/>
      <protection/>
    </xf>
    <xf numFmtId="0" fontId="72" fillId="0" borderId="11" xfId="57" applyFont="1" applyFill="1" applyBorder="1" applyAlignment="1">
      <alignment/>
      <protection/>
    </xf>
    <xf numFmtId="165" fontId="9" fillId="0" borderId="0" xfId="50" applyFont="1" applyFill="1" applyBorder="1" applyAlignment="1">
      <alignment/>
    </xf>
    <xf numFmtId="0" fontId="9" fillId="0" borderId="0" xfId="59" applyFont="1" applyFill="1" applyBorder="1">
      <alignment/>
      <protection/>
    </xf>
    <xf numFmtId="0" fontId="13" fillId="0" borderId="0" xfId="59" applyFont="1" applyFill="1">
      <alignment/>
      <protection/>
    </xf>
    <xf numFmtId="0" fontId="13" fillId="0" borderId="0" xfId="59" applyFont="1" applyFill="1" applyBorder="1">
      <alignment/>
      <protection/>
    </xf>
    <xf numFmtId="0" fontId="13" fillId="0" borderId="10" xfId="59" applyFont="1" applyFill="1" applyBorder="1">
      <alignment/>
      <protection/>
    </xf>
    <xf numFmtId="0" fontId="3" fillId="0" borderId="0" xfId="57" applyFont="1" applyFill="1" applyBorder="1" applyAlignment="1">
      <alignment vertical="center" wrapText="1"/>
      <protection/>
    </xf>
    <xf numFmtId="0" fontId="3" fillId="0" borderId="10" xfId="57" applyFont="1" applyFill="1" applyBorder="1" applyAlignment="1">
      <alignment vertical="center" wrapText="1"/>
      <protection/>
    </xf>
    <xf numFmtId="0" fontId="3" fillId="0" borderId="0" xfId="57" applyFont="1" applyFill="1" applyBorder="1" applyAlignment="1">
      <alignment wrapText="1"/>
      <protection/>
    </xf>
    <xf numFmtId="0" fontId="12" fillId="0" borderId="0" xfId="57" applyFont="1" applyFill="1" applyBorder="1">
      <alignment/>
      <protection/>
    </xf>
    <xf numFmtId="168" fontId="15" fillId="0" borderId="17" xfId="50" applyNumberFormat="1" applyFont="1" applyFill="1" applyBorder="1" applyAlignment="1">
      <alignment horizontal="center" vertical="top" wrapText="1"/>
    </xf>
    <xf numFmtId="168" fontId="15" fillId="0" borderId="17" xfId="50" applyNumberFormat="1" applyFont="1" applyFill="1" applyBorder="1" applyAlignment="1">
      <alignment horizontal="center" vertical="top"/>
    </xf>
    <xf numFmtId="168" fontId="13" fillId="0" borderId="38" xfId="50" applyNumberFormat="1" applyFont="1" applyFill="1" applyBorder="1" applyAlignment="1">
      <alignment horizontal="center" vertical="top" wrapText="1"/>
    </xf>
    <xf numFmtId="168" fontId="15" fillId="0" borderId="20" xfId="50" applyNumberFormat="1" applyFont="1" applyFill="1" applyBorder="1" applyAlignment="1">
      <alignment horizontal="center" vertical="top" wrapText="1"/>
    </xf>
    <xf numFmtId="168" fontId="15" fillId="0" borderId="20" xfId="50" applyNumberFormat="1" applyFont="1" applyFill="1" applyBorder="1" applyAlignment="1">
      <alignment horizontal="center" vertical="top"/>
    </xf>
    <xf numFmtId="168" fontId="15" fillId="0" borderId="21" xfId="50" applyNumberFormat="1" applyFont="1" applyFill="1" applyBorder="1" applyAlignment="1">
      <alignment horizontal="center" vertical="top" wrapText="1"/>
    </xf>
    <xf numFmtId="168" fontId="15" fillId="0" borderId="21" xfId="50" applyNumberFormat="1" applyFont="1" applyFill="1" applyBorder="1" applyAlignment="1">
      <alignment horizontal="center" vertical="top"/>
    </xf>
    <xf numFmtId="168" fontId="15" fillId="0" borderId="23" xfId="50" applyNumberFormat="1" applyFont="1" applyFill="1" applyBorder="1" applyAlignment="1">
      <alignment horizontal="center" vertical="top" wrapText="1"/>
    </xf>
    <xf numFmtId="168" fontId="15" fillId="0" borderId="23" xfId="50" applyNumberFormat="1" applyFont="1" applyFill="1" applyBorder="1" applyAlignment="1">
      <alignment horizontal="center" vertical="top"/>
    </xf>
    <xf numFmtId="168" fontId="13" fillId="0" borderId="39" xfId="50" applyNumberFormat="1" applyFont="1" applyFill="1" applyBorder="1" applyAlignment="1">
      <alignment horizontal="center" vertical="top" wrapText="1"/>
    </xf>
    <xf numFmtId="168" fontId="14" fillId="0" borderId="40" xfId="50" applyNumberFormat="1" applyFont="1" applyFill="1" applyBorder="1" applyAlignment="1">
      <alignment horizontal="center" vertical="top" wrapText="1"/>
    </xf>
    <xf numFmtId="168" fontId="14" fillId="0" borderId="40" xfId="50" applyNumberFormat="1" applyFont="1" applyFill="1" applyBorder="1" applyAlignment="1">
      <alignment horizontal="center" vertical="top"/>
    </xf>
    <xf numFmtId="168" fontId="14" fillId="0" borderId="41" xfId="50" applyNumberFormat="1" applyFont="1" applyFill="1" applyBorder="1" applyAlignment="1">
      <alignment horizontal="center" vertical="top" wrapText="1"/>
    </xf>
    <xf numFmtId="168" fontId="14" fillId="0" borderId="17" xfId="50" applyNumberFormat="1" applyFont="1" applyFill="1" applyBorder="1" applyAlignment="1">
      <alignment horizontal="center" vertical="top" wrapText="1"/>
    </xf>
    <xf numFmtId="168" fontId="14" fillId="0" borderId="17" xfId="50" applyNumberFormat="1" applyFont="1" applyFill="1" applyBorder="1" applyAlignment="1">
      <alignment horizontal="center" vertical="top"/>
    </xf>
    <xf numFmtId="168" fontId="14" fillId="0" borderId="38" xfId="50" applyNumberFormat="1" applyFont="1" applyFill="1" applyBorder="1" applyAlignment="1">
      <alignment horizontal="center" vertical="top" wrapText="1"/>
    </xf>
    <xf numFmtId="168" fontId="15" fillId="0" borderId="42" xfId="50" applyNumberFormat="1" applyFont="1" applyFill="1" applyBorder="1" applyAlignment="1">
      <alignment horizontal="center" vertical="top" wrapText="1"/>
    </xf>
    <xf numFmtId="168" fontId="14" fillId="0" borderId="23" xfId="50" applyNumberFormat="1" applyFont="1" applyFill="1" applyBorder="1" applyAlignment="1">
      <alignment horizontal="center" vertical="top" wrapText="1"/>
    </xf>
    <xf numFmtId="168" fontId="14" fillId="0" borderId="23" xfId="50" applyNumberFormat="1" applyFont="1" applyFill="1" applyBorder="1" applyAlignment="1">
      <alignment horizontal="center" vertical="top"/>
    </xf>
    <xf numFmtId="168" fontId="14" fillId="0" borderId="39" xfId="50" applyNumberFormat="1" applyFont="1" applyFill="1" applyBorder="1" applyAlignment="1">
      <alignment horizontal="center" vertical="top" wrapText="1"/>
    </xf>
    <xf numFmtId="168" fontId="9" fillId="0" borderId="18" xfId="50" applyNumberFormat="1" applyFont="1" applyFill="1" applyBorder="1" applyAlignment="1">
      <alignment horizontal="center" vertical="center" wrapText="1"/>
    </xf>
    <xf numFmtId="168" fontId="9" fillId="0" borderId="20" xfId="50" applyNumberFormat="1" applyFont="1" applyFill="1" applyBorder="1" applyAlignment="1">
      <alignment horizontal="center" vertical="center" wrapText="1"/>
    </xf>
    <xf numFmtId="168" fontId="9" fillId="0" borderId="35" xfId="50" applyNumberFormat="1" applyFont="1" applyFill="1" applyBorder="1" applyAlignment="1">
      <alignment horizontal="center" vertical="center" wrapText="1"/>
    </xf>
    <xf numFmtId="168" fontId="11" fillId="0" borderId="33" xfId="50" applyNumberFormat="1" applyFont="1" applyFill="1" applyBorder="1" applyAlignment="1">
      <alignment horizontal="center" vertical="center" wrapText="1"/>
    </xf>
    <xf numFmtId="168" fontId="9" fillId="0" borderId="18" xfId="50" applyNumberFormat="1" applyFont="1" applyFill="1" applyBorder="1" applyAlignment="1" applyProtection="1">
      <alignment horizontal="center" vertical="center" wrapText="1"/>
      <protection/>
    </xf>
    <xf numFmtId="168" fontId="9" fillId="0" borderId="18" xfId="50" applyNumberFormat="1" applyFont="1" applyFill="1" applyBorder="1" applyAlignment="1" applyProtection="1">
      <alignment horizontal="center" vertical="center" wrapText="1"/>
      <protection hidden="1"/>
    </xf>
    <xf numFmtId="168" fontId="9" fillId="0" borderId="38" xfId="50" applyNumberFormat="1" applyFont="1" applyFill="1" applyBorder="1" applyAlignment="1" applyProtection="1">
      <alignment horizontal="center" vertical="center" wrapText="1"/>
      <protection/>
    </xf>
    <xf numFmtId="168" fontId="9" fillId="0" borderId="20" xfId="50" applyNumberFormat="1" applyFont="1" applyFill="1" applyBorder="1" applyAlignment="1" applyProtection="1">
      <alignment horizontal="center" vertical="center" wrapText="1"/>
      <protection/>
    </xf>
    <xf numFmtId="168" fontId="9" fillId="0" borderId="20" xfId="50" applyNumberFormat="1" applyFont="1" applyFill="1" applyBorder="1" applyAlignment="1" applyProtection="1">
      <alignment horizontal="center" vertical="center" wrapText="1"/>
      <protection hidden="1"/>
    </xf>
    <xf numFmtId="168" fontId="9" fillId="0" borderId="42" xfId="50" applyNumberFormat="1" applyFont="1" applyFill="1" applyBorder="1" applyAlignment="1" applyProtection="1">
      <alignment horizontal="center" vertical="center" wrapText="1"/>
      <protection/>
    </xf>
    <xf numFmtId="168" fontId="9" fillId="0" borderId="35" xfId="50" applyNumberFormat="1" applyFont="1" applyFill="1" applyBorder="1" applyAlignment="1" applyProtection="1">
      <alignment horizontal="center" vertical="center" wrapText="1"/>
      <protection/>
    </xf>
    <xf numFmtId="168" fontId="9" fillId="0" borderId="35" xfId="50" applyNumberFormat="1" applyFont="1" applyFill="1" applyBorder="1" applyAlignment="1" applyProtection="1">
      <alignment horizontal="center" vertical="center" wrapText="1"/>
      <protection hidden="1"/>
    </xf>
    <xf numFmtId="168" fontId="9" fillId="0" borderId="43" xfId="50" applyNumberFormat="1" applyFont="1" applyFill="1" applyBorder="1" applyAlignment="1" applyProtection="1">
      <alignment horizontal="center" vertical="center" wrapText="1"/>
      <protection/>
    </xf>
    <xf numFmtId="0" fontId="7" fillId="0" borderId="0" xfId="59" applyFont="1" applyBorder="1" applyAlignment="1">
      <alignment horizontal="center"/>
      <protection/>
    </xf>
    <xf numFmtId="0" fontId="7" fillId="33" borderId="0" xfId="57" applyFont="1" applyFill="1" applyBorder="1" applyAlignment="1">
      <alignment horizontal="left" vertical="center" wrapText="1"/>
      <protection/>
    </xf>
    <xf numFmtId="0" fontId="11" fillId="0" borderId="15" xfId="59" applyFont="1" applyBorder="1" applyAlignment="1">
      <alignment vertical="center"/>
      <protection/>
    </xf>
    <xf numFmtId="165" fontId="15" fillId="0" borderId="37" xfId="50" applyFont="1" applyFill="1" applyBorder="1" applyAlignment="1">
      <alignment horizontal="center" vertical="top" wrapText="1"/>
    </xf>
    <xf numFmtId="0" fontId="13" fillId="0" borderId="11" xfId="59" applyFont="1" applyFill="1" applyBorder="1">
      <alignment/>
      <protection/>
    </xf>
    <xf numFmtId="0" fontId="3" fillId="0" borderId="11" xfId="57" applyFont="1" applyFill="1" applyBorder="1" applyAlignment="1">
      <alignment vertical="center" wrapText="1"/>
      <protection/>
    </xf>
    <xf numFmtId="0" fontId="3" fillId="0" borderId="11" xfId="57" applyFont="1" applyFill="1" applyBorder="1" applyAlignment="1">
      <alignment/>
      <protection/>
    </xf>
    <xf numFmtId="0" fontId="9" fillId="0" borderId="11" xfId="59" applyFont="1" applyFill="1" applyBorder="1">
      <alignment/>
      <protection/>
    </xf>
    <xf numFmtId="0" fontId="3" fillId="0" borderId="14" xfId="57" applyFont="1" applyFill="1" applyBorder="1" applyAlignment="1">
      <alignment/>
      <protection/>
    </xf>
    <xf numFmtId="0" fontId="7" fillId="33" borderId="11" xfId="57" applyFont="1" applyFill="1" applyBorder="1" applyAlignment="1">
      <alignment horizontal="left" vertical="center" wrapText="1"/>
      <protection/>
    </xf>
    <xf numFmtId="0" fontId="9" fillId="0" borderId="12" xfId="59" applyFont="1" applyFill="1" applyBorder="1">
      <alignment/>
      <protection/>
    </xf>
    <xf numFmtId="165" fontId="9" fillId="0" borderId="12" xfId="50" applyFont="1" applyFill="1" applyBorder="1" applyAlignment="1">
      <alignment/>
    </xf>
    <xf numFmtId="0" fontId="13" fillId="0" borderId="12" xfId="59" applyFont="1" applyFill="1" applyBorder="1">
      <alignment/>
      <protection/>
    </xf>
    <xf numFmtId="0" fontId="13" fillId="0" borderId="36" xfId="59" applyFont="1" applyFill="1" applyBorder="1">
      <alignment/>
      <protection/>
    </xf>
    <xf numFmtId="0" fontId="9" fillId="0" borderId="13" xfId="59" applyFont="1" applyFill="1" applyBorder="1">
      <alignment/>
      <protection/>
    </xf>
    <xf numFmtId="0" fontId="13" fillId="0" borderId="13" xfId="59" applyFont="1" applyFill="1" applyBorder="1">
      <alignment/>
      <protection/>
    </xf>
    <xf numFmtId="0" fontId="13" fillId="0" borderId="37" xfId="59" applyFont="1" applyFill="1" applyBorder="1">
      <alignment/>
      <protection/>
    </xf>
    <xf numFmtId="0" fontId="7" fillId="0" borderId="0" xfId="57" applyFont="1" applyBorder="1" applyAlignment="1">
      <alignment/>
      <protection/>
    </xf>
    <xf numFmtId="49" fontId="3" fillId="33" borderId="0" xfId="57" applyNumberFormat="1" applyFont="1" applyFill="1" applyBorder="1" applyAlignment="1">
      <alignment vertical="center"/>
      <protection/>
    </xf>
    <xf numFmtId="0" fontId="3" fillId="33" borderId="0" xfId="57" applyFont="1" applyFill="1" applyBorder="1" applyAlignment="1">
      <alignment vertical="center"/>
      <protection/>
    </xf>
    <xf numFmtId="14" fontId="6" fillId="0" borderId="0" xfId="57" applyNumberFormat="1" applyFont="1" applyBorder="1" applyAlignment="1">
      <alignment vertical="center"/>
      <protection/>
    </xf>
    <xf numFmtId="0" fontId="6" fillId="0" borderId="0" xfId="57" applyFont="1" applyBorder="1" applyAlignment="1">
      <alignment vertical="center"/>
      <protection/>
    </xf>
    <xf numFmtId="0" fontId="2" fillId="0" borderId="0" xfId="59" applyFont="1" applyBorder="1">
      <alignment/>
      <protection/>
    </xf>
    <xf numFmtId="0" fontId="8" fillId="0" borderId="15" xfId="59" applyFont="1" applyBorder="1" applyAlignment="1">
      <alignment horizontal="right"/>
      <protection/>
    </xf>
    <xf numFmtId="0" fontId="8" fillId="0" borderId="44" xfId="59" applyFont="1" applyBorder="1" applyAlignment="1">
      <alignment horizontal="center"/>
      <protection/>
    </xf>
    <xf numFmtId="0" fontId="8" fillId="0" borderId="13" xfId="59" applyFont="1" applyBorder="1" applyAlignment="1">
      <alignment horizontal="right"/>
      <protection/>
    </xf>
    <xf numFmtId="166" fontId="6" fillId="0" borderId="13" xfId="54" applyFont="1" applyBorder="1" applyAlignment="1">
      <alignment horizontal="center"/>
    </xf>
    <xf numFmtId="0" fontId="8" fillId="0" borderId="13" xfId="59" applyFont="1" applyBorder="1" applyAlignment="1">
      <alignment horizontal="center" vertical="center"/>
      <protection/>
    </xf>
    <xf numFmtId="0" fontId="8" fillId="0" borderId="13" xfId="59" applyFont="1" applyBorder="1">
      <alignment/>
      <protection/>
    </xf>
    <xf numFmtId="0" fontId="8" fillId="0" borderId="37" xfId="59" applyFont="1" applyBorder="1">
      <alignment/>
      <protection/>
    </xf>
    <xf numFmtId="0" fontId="7" fillId="0" borderId="14" xfId="59" applyFont="1" applyBorder="1">
      <alignment/>
      <protection/>
    </xf>
    <xf numFmtId="0" fontId="7" fillId="0" borderId="12" xfId="59" applyFont="1" applyBorder="1">
      <alignment/>
      <protection/>
    </xf>
    <xf numFmtId="0" fontId="14" fillId="34" borderId="33" xfId="59" applyFont="1" applyFill="1" applyBorder="1" applyAlignment="1">
      <alignment horizontal="center" vertical="center" wrapText="1"/>
      <protection/>
    </xf>
    <xf numFmtId="0" fontId="8" fillId="0" borderId="13" xfId="59" applyFont="1" applyBorder="1" applyAlignment="1">
      <alignment horizontal="center"/>
      <protection/>
    </xf>
    <xf numFmtId="0" fontId="73" fillId="0" borderId="0" xfId="59" applyFont="1" applyBorder="1" applyAlignment="1">
      <alignment horizontal="center" vertical="center"/>
      <protection/>
    </xf>
    <xf numFmtId="49" fontId="10" fillId="33" borderId="0" xfId="58" applyNumberFormat="1" applyFont="1" applyFill="1" applyBorder="1" applyAlignment="1">
      <alignment horizontal="center" vertical="center"/>
      <protection/>
    </xf>
    <xf numFmtId="14" fontId="10" fillId="33" borderId="0" xfId="58" applyNumberFormat="1" applyFont="1" applyFill="1" applyBorder="1" applyAlignment="1">
      <alignment horizontal="center" vertical="center"/>
      <protection/>
    </xf>
    <xf numFmtId="0" fontId="10" fillId="0" borderId="0" xfId="57" applyFont="1" applyBorder="1" applyAlignment="1">
      <alignment horizontal="center" vertical="center"/>
      <protection/>
    </xf>
    <xf numFmtId="0" fontId="2" fillId="0" borderId="33" xfId="57" applyFont="1" applyBorder="1" applyAlignment="1">
      <alignment horizontal="center"/>
      <protection/>
    </xf>
    <xf numFmtId="0" fontId="21" fillId="0" borderId="33" xfId="57" applyFont="1" applyBorder="1" applyAlignment="1">
      <alignment horizontal="center" vertical="center"/>
      <protection/>
    </xf>
    <xf numFmtId="0" fontId="8" fillId="0" borderId="13" xfId="59" applyFont="1" applyBorder="1" applyAlignment="1">
      <alignment horizontal="center"/>
      <protection/>
    </xf>
    <xf numFmtId="166" fontId="6" fillId="0" borderId="11" xfId="54" applyFont="1" applyBorder="1" applyAlignment="1">
      <alignment/>
    </xf>
    <xf numFmtId="166" fontId="6" fillId="0" borderId="0" xfId="54" applyFont="1" applyBorder="1" applyAlignment="1">
      <alignment/>
    </xf>
    <xf numFmtId="166" fontId="6" fillId="0" borderId="45" xfId="54" applyFont="1" applyBorder="1" applyAlignment="1">
      <alignment horizontal="left"/>
    </xf>
    <xf numFmtId="166" fontId="9" fillId="0" borderId="29" xfId="54" applyFont="1" applyBorder="1" applyAlignment="1">
      <alignment horizontal="left"/>
    </xf>
    <xf numFmtId="166" fontId="9" fillId="0" borderId="46" xfId="54" applyFont="1" applyBorder="1" applyAlignment="1">
      <alignment horizontal="left"/>
    </xf>
    <xf numFmtId="166" fontId="9" fillId="0" borderId="47" xfId="54" applyFont="1" applyBorder="1" applyAlignment="1">
      <alignment horizontal="left"/>
    </xf>
    <xf numFmtId="166" fontId="9" fillId="0" borderId="48" xfId="54" applyFont="1" applyBorder="1" applyAlignment="1">
      <alignment horizontal="left"/>
    </xf>
    <xf numFmtId="166" fontId="9" fillId="0" borderId="29" xfId="54" applyFont="1" applyBorder="1" applyAlignment="1">
      <alignment horizontal="center"/>
    </xf>
    <xf numFmtId="0" fontId="20" fillId="0" borderId="33" xfId="57" applyFont="1" applyBorder="1" applyAlignment="1">
      <alignment horizontal="center" vertical="center"/>
      <protection/>
    </xf>
    <xf numFmtId="49" fontId="20" fillId="0" borderId="33" xfId="57" applyNumberFormat="1" applyFont="1" applyBorder="1" applyAlignment="1">
      <alignment horizontal="center" vertical="center"/>
      <protection/>
    </xf>
    <xf numFmtId="170" fontId="20" fillId="0" borderId="33" xfId="57" applyNumberFormat="1" applyFont="1" applyBorder="1" applyAlignment="1">
      <alignment horizontal="center" vertical="center"/>
      <protection/>
    </xf>
    <xf numFmtId="0" fontId="22" fillId="0" borderId="33" xfId="57" applyFont="1" applyBorder="1" applyAlignment="1">
      <alignment horizontal="center" vertical="center"/>
      <protection/>
    </xf>
    <xf numFmtId="0" fontId="7" fillId="0" borderId="14" xfId="59" applyFont="1" applyBorder="1" applyAlignment="1">
      <alignment horizontal="center"/>
      <protection/>
    </xf>
    <xf numFmtId="0" fontId="7" fillId="0" borderId="12" xfId="59" applyFont="1" applyBorder="1" applyAlignment="1">
      <alignment horizontal="center"/>
      <protection/>
    </xf>
    <xf numFmtId="0" fontId="7" fillId="0" borderId="36" xfId="59" applyFont="1" applyBorder="1" applyAlignment="1">
      <alignment horizontal="center"/>
      <protection/>
    </xf>
    <xf numFmtId="0" fontId="5" fillId="0" borderId="11" xfId="59" applyFont="1" applyBorder="1" applyAlignment="1">
      <alignment horizontal="left" vertical="center" wrapText="1"/>
      <protection/>
    </xf>
    <xf numFmtId="0" fontId="5" fillId="0" borderId="0" xfId="59" applyFont="1" applyBorder="1" applyAlignment="1">
      <alignment horizontal="left" vertical="center" wrapText="1"/>
      <protection/>
    </xf>
    <xf numFmtId="0" fontId="5" fillId="0" borderId="10" xfId="59" applyFont="1" applyBorder="1" applyAlignment="1">
      <alignment horizontal="left" vertical="center" wrapText="1"/>
      <protection/>
    </xf>
    <xf numFmtId="0" fontId="7" fillId="0" borderId="15" xfId="59" applyFont="1" applyBorder="1" applyAlignment="1">
      <alignment horizontal="left"/>
      <protection/>
    </xf>
    <xf numFmtId="0" fontId="7" fillId="0" borderId="13" xfId="59" applyFont="1" applyBorder="1" applyAlignment="1">
      <alignment horizontal="left"/>
      <protection/>
    </xf>
    <xf numFmtId="0" fontId="4" fillId="0" borderId="11" xfId="59" applyFont="1" applyFill="1" applyBorder="1" applyAlignment="1">
      <alignment vertical="center"/>
      <protection/>
    </xf>
    <xf numFmtId="0" fontId="4" fillId="0" borderId="0" xfId="59" applyFont="1" applyFill="1" applyBorder="1" applyAlignment="1">
      <alignment vertical="center"/>
      <protection/>
    </xf>
    <xf numFmtId="0" fontId="4" fillId="0" borderId="10" xfId="59" applyFont="1" applyFill="1" applyBorder="1" applyAlignment="1">
      <alignment vertical="center"/>
      <protection/>
    </xf>
    <xf numFmtId="0" fontId="5" fillId="33" borderId="11" xfId="57" applyFont="1" applyFill="1" applyBorder="1" applyAlignment="1">
      <alignment vertical="center" wrapText="1"/>
      <protection/>
    </xf>
    <xf numFmtId="0" fontId="5" fillId="33" borderId="0" xfId="57" applyFont="1" applyFill="1" applyBorder="1" applyAlignment="1">
      <alignment vertical="center" wrapText="1"/>
      <protection/>
    </xf>
    <xf numFmtId="0" fontId="5" fillId="33" borderId="10" xfId="57" applyFont="1" applyFill="1" applyBorder="1" applyAlignment="1">
      <alignment vertical="center" wrapText="1"/>
      <protection/>
    </xf>
    <xf numFmtId="0" fontId="7" fillId="0" borderId="21" xfId="0" applyFont="1" applyBorder="1" applyAlignment="1">
      <alignment horizontal="justify" vertical="center" wrapText="1"/>
    </xf>
    <xf numFmtId="0" fontId="7" fillId="0" borderId="47" xfId="0" applyFont="1" applyBorder="1" applyAlignment="1">
      <alignment horizontal="justify" vertical="center" wrapText="1"/>
    </xf>
    <xf numFmtId="0" fontId="7" fillId="0" borderId="49" xfId="0" applyFont="1" applyBorder="1" applyAlignment="1">
      <alignment horizontal="justify" vertical="center" wrapText="1"/>
    </xf>
    <xf numFmtId="0" fontId="3" fillId="33" borderId="25" xfId="57" applyFont="1" applyFill="1" applyBorder="1" applyAlignment="1">
      <alignment horizontal="center"/>
      <protection/>
    </xf>
    <xf numFmtId="0" fontId="3" fillId="33" borderId="26" xfId="57" applyFont="1" applyFill="1" applyBorder="1" applyAlignment="1">
      <alignment horizontal="center"/>
      <protection/>
    </xf>
    <xf numFmtId="0" fontId="3" fillId="33" borderId="50" xfId="57" applyFont="1" applyFill="1" applyBorder="1" applyAlignment="1">
      <alignment horizontal="center"/>
      <protection/>
    </xf>
    <xf numFmtId="0" fontId="7" fillId="0" borderId="51" xfId="0" applyFont="1" applyBorder="1" applyAlignment="1">
      <alignment horizontal="justify" vertical="center" wrapText="1"/>
    </xf>
    <xf numFmtId="0" fontId="7" fillId="0" borderId="48"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52" xfId="0" applyFont="1" applyBorder="1" applyAlignment="1">
      <alignment horizontal="justify" vertical="center" wrapText="1"/>
    </xf>
    <xf numFmtId="0" fontId="14" fillId="34" borderId="33" xfId="59" applyFont="1" applyFill="1" applyBorder="1" applyAlignment="1">
      <alignment horizontal="center" vertical="center" wrapText="1"/>
      <protection/>
    </xf>
    <xf numFmtId="9" fontId="6" fillId="0" borderId="29" xfId="63" applyNumberFormat="1" applyFont="1" applyBorder="1" applyAlignment="1">
      <alignment horizontal="center"/>
    </xf>
    <xf numFmtId="0" fontId="10" fillId="33" borderId="0" xfId="58" applyFont="1" applyFill="1" applyBorder="1" applyAlignment="1">
      <alignment horizontal="center" vertical="center"/>
      <protection/>
    </xf>
    <xf numFmtId="168" fontId="7" fillId="0" borderId="29" xfId="50" applyNumberFormat="1" applyFont="1" applyFill="1" applyBorder="1" applyAlignment="1">
      <alignment horizontal="center"/>
    </xf>
    <xf numFmtId="0" fontId="6" fillId="0" borderId="33" xfId="59" applyFont="1" applyBorder="1" applyAlignment="1">
      <alignment horizontal="center" vertical="center"/>
      <protection/>
    </xf>
    <xf numFmtId="0" fontId="7" fillId="0" borderId="14" xfId="59" applyFont="1" applyBorder="1" applyAlignment="1">
      <alignment/>
      <protection/>
    </xf>
    <xf numFmtId="0" fontId="7" fillId="0" borderId="12" xfId="59" applyFont="1" applyBorder="1" applyAlignment="1">
      <alignment/>
      <protection/>
    </xf>
    <xf numFmtId="0" fontId="4" fillId="0" borderId="11" xfId="59" applyFont="1" applyBorder="1" applyAlignment="1">
      <alignment horizontal="justify"/>
      <protection/>
    </xf>
    <xf numFmtId="0" fontId="4" fillId="0" borderId="0" xfId="59" applyFont="1" applyBorder="1" applyAlignment="1">
      <alignment horizontal="justify"/>
      <protection/>
    </xf>
    <xf numFmtId="0" fontId="72" fillId="0" borderId="0" xfId="57" applyFont="1" applyFill="1" applyBorder="1" applyAlignment="1">
      <alignment horizontal="justify" vertical="center" wrapText="1"/>
      <protection/>
    </xf>
    <xf numFmtId="0" fontId="3" fillId="0" borderId="0" xfId="57" applyFont="1" applyFill="1" applyBorder="1" applyAlignment="1">
      <alignment horizontal="justify" vertical="center" wrapText="1"/>
      <protection/>
    </xf>
    <xf numFmtId="0" fontId="3" fillId="0" borderId="10" xfId="57" applyFont="1" applyFill="1" applyBorder="1" applyAlignment="1">
      <alignment horizontal="justify" vertical="center" wrapText="1"/>
      <protection/>
    </xf>
    <xf numFmtId="168" fontId="6" fillId="0" borderId="29" xfId="50" applyNumberFormat="1" applyFont="1" applyFill="1" applyBorder="1" applyAlignment="1">
      <alignment horizontal="center"/>
    </xf>
    <xf numFmtId="169" fontId="6" fillId="0" borderId="29" xfId="59" applyNumberFormat="1" applyFont="1" applyBorder="1" applyAlignment="1">
      <alignment horizontal="center"/>
      <protection/>
    </xf>
    <xf numFmtId="0" fontId="8" fillId="0" borderId="15" xfId="59" applyFont="1" applyFill="1" applyBorder="1" applyAlignment="1">
      <alignment horizontal="center" vertical="center"/>
      <protection/>
    </xf>
    <xf numFmtId="0" fontId="8" fillId="0" borderId="13" xfId="59" applyFont="1" applyFill="1" applyBorder="1" applyAlignment="1">
      <alignment horizontal="center" vertical="center"/>
      <protection/>
    </xf>
    <xf numFmtId="0" fontId="8" fillId="0" borderId="37" xfId="59" applyFont="1" applyFill="1" applyBorder="1" applyAlignment="1">
      <alignment horizontal="center" vertical="center"/>
      <protection/>
    </xf>
    <xf numFmtId="0" fontId="14" fillId="34" borderId="53" xfId="59" applyFont="1" applyFill="1" applyBorder="1" applyAlignment="1">
      <alignment horizontal="center" vertical="center"/>
      <protection/>
    </xf>
    <xf numFmtId="0" fontId="14" fillId="34" borderId="54" xfId="59" applyFont="1" applyFill="1" applyBorder="1" applyAlignment="1">
      <alignment horizontal="center" vertic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Currency" xfId="51"/>
    <cellStyle name="Currency [0]" xfId="52"/>
    <cellStyle name="Moneda 2" xfId="53"/>
    <cellStyle name="Moneda 3" xfId="54"/>
    <cellStyle name="Neutral" xfId="55"/>
    <cellStyle name="Normal 10" xfId="56"/>
    <cellStyle name="Normal 10 2" xfId="57"/>
    <cellStyle name="Normal 2" xfId="58"/>
    <cellStyle name="Normal 3" xfId="59"/>
    <cellStyle name="Notas" xfId="60"/>
    <cellStyle name="Percent" xfId="61"/>
    <cellStyle name="Porcentaje 2" xfId="62"/>
    <cellStyle name="Porcentaje 3"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numFmt formatCode="0%" sourceLinked="0"/>
            <c:spPr>
              <a:noFill/>
              <a:ln w="3175">
                <a:noFill/>
              </a:ln>
            </c:spPr>
            <c:showLegendKey val="0"/>
            <c:showVal val="0"/>
            <c:showBubbleSize val="0"/>
            <c:showCatName val="1"/>
            <c:showSerName val="0"/>
            <c:showLeaderLines val="1"/>
            <c:showPercent val="1"/>
          </c:dLbls>
          <c:val>
            <c:numLit>
              <c:ptCount val="1"/>
              <c:pt idx="0">
                <c:v>0</c:v>
              </c:pt>
            </c:numLit>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275"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0</xdr:colOff>
      <xdr:row>4</xdr:row>
      <xdr:rowOff>0</xdr:rowOff>
    </xdr:to>
    <xdr:graphicFrame>
      <xdr:nvGraphicFramePr>
        <xdr:cNvPr id="1" name="Chart 4"/>
        <xdr:cNvGraphicFramePr/>
      </xdr:nvGraphicFramePr>
      <xdr:xfrm>
        <a:off x="266700" y="1295400"/>
        <a:ext cx="12068175"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11</xdr:row>
      <xdr:rowOff>9525</xdr:rowOff>
    </xdr:from>
    <xdr:to>
      <xdr:col>14</xdr:col>
      <xdr:colOff>695325</xdr:colOff>
      <xdr:row>12</xdr:row>
      <xdr:rowOff>0</xdr:rowOff>
    </xdr:to>
    <xdr:sp>
      <xdr:nvSpPr>
        <xdr:cNvPr id="2" name="Text Box 6"/>
        <xdr:cNvSpPr txBox="1">
          <a:spLocks noChangeArrowheads="1"/>
        </xdr:cNvSpPr>
      </xdr:nvSpPr>
      <xdr:spPr>
        <a:xfrm>
          <a:off x="304800" y="2590800"/>
          <a:ext cx="16144875" cy="333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En _____________, a los ____________(   ) días del mes de __________ del año  __________ se reunieron ____________________ Director de Obra del  Contratista  y ____________________ Director de Interventoría , para dejar constancia por medio de la presente acta del recibo parcial de las siguiente actividades según las condiciones que se detallan a continuación:</a:t>
          </a:r>
        </a:p>
      </xdr:txBody>
    </xdr:sp>
    <xdr:clientData/>
  </xdr:twoCellAnchor>
  <xdr:oneCellAnchor>
    <xdr:from>
      <xdr:col>6</xdr:col>
      <xdr:colOff>0</xdr:colOff>
      <xdr:row>32</xdr:row>
      <xdr:rowOff>0</xdr:rowOff>
    </xdr:from>
    <xdr:ext cx="0" cy="171450"/>
    <xdr:sp>
      <xdr:nvSpPr>
        <xdr:cNvPr id="3" name="Rectangle 5"/>
        <xdr:cNvSpPr>
          <a:spLocks/>
        </xdr:cNvSpPr>
      </xdr:nvSpPr>
      <xdr:spPr>
        <a:xfrm>
          <a:off x="7467600" y="6496050"/>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6</xdr:col>
      <xdr:colOff>0</xdr:colOff>
      <xdr:row>32</xdr:row>
      <xdr:rowOff>0</xdr:rowOff>
    </xdr:from>
    <xdr:ext cx="0" cy="152400"/>
    <xdr:sp>
      <xdr:nvSpPr>
        <xdr:cNvPr id="4" name="Rectangle 6"/>
        <xdr:cNvSpPr>
          <a:spLocks/>
        </xdr:cNvSpPr>
      </xdr:nvSpPr>
      <xdr:spPr>
        <a:xfrm>
          <a:off x="7467600" y="6496050"/>
          <a:ext cx="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 </a:t>
          </a:r>
        </a:p>
      </xdr:txBody>
    </xdr:sp>
    <xdr:clientData/>
  </xdr:oneCellAnchor>
  <xdr:oneCellAnchor>
    <xdr:from>
      <xdr:col>5</xdr:col>
      <xdr:colOff>0</xdr:colOff>
      <xdr:row>32</xdr:row>
      <xdr:rowOff>0</xdr:rowOff>
    </xdr:from>
    <xdr:ext cx="0" cy="152400"/>
    <xdr:sp>
      <xdr:nvSpPr>
        <xdr:cNvPr id="5" name="Rectangle 7"/>
        <xdr:cNvSpPr>
          <a:spLocks/>
        </xdr:cNvSpPr>
      </xdr:nvSpPr>
      <xdr:spPr>
        <a:xfrm>
          <a:off x="6515100" y="6496050"/>
          <a:ext cx="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 </a:t>
          </a:r>
        </a:p>
      </xdr:txBody>
    </xdr:sp>
    <xdr:clientData/>
  </xdr:oneCellAnchor>
  <xdr:oneCellAnchor>
    <xdr:from>
      <xdr:col>5</xdr:col>
      <xdr:colOff>0</xdr:colOff>
      <xdr:row>32</xdr:row>
      <xdr:rowOff>0</xdr:rowOff>
    </xdr:from>
    <xdr:ext cx="0" cy="152400"/>
    <xdr:sp>
      <xdr:nvSpPr>
        <xdr:cNvPr id="6" name="Rectangle 8"/>
        <xdr:cNvSpPr>
          <a:spLocks/>
        </xdr:cNvSpPr>
      </xdr:nvSpPr>
      <xdr:spPr>
        <a:xfrm>
          <a:off x="6515100" y="6496050"/>
          <a:ext cx="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 </a:t>
          </a:r>
        </a:p>
      </xdr:txBody>
    </xdr:sp>
    <xdr:clientData/>
  </xdr:oneCellAnchor>
  <xdr:oneCellAnchor>
    <xdr:from>
      <xdr:col>5</xdr:col>
      <xdr:colOff>0</xdr:colOff>
      <xdr:row>32</xdr:row>
      <xdr:rowOff>0</xdr:rowOff>
    </xdr:from>
    <xdr:ext cx="0" cy="152400"/>
    <xdr:sp>
      <xdr:nvSpPr>
        <xdr:cNvPr id="7" name="Rectangle 9"/>
        <xdr:cNvSpPr>
          <a:spLocks/>
        </xdr:cNvSpPr>
      </xdr:nvSpPr>
      <xdr:spPr>
        <a:xfrm>
          <a:off x="6515100" y="6496050"/>
          <a:ext cx="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 </a:t>
          </a:r>
        </a:p>
      </xdr:txBody>
    </xdr:sp>
    <xdr:clientData/>
  </xdr:oneCellAnchor>
  <xdr:oneCellAnchor>
    <xdr:from>
      <xdr:col>6</xdr:col>
      <xdr:colOff>0</xdr:colOff>
      <xdr:row>32</xdr:row>
      <xdr:rowOff>0</xdr:rowOff>
    </xdr:from>
    <xdr:ext cx="0" cy="152400"/>
    <xdr:sp>
      <xdr:nvSpPr>
        <xdr:cNvPr id="8" name="Rectangle 10"/>
        <xdr:cNvSpPr>
          <a:spLocks/>
        </xdr:cNvSpPr>
      </xdr:nvSpPr>
      <xdr:spPr>
        <a:xfrm>
          <a:off x="7467600" y="6496050"/>
          <a:ext cx="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 </a:t>
          </a:r>
        </a:p>
      </xdr:txBody>
    </xdr:sp>
    <xdr:clientData/>
  </xdr:oneCellAnchor>
  <xdr:twoCellAnchor>
    <xdr:from>
      <xdr:col>1</xdr:col>
      <xdr:colOff>19050</xdr:colOff>
      <xdr:row>32</xdr:row>
      <xdr:rowOff>0</xdr:rowOff>
    </xdr:from>
    <xdr:to>
      <xdr:col>1</xdr:col>
      <xdr:colOff>38100</xdr:colOff>
      <xdr:row>32</xdr:row>
      <xdr:rowOff>0</xdr:rowOff>
    </xdr:to>
    <xdr:sp>
      <xdr:nvSpPr>
        <xdr:cNvPr id="9" name="Rectangle 11"/>
        <xdr:cNvSpPr>
          <a:spLocks/>
        </xdr:cNvSpPr>
      </xdr:nvSpPr>
      <xdr:spPr>
        <a:xfrm>
          <a:off x="285750" y="6496050"/>
          <a:ext cx="19050" cy="0"/>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xdr:col>
      <xdr:colOff>228600</xdr:colOff>
      <xdr:row>32</xdr:row>
      <xdr:rowOff>0</xdr:rowOff>
    </xdr:from>
    <xdr:ext cx="0" cy="152400"/>
    <xdr:sp>
      <xdr:nvSpPr>
        <xdr:cNvPr id="10" name="Rectangle 15"/>
        <xdr:cNvSpPr>
          <a:spLocks/>
        </xdr:cNvSpPr>
      </xdr:nvSpPr>
      <xdr:spPr>
        <a:xfrm>
          <a:off x="1895475" y="6496050"/>
          <a:ext cx="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 </a:t>
          </a:r>
        </a:p>
      </xdr:txBody>
    </xdr:sp>
    <xdr:clientData/>
  </xdr:oneCellAnchor>
  <xdr:oneCellAnchor>
    <xdr:from>
      <xdr:col>1</xdr:col>
      <xdr:colOff>228600</xdr:colOff>
      <xdr:row>32</xdr:row>
      <xdr:rowOff>0</xdr:rowOff>
    </xdr:from>
    <xdr:ext cx="0" cy="152400"/>
    <xdr:sp>
      <xdr:nvSpPr>
        <xdr:cNvPr id="11" name="Rectangle 17"/>
        <xdr:cNvSpPr>
          <a:spLocks/>
        </xdr:cNvSpPr>
      </xdr:nvSpPr>
      <xdr:spPr>
        <a:xfrm>
          <a:off x="495300" y="6496050"/>
          <a:ext cx="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 </a:t>
          </a:r>
        </a:p>
      </xdr:txBody>
    </xdr:sp>
    <xdr:clientData/>
  </xdr:oneCellAnchor>
  <xdr:twoCellAnchor editAs="oneCell">
    <xdr:from>
      <xdr:col>1</xdr:col>
      <xdr:colOff>152400</xdr:colOff>
      <xdr:row>0</xdr:row>
      <xdr:rowOff>47625</xdr:rowOff>
    </xdr:from>
    <xdr:to>
      <xdr:col>1</xdr:col>
      <xdr:colOff>1190625</xdr:colOff>
      <xdr:row>2</xdr:row>
      <xdr:rowOff>323850</xdr:rowOff>
    </xdr:to>
    <xdr:pic>
      <xdr:nvPicPr>
        <xdr:cNvPr id="12" name="Imagen 1"/>
        <xdr:cNvPicPr preferRelativeResize="1">
          <a:picLocks noChangeAspect="1"/>
        </xdr:cNvPicPr>
      </xdr:nvPicPr>
      <xdr:blipFill>
        <a:blip r:embed="rId2"/>
        <a:stretch>
          <a:fillRect/>
        </a:stretch>
      </xdr:blipFill>
      <xdr:spPr>
        <a:xfrm>
          <a:off x="419100" y="47625"/>
          <a:ext cx="103822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A125"/>
  <sheetViews>
    <sheetView showGridLines="0" tabSelected="1" view="pageBreakPreview" zoomScale="70" zoomScaleSheetLayoutView="70" zoomScalePageLayoutView="55" workbookViewId="0" topLeftCell="C1">
      <selection activeCell="R16" sqref="R16"/>
    </sheetView>
  </sheetViews>
  <sheetFormatPr defaultColWidth="10.8515625" defaultRowHeight="15"/>
  <cols>
    <col min="1" max="1" width="4.00390625" style="3" customWidth="1"/>
    <col min="2" max="2" width="21.00390625" style="3" customWidth="1"/>
    <col min="3" max="3" width="46.7109375" style="3" customWidth="1"/>
    <col min="4" max="4" width="12.00390625" style="3" customWidth="1"/>
    <col min="5" max="5" width="14.00390625" style="3" customWidth="1"/>
    <col min="6" max="6" width="14.28125" style="3" customWidth="1"/>
    <col min="7" max="7" width="37.140625" style="3" customWidth="1"/>
    <col min="8" max="8" width="12.421875" style="3" customWidth="1"/>
    <col min="9" max="9" width="11.421875" style="3" customWidth="1"/>
    <col min="10" max="10" width="12.00390625" style="3" customWidth="1"/>
    <col min="11" max="11" width="13.140625" style="3" customWidth="1"/>
    <col min="12" max="14" width="12.7109375" style="3" customWidth="1"/>
    <col min="15" max="15" width="21.28125" style="3" customWidth="1"/>
    <col min="16" max="16" width="4.7109375" style="3" customWidth="1"/>
    <col min="17" max="16384" width="10.8515625" style="3" customWidth="1"/>
  </cols>
  <sheetData>
    <row r="1" spans="2:15" s="184" customFormat="1" ht="28.5" customHeight="1">
      <c r="B1" s="200"/>
      <c r="C1" s="214" t="s">
        <v>0</v>
      </c>
      <c r="D1" s="214"/>
      <c r="E1" s="214"/>
      <c r="F1" s="214"/>
      <c r="G1" s="214"/>
      <c r="H1" s="214"/>
      <c r="I1" s="214"/>
      <c r="J1" s="214"/>
      <c r="K1" s="214"/>
      <c r="L1" s="201" t="s">
        <v>1</v>
      </c>
      <c r="M1" s="201"/>
      <c r="N1" s="211" t="s">
        <v>2</v>
      </c>
      <c r="O1" s="211"/>
    </row>
    <row r="2" spans="2:15" s="184" customFormat="1" ht="28.5" customHeight="1">
      <c r="B2" s="200"/>
      <c r="C2" s="214"/>
      <c r="D2" s="214"/>
      <c r="E2" s="214"/>
      <c r="F2" s="214"/>
      <c r="G2" s="214"/>
      <c r="H2" s="214"/>
      <c r="I2" s="214"/>
      <c r="J2" s="214"/>
      <c r="K2" s="214"/>
      <c r="L2" s="201" t="s">
        <v>3</v>
      </c>
      <c r="M2" s="201"/>
      <c r="N2" s="212" t="s">
        <v>83</v>
      </c>
      <c r="O2" s="212"/>
    </row>
    <row r="3" spans="2:15" s="184" customFormat="1" ht="28.5" customHeight="1">
      <c r="B3" s="200"/>
      <c r="C3" s="211" t="s">
        <v>4</v>
      </c>
      <c r="D3" s="211"/>
      <c r="E3" s="211"/>
      <c r="F3" s="211"/>
      <c r="G3" s="211"/>
      <c r="H3" s="211"/>
      <c r="I3" s="211"/>
      <c r="J3" s="211"/>
      <c r="K3" s="211"/>
      <c r="L3" s="201" t="s">
        <v>5</v>
      </c>
      <c r="M3" s="201"/>
      <c r="N3" s="213">
        <v>42766</v>
      </c>
      <c r="O3" s="213"/>
    </row>
    <row r="4" spans="2:15" s="4" customFormat="1" ht="16.5" customHeight="1">
      <c r="B4" s="179"/>
      <c r="C4" s="182"/>
      <c r="D4" s="183"/>
      <c r="E4" s="183"/>
      <c r="F4" s="183"/>
      <c r="G4" s="183"/>
      <c r="H4" s="183"/>
      <c r="I4" s="183"/>
      <c r="J4" s="183"/>
      <c r="K4" s="183"/>
      <c r="L4" s="183"/>
      <c r="M4" s="183"/>
      <c r="N4" s="180"/>
      <c r="O4" s="181"/>
    </row>
    <row r="5" spans="2:15" s="30" customFormat="1" ht="15.75">
      <c r="B5" s="185" t="s">
        <v>6</v>
      </c>
      <c r="C5" s="186"/>
      <c r="D5" s="187"/>
      <c r="E5" s="109"/>
      <c r="F5" s="109"/>
      <c r="G5" s="188"/>
      <c r="H5" s="189"/>
      <c r="I5" s="202"/>
      <c r="J5" s="202"/>
      <c r="K5" s="195"/>
      <c r="L5" s="190"/>
      <c r="M5" s="190"/>
      <c r="N5" s="190"/>
      <c r="O5" s="191"/>
    </row>
    <row r="6" spans="2:15" s="5" customFormat="1" ht="14.25" customHeight="1">
      <c r="B6" s="31" t="s">
        <v>7</v>
      </c>
      <c r="C6" s="206" t="s">
        <v>8</v>
      </c>
      <c r="D6" s="206"/>
      <c r="E6" s="206"/>
      <c r="F6" s="206"/>
      <c r="G6" s="32" t="s">
        <v>9</v>
      </c>
      <c r="H6" s="210" t="s">
        <v>10</v>
      </c>
      <c r="I6" s="210"/>
      <c r="J6" s="33"/>
      <c r="K6" s="27"/>
      <c r="L6" s="27"/>
      <c r="M6" s="27"/>
      <c r="N6" s="27"/>
      <c r="O6" s="29"/>
    </row>
    <row r="7" spans="2:15" s="30" customFormat="1" ht="14.25" customHeight="1">
      <c r="B7" s="31" t="s">
        <v>11</v>
      </c>
      <c r="C7" s="206" t="s">
        <v>12</v>
      </c>
      <c r="D7" s="206"/>
      <c r="E7" s="206"/>
      <c r="F7" s="206"/>
      <c r="G7" s="206"/>
      <c r="H7" s="206"/>
      <c r="I7" s="206"/>
      <c r="J7" s="206"/>
      <c r="K7" s="206"/>
      <c r="L7" s="206"/>
      <c r="M7" s="206"/>
      <c r="N7" s="206"/>
      <c r="O7" s="207"/>
    </row>
    <row r="8" spans="2:15" s="30" customFormat="1" ht="14.25" customHeight="1">
      <c r="B8" s="31" t="s">
        <v>13</v>
      </c>
      <c r="C8" s="206" t="s">
        <v>14</v>
      </c>
      <c r="D8" s="206"/>
      <c r="E8" s="206"/>
      <c r="F8" s="206"/>
      <c r="G8" s="206"/>
      <c r="H8" s="206"/>
      <c r="I8" s="206"/>
      <c r="J8" s="206"/>
      <c r="K8" s="206"/>
      <c r="L8" s="206"/>
      <c r="M8" s="206"/>
      <c r="N8" s="206"/>
      <c r="O8" s="207"/>
    </row>
    <row r="9" spans="2:15" s="30" customFormat="1" ht="14.25" customHeight="1">
      <c r="B9" s="31" t="s">
        <v>15</v>
      </c>
      <c r="C9" s="208" t="s">
        <v>16</v>
      </c>
      <c r="D9" s="208"/>
      <c r="E9" s="208"/>
      <c r="F9" s="208"/>
      <c r="G9" s="208"/>
      <c r="H9" s="208"/>
      <c r="I9" s="208"/>
      <c r="J9" s="208"/>
      <c r="K9" s="208"/>
      <c r="L9" s="208"/>
      <c r="M9" s="208"/>
      <c r="N9" s="208"/>
      <c r="O9" s="209"/>
    </row>
    <row r="10" spans="2:15" s="30" customFormat="1" ht="14.25" customHeight="1">
      <c r="B10" s="203" t="s">
        <v>17</v>
      </c>
      <c r="C10" s="204"/>
      <c r="D10" s="205"/>
      <c r="E10" s="205"/>
      <c r="F10" s="33"/>
      <c r="G10" s="33"/>
      <c r="H10" s="34"/>
      <c r="I10" s="35"/>
      <c r="J10" s="33"/>
      <c r="K10" s="36"/>
      <c r="L10" s="36"/>
      <c r="M10" s="36"/>
      <c r="N10" s="36"/>
      <c r="O10" s="37"/>
    </row>
    <row r="11" spans="2:15" s="30" customFormat="1" ht="14.25" customHeight="1">
      <c r="B11" s="103"/>
      <c r="C11" s="24"/>
      <c r="D11" s="38"/>
      <c r="E11" s="24"/>
      <c r="F11" s="33"/>
      <c r="G11" s="33"/>
      <c r="H11" s="39"/>
      <c r="I11" s="40"/>
      <c r="J11" s="33"/>
      <c r="K11" s="27"/>
      <c r="L11" s="27"/>
      <c r="M11" s="27"/>
      <c r="N11" s="27"/>
      <c r="O11" s="29"/>
    </row>
    <row r="12" spans="2:15" s="30" customFormat="1" ht="27" customHeight="1">
      <c r="B12" s="103"/>
      <c r="C12" s="24"/>
      <c r="D12" s="38"/>
      <c r="E12" s="24"/>
      <c r="F12" s="33"/>
      <c r="G12" s="33"/>
      <c r="H12" s="39"/>
      <c r="I12" s="40"/>
      <c r="J12" s="33"/>
      <c r="K12" s="27"/>
      <c r="L12" s="27"/>
      <c r="M12" s="27"/>
      <c r="N12" s="27"/>
      <c r="O12" s="29"/>
    </row>
    <row r="13" spans="2:15" s="43" customFormat="1" ht="12.75" customHeight="1">
      <c r="B13" s="192"/>
      <c r="C13" s="41"/>
      <c r="D13" s="38"/>
      <c r="E13" s="24"/>
      <c r="F13" s="33"/>
      <c r="G13" s="33"/>
      <c r="H13" s="39"/>
      <c r="I13" s="40"/>
      <c r="J13" s="42"/>
      <c r="K13" s="27"/>
      <c r="L13" s="27"/>
      <c r="M13" s="27"/>
      <c r="N13" s="27"/>
      <c r="O13" s="29"/>
    </row>
    <row r="14" spans="2:15" s="43" customFormat="1" ht="12.75" customHeight="1">
      <c r="B14" s="257" t="s">
        <v>18</v>
      </c>
      <c r="C14" s="240" t="s">
        <v>19</v>
      </c>
      <c r="D14" s="240" t="s">
        <v>20</v>
      </c>
      <c r="E14" s="240" t="s">
        <v>21</v>
      </c>
      <c r="F14" s="240"/>
      <c r="G14" s="240"/>
      <c r="H14" s="240" t="s">
        <v>22</v>
      </c>
      <c r="I14" s="240"/>
      <c r="J14" s="240"/>
      <c r="K14" s="240" t="s">
        <v>23</v>
      </c>
      <c r="L14" s="240"/>
      <c r="M14" s="240"/>
      <c r="N14" s="240" t="s">
        <v>24</v>
      </c>
      <c r="O14" s="240"/>
    </row>
    <row r="15" spans="2:15" s="43" customFormat="1" ht="20.25" customHeight="1">
      <c r="B15" s="258"/>
      <c r="C15" s="240"/>
      <c r="D15" s="240"/>
      <c r="E15" s="194" t="s">
        <v>25</v>
      </c>
      <c r="F15" s="194" t="s">
        <v>26</v>
      </c>
      <c r="G15" s="194" t="s">
        <v>27</v>
      </c>
      <c r="H15" s="194" t="s">
        <v>28</v>
      </c>
      <c r="I15" s="194" t="s">
        <v>29</v>
      </c>
      <c r="J15" s="194" t="s">
        <v>30</v>
      </c>
      <c r="K15" s="194" t="s">
        <v>28</v>
      </c>
      <c r="L15" s="194" t="s">
        <v>29</v>
      </c>
      <c r="M15" s="194" t="s">
        <v>30</v>
      </c>
      <c r="N15" s="194" t="s">
        <v>31</v>
      </c>
      <c r="O15" s="194" t="s">
        <v>32</v>
      </c>
    </row>
    <row r="16" spans="2:15" s="52" customFormat="1" ht="13.5" customHeight="1">
      <c r="B16" s="44"/>
      <c r="C16" s="45"/>
      <c r="D16" s="46"/>
      <c r="E16" s="129">
        <v>10</v>
      </c>
      <c r="F16" s="129">
        <v>1000</v>
      </c>
      <c r="G16" s="129">
        <f>+E16*F16</f>
        <v>10000</v>
      </c>
      <c r="H16" s="130">
        <v>8</v>
      </c>
      <c r="I16" s="129">
        <v>2</v>
      </c>
      <c r="J16" s="130">
        <f>+H16+I16</f>
        <v>10</v>
      </c>
      <c r="K16" s="130">
        <f>+H16*F16</f>
        <v>8000</v>
      </c>
      <c r="L16" s="130">
        <f>+I16*F16</f>
        <v>2000</v>
      </c>
      <c r="M16" s="130">
        <f>+K16+L16</f>
        <v>10000</v>
      </c>
      <c r="N16" s="130">
        <f>+E16-J16</f>
        <v>0</v>
      </c>
      <c r="O16" s="131">
        <f>+N16*F16</f>
        <v>0</v>
      </c>
    </row>
    <row r="17" spans="2:15" s="52" customFormat="1" ht="13.5" customHeight="1">
      <c r="B17" s="47"/>
      <c r="C17" s="48"/>
      <c r="D17" s="48"/>
      <c r="E17" s="132">
        <v>20</v>
      </c>
      <c r="F17" s="132">
        <v>5102</v>
      </c>
      <c r="G17" s="129">
        <f aca="true" t="shared" si="0" ref="G17:G23">+E17*F17</f>
        <v>102040</v>
      </c>
      <c r="H17" s="133">
        <v>18</v>
      </c>
      <c r="I17" s="132">
        <v>2</v>
      </c>
      <c r="J17" s="130">
        <f aca="true" t="shared" si="1" ref="J17:J23">+H17+I17</f>
        <v>20</v>
      </c>
      <c r="K17" s="130">
        <f aca="true" t="shared" si="2" ref="K17:K23">+H17*F17</f>
        <v>91836</v>
      </c>
      <c r="L17" s="130">
        <f aca="true" t="shared" si="3" ref="L17:L23">+I17*F17</f>
        <v>10204</v>
      </c>
      <c r="M17" s="130">
        <f aca="true" t="shared" si="4" ref="M17:M23">+K17+L17</f>
        <v>102040</v>
      </c>
      <c r="N17" s="130">
        <f aca="true" t="shared" si="5" ref="N17:N23">+E17-J17</f>
        <v>0</v>
      </c>
      <c r="O17" s="131">
        <f aca="true" t="shared" si="6" ref="O17:O23">+N17*F17</f>
        <v>0</v>
      </c>
    </row>
    <row r="18" spans="2:15" s="52" customFormat="1" ht="13.5" customHeight="1">
      <c r="B18" s="47"/>
      <c r="C18" s="48"/>
      <c r="D18" s="48"/>
      <c r="E18" s="132">
        <v>50</v>
      </c>
      <c r="F18" s="132">
        <v>151354</v>
      </c>
      <c r="G18" s="129">
        <f t="shared" si="0"/>
        <v>7567700</v>
      </c>
      <c r="H18" s="133">
        <v>57</v>
      </c>
      <c r="I18" s="132">
        <v>3</v>
      </c>
      <c r="J18" s="130">
        <f t="shared" si="1"/>
        <v>60</v>
      </c>
      <c r="K18" s="130">
        <f t="shared" si="2"/>
        <v>8627178</v>
      </c>
      <c r="L18" s="130">
        <f t="shared" si="3"/>
        <v>454062</v>
      </c>
      <c r="M18" s="130">
        <f t="shared" si="4"/>
        <v>9081240</v>
      </c>
      <c r="N18" s="130">
        <f t="shared" si="5"/>
        <v>-10</v>
      </c>
      <c r="O18" s="131">
        <f t="shared" si="6"/>
        <v>-1513540</v>
      </c>
    </row>
    <row r="19" spans="2:15" s="52" customFormat="1" ht="13.5" customHeight="1">
      <c r="B19" s="47"/>
      <c r="C19" s="48"/>
      <c r="D19" s="48"/>
      <c r="E19" s="132">
        <v>60</v>
      </c>
      <c r="F19" s="132">
        <v>15645</v>
      </c>
      <c r="G19" s="129">
        <f>+E19*F19</f>
        <v>938700</v>
      </c>
      <c r="H19" s="133">
        <v>58</v>
      </c>
      <c r="I19" s="132">
        <v>5</v>
      </c>
      <c r="J19" s="130">
        <f>+H19+I19</f>
        <v>63</v>
      </c>
      <c r="K19" s="130">
        <f>+H19*F19</f>
        <v>907410</v>
      </c>
      <c r="L19" s="130">
        <f>+I19*F19</f>
        <v>78225</v>
      </c>
      <c r="M19" s="130">
        <f>+K19+L19</f>
        <v>985635</v>
      </c>
      <c r="N19" s="130">
        <f>+E19-J19</f>
        <v>-3</v>
      </c>
      <c r="O19" s="131">
        <f>+N19*F19</f>
        <v>-46935</v>
      </c>
    </row>
    <row r="20" spans="2:15" s="60" customFormat="1" ht="13.5" customHeight="1">
      <c r="B20" s="49"/>
      <c r="C20" s="50"/>
      <c r="D20" s="51"/>
      <c r="E20" s="134">
        <v>7</v>
      </c>
      <c r="F20" s="134">
        <v>4897</v>
      </c>
      <c r="G20" s="129">
        <f t="shared" si="0"/>
        <v>34279</v>
      </c>
      <c r="H20" s="135">
        <v>5</v>
      </c>
      <c r="I20" s="134">
        <v>2</v>
      </c>
      <c r="J20" s="130">
        <f t="shared" si="1"/>
        <v>7</v>
      </c>
      <c r="K20" s="130">
        <f t="shared" si="2"/>
        <v>24485</v>
      </c>
      <c r="L20" s="130">
        <f t="shared" si="3"/>
        <v>9794</v>
      </c>
      <c r="M20" s="130">
        <f t="shared" si="4"/>
        <v>34279</v>
      </c>
      <c r="N20" s="130">
        <f t="shared" si="5"/>
        <v>0</v>
      </c>
      <c r="O20" s="131">
        <f t="shared" si="6"/>
        <v>0</v>
      </c>
    </row>
    <row r="21" spans="2:15" s="64" customFormat="1" ht="13.5" customHeight="1">
      <c r="B21" s="49"/>
      <c r="C21" s="50"/>
      <c r="D21" s="51"/>
      <c r="E21" s="134">
        <v>80</v>
      </c>
      <c r="F21" s="134">
        <v>1587</v>
      </c>
      <c r="G21" s="129">
        <f t="shared" si="0"/>
        <v>126960</v>
      </c>
      <c r="H21" s="135">
        <v>78</v>
      </c>
      <c r="I21" s="134">
        <v>2</v>
      </c>
      <c r="J21" s="130">
        <f t="shared" si="1"/>
        <v>80</v>
      </c>
      <c r="K21" s="130">
        <f t="shared" si="2"/>
        <v>123786</v>
      </c>
      <c r="L21" s="130">
        <f t="shared" si="3"/>
        <v>3174</v>
      </c>
      <c r="M21" s="130">
        <f t="shared" si="4"/>
        <v>126960</v>
      </c>
      <c r="N21" s="130">
        <f t="shared" si="5"/>
        <v>0</v>
      </c>
      <c r="O21" s="131">
        <f t="shared" si="6"/>
        <v>0</v>
      </c>
    </row>
    <row r="22" spans="2:15" s="52" customFormat="1" ht="13.5" customHeight="1">
      <c r="B22" s="53"/>
      <c r="C22" s="50"/>
      <c r="D22" s="51"/>
      <c r="E22" s="134">
        <v>90</v>
      </c>
      <c r="F22" s="134">
        <v>48975</v>
      </c>
      <c r="G22" s="129">
        <f t="shared" si="0"/>
        <v>4407750</v>
      </c>
      <c r="H22" s="135">
        <v>88</v>
      </c>
      <c r="I22" s="134">
        <v>2</v>
      </c>
      <c r="J22" s="130">
        <f t="shared" si="1"/>
        <v>90</v>
      </c>
      <c r="K22" s="130">
        <f t="shared" si="2"/>
        <v>4309800</v>
      </c>
      <c r="L22" s="130">
        <f t="shared" si="3"/>
        <v>97950</v>
      </c>
      <c r="M22" s="130">
        <f t="shared" si="4"/>
        <v>4407750</v>
      </c>
      <c r="N22" s="130">
        <f t="shared" si="5"/>
        <v>0</v>
      </c>
      <c r="O22" s="131">
        <f t="shared" si="6"/>
        <v>0</v>
      </c>
    </row>
    <row r="23" spans="2:15" s="52" customFormat="1" ht="13.5" customHeight="1">
      <c r="B23" s="54"/>
      <c r="C23" s="55"/>
      <c r="D23" s="56"/>
      <c r="E23" s="136">
        <v>100</v>
      </c>
      <c r="F23" s="136">
        <v>48411</v>
      </c>
      <c r="G23" s="136">
        <f t="shared" si="0"/>
        <v>4841100</v>
      </c>
      <c r="H23" s="137">
        <v>98</v>
      </c>
      <c r="I23" s="136">
        <v>2</v>
      </c>
      <c r="J23" s="137">
        <f t="shared" si="1"/>
        <v>100</v>
      </c>
      <c r="K23" s="137">
        <f t="shared" si="2"/>
        <v>4744278</v>
      </c>
      <c r="L23" s="137">
        <f t="shared" si="3"/>
        <v>96822</v>
      </c>
      <c r="M23" s="137">
        <f t="shared" si="4"/>
        <v>4841100</v>
      </c>
      <c r="N23" s="137">
        <f t="shared" si="5"/>
        <v>0</v>
      </c>
      <c r="O23" s="138">
        <f t="shared" si="6"/>
        <v>0</v>
      </c>
    </row>
    <row r="24" spans="2:15" s="60" customFormat="1" ht="12.75" customHeight="1">
      <c r="B24" s="57" t="s">
        <v>33</v>
      </c>
      <c r="C24" s="58"/>
      <c r="D24" s="59"/>
      <c r="E24" s="139"/>
      <c r="F24" s="139"/>
      <c r="G24" s="139">
        <f>SUM(G16:G23)</f>
        <v>18028529</v>
      </c>
      <c r="H24" s="140"/>
      <c r="I24" s="139"/>
      <c r="J24" s="140"/>
      <c r="K24" s="139">
        <f>SUM(K16:K23)</f>
        <v>18836773</v>
      </c>
      <c r="L24" s="139">
        <f>SUM(L16:L23)</f>
        <v>752231</v>
      </c>
      <c r="M24" s="139">
        <f>SUM(M16:M23)</f>
        <v>19589004</v>
      </c>
      <c r="N24" s="140"/>
      <c r="O24" s="141">
        <f>SUM(O16:O23)</f>
        <v>-1560475</v>
      </c>
    </row>
    <row r="25" spans="2:15" s="60" customFormat="1" ht="12.75" customHeight="1">
      <c r="B25" s="61" t="s">
        <v>34</v>
      </c>
      <c r="C25" s="62"/>
      <c r="D25" s="63"/>
      <c r="E25" s="142"/>
      <c r="F25" s="142"/>
      <c r="G25" s="142">
        <f>SUM(G26:G29)</f>
        <v>5192216.352</v>
      </c>
      <c r="H25" s="143"/>
      <c r="I25" s="142"/>
      <c r="J25" s="143"/>
      <c r="K25" s="142">
        <f>SUM(K26:K29)</f>
        <v>5424990.624000001</v>
      </c>
      <c r="L25" s="142">
        <f>SUM(L26:L29)</f>
        <v>216642.528</v>
      </c>
      <c r="M25" s="142">
        <f>SUM(M26:M29)</f>
        <v>5641633.152</v>
      </c>
      <c r="N25" s="143"/>
      <c r="O25" s="144">
        <f>SUM(O26:O29)</f>
        <v>-449416.8</v>
      </c>
    </row>
    <row r="26" spans="2:15" s="60" customFormat="1" ht="12.75" customHeight="1">
      <c r="B26" s="65"/>
      <c r="C26" s="111" t="s">
        <v>35</v>
      </c>
      <c r="D26" s="66">
        <v>0.2</v>
      </c>
      <c r="E26" s="134"/>
      <c r="F26" s="134"/>
      <c r="G26" s="134">
        <f>+$G$24*D26</f>
        <v>3605705.8000000003</v>
      </c>
      <c r="H26" s="135"/>
      <c r="I26" s="134"/>
      <c r="J26" s="135"/>
      <c r="K26" s="134">
        <f>+$K$24*D26</f>
        <v>3767354.6</v>
      </c>
      <c r="L26" s="134">
        <f>+L24*D26</f>
        <v>150446.2</v>
      </c>
      <c r="M26" s="134">
        <f>+$M$24*D26</f>
        <v>3917800.8000000003</v>
      </c>
      <c r="N26" s="135"/>
      <c r="O26" s="145">
        <f>+$O$24*D26</f>
        <v>-312095</v>
      </c>
    </row>
    <row r="27" spans="2:15" s="60" customFormat="1" ht="12.75" customHeight="1">
      <c r="B27" s="65"/>
      <c r="C27" s="111" t="s">
        <v>36</v>
      </c>
      <c r="D27" s="66">
        <v>0.03</v>
      </c>
      <c r="E27" s="134"/>
      <c r="F27" s="134"/>
      <c r="G27" s="134">
        <f>+$G$24*D27</f>
        <v>540855.87</v>
      </c>
      <c r="H27" s="135"/>
      <c r="I27" s="134"/>
      <c r="J27" s="135"/>
      <c r="K27" s="134">
        <f>+$K$24*D27</f>
        <v>565103.19</v>
      </c>
      <c r="L27" s="134">
        <f>+$L$24*D27</f>
        <v>22566.93</v>
      </c>
      <c r="M27" s="134">
        <f>+$M$24*D27</f>
        <v>587670.12</v>
      </c>
      <c r="N27" s="135"/>
      <c r="O27" s="145">
        <f>+$O$24*D27</f>
        <v>-46814.25</v>
      </c>
    </row>
    <row r="28" spans="2:15" s="60" customFormat="1" ht="12.75" customHeight="1">
      <c r="B28" s="65"/>
      <c r="C28" s="111" t="s">
        <v>37</v>
      </c>
      <c r="D28" s="66">
        <v>0.05</v>
      </c>
      <c r="E28" s="134"/>
      <c r="F28" s="134"/>
      <c r="G28" s="134">
        <f>+$G$24*D28</f>
        <v>901426.4500000001</v>
      </c>
      <c r="H28" s="135"/>
      <c r="I28" s="134"/>
      <c r="J28" s="135"/>
      <c r="K28" s="134">
        <f>+$K$24*D28</f>
        <v>941838.65</v>
      </c>
      <c r="L28" s="134">
        <f>+$L$24*D28</f>
        <v>37611.55</v>
      </c>
      <c r="M28" s="134">
        <f>+$M$24*D28</f>
        <v>979450.2000000001</v>
      </c>
      <c r="N28" s="135"/>
      <c r="O28" s="145">
        <f>+$O$24*D28</f>
        <v>-78023.75</v>
      </c>
    </row>
    <row r="29" spans="2:15" s="60" customFormat="1" ht="12.75" customHeight="1">
      <c r="B29" s="65"/>
      <c r="C29" s="111" t="s">
        <v>38</v>
      </c>
      <c r="D29" s="66">
        <v>0.16</v>
      </c>
      <c r="E29" s="134"/>
      <c r="F29" s="134"/>
      <c r="G29" s="134">
        <f>+G28*D29</f>
        <v>144228.23200000002</v>
      </c>
      <c r="H29" s="135"/>
      <c r="I29" s="134"/>
      <c r="J29" s="135"/>
      <c r="K29" s="134">
        <f>+K28*D29</f>
        <v>150694.184</v>
      </c>
      <c r="L29" s="134">
        <f>+L28*D29</f>
        <v>6017.848000000001</v>
      </c>
      <c r="M29" s="134">
        <f>+M28*D29</f>
        <v>156712.032</v>
      </c>
      <c r="N29" s="135"/>
      <c r="O29" s="145">
        <f>+O28*D29</f>
        <v>-12483.800000000001</v>
      </c>
    </row>
    <row r="30" spans="2:15" s="30" customFormat="1" ht="12.75" customHeight="1">
      <c r="B30" s="67" t="s">
        <v>39</v>
      </c>
      <c r="C30" s="68"/>
      <c r="D30" s="69"/>
      <c r="E30" s="146"/>
      <c r="F30" s="146"/>
      <c r="G30" s="146">
        <f>+G24+G25</f>
        <v>23220745.351999998</v>
      </c>
      <c r="H30" s="147"/>
      <c r="I30" s="146"/>
      <c r="J30" s="147"/>
      <c r="K30" s="146">
        <f>+K24+K25</f>
        <v>24261763.624</v>
      </c>
      <c r="L30" s="146">
        <f>+L24+L25</f>
        <v>968873.5279999999</v>
      </c>
      <c r="M30" s="146">
        <f>+M24+M25</f>
        <v>25230637.152</v>
      </c>
      <c r="N30" s="147"/>
      <c r="O30" s="148">
        <f>+O24+O25</f>
        <v>-2009891.8</v>
      </c>
    </row>
    <row r="31" spans="2:15" s="30" customFormat="1" ht="12.75" customHeight="1">
      <c r="B31" s="164"/>
      <c r="C31" s="70"/>
      <c r="D31" s="27"/>
      <c r="E31" s="71"/>
      <c r="F31" s="71"/>
      <c r="G31" s="71"/>
      <c r="H31" s="72"/>
      <c r="I31" s="71"/>
      <c r="J31" s="72"/>
      <c r="K31" s="72"/>
      <c r="L31" s="72"/>
      <c r="M31" s="71"/>
      <c r="N31" s="72"/>
      <c r="O31" s="165"/>
    </row>
    <row r="32" spans="2:15" s="30" customFormat="1" ht="25.5" customHeight="1">
      <c r="B32" s="254" t="s">
        <v>40</v>
      </c>
      <c r="C32" s="255"/>
      <c r="D32" s="255"/>
      <c r="E32" s="255"/>
      <c r="F32" s="255"/>
      <c r="G32" s="255"/>
      <c r="H32" s="255"/>
      <c r="I32" s="255"/>
      <c r="J32" s="255"/>
      <c r="K32" s="255"/>
      <c r="L32" s="255"/>
      <c r="M32" s="255"/>
      <c r="N32" s="255"/>
      <c r="O32" s="256"/>
    </row>
    <row r="33" spans="2:15" s="30" customFormat="1" ht="12.75" customHeight="1">
      <c r="B33" s="74"/>
      <c r="C33" s="75" t="s">
        <v>41</v>
      </c>
      <c r="D33" s="252">
        <f>+G30</f>
        <v>23220745.351999998</v>
      </c>
      <c r="E33" s="252"/>
      <c r="F33" s="27"/>
      <c r="G33" s="76" t="s">
        <v>42</v>
      </c>
      <c r="H33" s="162"/>
      <c r="I33" s="253">
        <f>+I34*D33</f>
        <v>6966223.605599999</v>
      </c>
      <c r="J33" s="253"/>
      <c r="K33" s="72"/>
      <c r="L33" s="72"/>
      <c r="M33" s="71"/>
      <c r="N33" s="72"/>
      <c r="O33" s="73"/>
    </row>
    <row r="34" spans="2:15" s="30" customFormat="1" ht="12.75" customHeight="1">
      <c r="B34" s="74"/>
      <c r="C34" s="75" t="s">
        <v>43</v>
      </c>
      <c r="D34" s="243"/>
      <c r="E34" s="243"/>
      <c r="F34" s="27"/>
      <c r="G34" s="76" t="s">
        <v>44</v>
      </c>
      <c r="H34" s="77"/>
      <c r="I34" s="241">
        <v>0.3</v>
      </c>
      <c r="J34" s="241"/>
      <c r="K34" s="72"/>
      <c r="L34" s="72"/>
      <c r="M34" s="71"/>
      <c r="N34" s="72"/>
      <c r="O34" s="73"/>
    </row>
    <row r="35" spans="2:15" s="30" customFormat="1" ht="12.75" customHeight="1">
      <c r="B35" s="74"/>
      <c r="C35" s="75" t="s">
        <v>45</v>
      </c>
      <c r="D35" s="243">
        <f>+D33+D34</f>
        <v>23220745.351999998</v>
      </c>
      <c r="E35" s="243"/>
      <c r="F35" s="27"/>
      <c r="G35" s="76" t="s">
        <v>46</v>
      </c>
      <c r="H35" s="77"/>
      <c r="I35" s="241">
        <v>0.1</v>
      </c>
      <c r="J35" s="241"/>
      <c r="K35" s="72"/>
      <c r="L35" s="72"/>
      <c r="M35" s="71"/>
      <c r="N35" s="72"/>
      <c r="O35" s="73"/>
    </row>
    <row r="36" spans="2:15" s="30" customFormat="1" ht="12.75" customHeight="1">
      <c r="B36" s="74"/>
      <c r="C36" s="75"/>
      <c r="D36" s="112"/>
      <c r="E36" s="112"/>
      <c r="F36" s="27"/>
      <c r="G36" s="76"/>
      <c r="H36" s="77"/>
      <c r="I36" s="113"/>
      <c r="J36" s="113"/>
      <c r="K36" s="72"/>
      <c r="L36" s="72"/>
      <c r="M36" s="71"/>
      <c r="N36" s="72"/>
      <c r="O36" s="73"/>
    </row>
    <row r="37" spans="2:25" s="30" customFormat="1" ht="25.5" customHeight="1">
      <c r="B37" s="78" t="s">
        <v>47</v>
      </c>
      <c r="C37" s="78" t="s">
        <v>48</v>
      </c>
      <c r="D37" s="78" t="s">
        <v>49</v>
      </c>
      <c r="E37" s="78" t="s">
        <v>50</v>
      </c>
      <c r="F37" s="78" t="s">
        <v>51</v>
      </c>
      <c r="G37" s="78" t="s">
        <v>52</v>
      </c>
      <c r="H37" s="78" t="s">
        <v>53</v>
      </c>
      <c r="I37" s="78" t="s">
        <v>54</v>
      </c>
      <c r="J37" s="78" t="s">
        <v>55</v>
      </c>
      <c r="K37" s="78" t="s">
        <v>56</v>
      </c>
      <c r="L37" s="78" t="s">
        <v>57</v>
      </c>
      <c r="M37" s="79"/>
      <c r="N37" s="79"/>
      <c r="O37" s="29"/>
      <c r="P37" s="85"/>
      <c r="Q37" s="85"/>
      <c r="R37" s="27"/>
      <c r="S37" s="84"/>
      <c r="T37" s="27"/>
      <c r="U37" s="84"/>
      <c r="V37" s="84"/>
      <c r="W37" s="27"/>
      <c r="X37" s="84"/>
      <c r="Y37" s="84"/>
    </row>
    <row r="38" spans="2:25" s="30" customFormat="1" ht="12.75" customHeight="1">
      <c r="B38" s="80"/>
      <c r="C38" s="81" t="s">
        <v>58</v>
      </c>
      <c r="D38" s="82"/>
      <c r="E38" s="149">
        <v>2500000</v>
      </c>
      <c r="F38" s="83">
        <f>E38/$D$35</f>
        <v>0.10766234942517362</v>
      </c>
      <c r="G38" s="153">
        <f aca="true" t="shared" si="7" ref="G38:G49">E38*$I$35</f>
        <v>250000</v>
      </c>
      <c r="H38" s="154">
        <f aca="true" t="shared" si="8" ref="H38:H49">+E38*$I$34</f>
        <v>750000</v>
      </c>
      <c r="I38" s="153">
        <f>+$I$33-H38</f>
        <v>6216223.605599999</v>
      </c>
      <c r="J38" s="153">
        <f aca="true" t="shared" si="9" ref="J38:J49">+E38-G38-H38</f>
        <v>1500000</v>
      </c>
      <c r="K38" s="155">
        <f>+$D$35-E38</f>
        <v>20720745.351999998</v>
      </c>
      <c r="L38" s="83">
        <f>+E38/$D$35</f>
        <v>0.10766234942517362</v>
      </c>
      <c r="M38" s="84"/>
      <c r="N38" s="84"/>
      <c r="O38" s="29"/>
      <c r="P38" s="85"/>
      <c r="Q38" s="85"/>
      <c r="R38" s="27"/>
      <c r="S38" s="84"/>
      <c r="T38" s="27"/>
      <c r="U38" s="84"/>
      <c r="V38" s="84"/>
      <c r="W38" s="27"/>
      <c r="X38" s="84"/>
      <c r="Y38" s="84"/>
    </row>
    <row r="39" spans="2:25" s="30" customFormat="1" ht="12.75" customHeight="1">
      <c r="B39" s="86"/>
      <c r="C39" s="87"/>
      <c r="D39" s="88"/>
      <c r="E39" s="150">
        <v>3000000</v>
      </c>
      <c r="F39" s="83">
        <f aca="true" t="shared" si="10" ref="F39:F49">E39/$D$35</f>
        <v>0.12919481931020835</v>
      </c>
      <c r="G39" s="156">
        <f t="shared" si="7"/>
        <v>300000</v>
      </c>
      <c r="H39" s="157">
        <f t="shared" si="8"/>
        <v>900000</v>
      </c>
      <c r="I39" s="156">
        <f>+I38-H39</f>
        <v>5316223.605599999</v>
      </c>
      <c r="J39" s="156">
        <f t="shared" si="9"/>
        <v>1800000</v>
      </c>
      <c r="K39" s="158">
        <f aca="true" t="shared" si="11" ref="K39:K49">+K38-E39</f>
        <v>17720745.351999998</v>
      </c>
      <c r="L39" s="83">
        <f>+L38+F39</f>
        <v>0.23685716873538198</v>
      </c>
      <c r="M39" s="84"/>
      <c r="N39" s="84"/>
      <c r="O39" s="29"/>
      <c r="P39" s="85"/>
      <c r="Q39" s="85"/>
      <c r="R39" s="27"/>
      <c r="S39" s="84"/>
      <c r="T39" s="27"/>
      <c r="U39" s="84"/>
      <c r="V39" s="84"/>
      <c r="W39" s="27"/>
      <c r="X39" s="84"/>
      <c r="Y39" s="84"/>
    </row>
    <row r="40" spans="2:25" s="30" customFormat="1" ht="12.75" customHeight="1">
      <c r="B40" s="86"/>
      <c r="C40" s="87"/>
      <c r="D40" s="88"/>
      <c r="E40" s="150">
        <v>2000000</v>
      </c>
      <c r="F40" s="83">
        <f t="shared" si="10"/>
        <v>0.0861298795401389</v>
      </c>
      <c r="G40" s="156">
        <f t="shared" si="7"/>
        <v>200000</v>
      </c>
      <c r="H40" s="157">
        <f t="shared" si="8"/>
        <v>600000</v>
      </c>
      <c r="I40" s="156">
        <f>+I39-H40</f>
        <v>4716223.605599999</v>
      </c>
      <c r="J40" s="156">
        <f t="shared" si="9"/>
        <v>1200000</v>
      </c>
      <c r="K40" s="158">
        <f t="shared" si="11"/>
        <v>15720745.351999998</v>
      </c>
      <c r="L40" s="83">
        <f aca="true" t="shared" si="12" ref="L40:L49">+L39+F40</f>
        <v>0.3229870482755209</v>
      </c>
      <c r="M40" s="84"/>
      <c r="N40" s="84"/>
      <c r="O40" s="29"/>
      <c r="P40" s="85"/>
      <c r="Q40" s="85"/>
      <c r="R40" s="27"/>
      <c r="S40" s="84"/>
      <c r="T40" s="27"/>
      <c r="U40" s="84"/>
      <c r="V40" s="84"/>
      <c r="W40" s="27"/>
      <c r="X40" s="84"/>
      <c r="Y40" s="84"/>
    </row>
    <row r="41" spans="2:25" s="30" customFormat="1" ht="12.75" customHeight="1">
      <c r="B41" s="86"/>
      <c r="C41" s="87"/>
      <c r="D41" s="88"/>
      <c r="E41" s="150">
        <v>6000000</v>
      </c>
      <c r="F41" s="83">
        <f t="shared" si="10"/>
        <v>0.2583896386204167</v>
      </c>
      <c r="G41" s="156">
        <f t="shared" si="7"/>
        <v>600000</v>
      </c>
      <c r="H41" s="157">
        <f t="shared" si="8"/>
        <v>1800000</v>
      </c>
      <c r="I41" s="156">
        <f aca="true" t="shared" si="13" ref="I41:I49">+I40-H41</f>
        <v>2916223.6055999994</v>
      </c>
      <c r="J41" s="156">
        <f t="shared" si="9"/>
        <v>3600000</v>
      </c>
      <c r="K41" s="158">
        <f t="shared" si="11"/>
        <v>9720745.351999998</v>
      </c>
      <c r="L41" s="83">
        <f t="shared" si="12"/>
        <v>0.5813766868959376</v>
      </c>
      <c r="M41" s="84"/>
      <c r="N41" s="84"/>
      <c r="O41" s="29"/>
      <c r="P41" s="85"/>
      <c r="Q41" s="85"/>
      <c r="R41" s="27"/>
      <c r="S41" s="84"/>
      <c r="T41" s="27"/>
      <c r="U41" s="84"/>
      <c r="V41" s="84"/>
      <c r="W41" s="27"/>
      <c r="X41" s="84"/>
      <c r="Y41" s="84"/>
    </row>
    <row r="42" spans="2:25" s="30" customFormat="1" ht="12.75" customHeight="1">
      <c r="B42" s="86"/>
      <c r="C42" s="87"/>
      <c r="D42" s="88"/>
      <c r="E42" s="150">
        <v>8751871.82</v>
      </c>
      <c r="F42" s="83">
        <f t="shared" si="10"/>
        <v>0.3768988328036681</v>
      </c>
      <c r="G42" s="156">
        <f t="shared" si="7"/>
        <v>875187.182</v>
      </c>
      <c r="H42" s="157">
        <f t="shared" si="8"/>
        <v>2625561.546</v>
      </c>
      <c r="I42" s="156">
        <f t="shared" si="13"/>
        <v>290662.05959999934</v>
      </c>
      <c r="J42" s="156">
        <f t="shared" si="9"/>
        <v>5251123.092</v>
      </c>
      <c r="K42" s="158">
        <f t="shared" si="11"/>
        <v>968873.5319999978</v>
      </c>
      <c r="L42" s="83">
        <f t="shared" si="12"/>
        <v>0.9582755196996057</v>
      </c>
      <c r="M42" s="84"/>
      <c r="N42" s="84"/>
      <c r="O42" s="29"/>
      <c r="P42" s="85"/>
      <c r="Q42" s="85"/>
      <c r="R42" s="27"/>
      <c r="S42" s="84"/>
      <c r="T42" s="27"/>
      <c r="U42" s="84"/>
      <c r="V42" s="84"/>
      <c r="W42" s="27"/>
      <c r="X42" s="84"/>
      <c r="Y42" s="84"/>
    </row>
    <row r="43" spans="2:25" s="30" customFormat="1" ht="12.75" customHeight="1">
      <c r="B43" s="86"/>
      <c r="C43" s="87"/>
      <c r="D43" s="88">
        <v>40303</v>
      </c>
      <c r="E43" s="150">
        <v>0</v>
      </c>
      <c r="F43" s="83">
        <f t="shared" si="10"/>
        <v>0</v>
      </c>
      <c r="G43" s="156">
        <f t="shared" si="7"/>
        <v>0</v>
      </c>
      <c r="H43" s="157">
        <f t="shared" si="8"/>
        <v>0</v>
      </c>
      <c r="I43" s="156">
        <f t="shared" si="13"/>
        <v>290662.05959999934</v>
      </c>
      <c r="J43" s="156">
        <f t="shared" si="9"/>
        <v>0</v>
      </c>
      <c r="K43" s="158">
        <f t="shared" si="11"/>
        <v>968873.5319999978</v>
      </c>
      <c r="L43" s="83">
        <f t="shared" si="12"/>
        <v>0.9582755196996057</v>
      </c>
      <c r="M43" s="84"/>
      <c r="N43" s="84"/>
      <c r="O43" s="29"/>
      <c r="P43" s="85"/>
      <c r="Q43" s="85"/>
      <c r="R43" s="27"/>
      <c r="S43" s="84"/>
      <c r="T43" s="27"/>
      <c r="U43" s="84"/>
      <c r="V43" s="84"/>
      <c r="W43" s="27"/>
      <c r="X43" s="84"/>
      <c r="Y43" s="84"/>
    </row>
    <row r="44" spans="2:25" s="30" customFormat="1" ht="12.75" customHeight="1">
      <c r="B44" s="86"/>
      <c r="C44" s="87"/>
      <c r="D44" s="88"/>
      <c r="E44" s="150"/>
      <c r="F44" s="83">
        <f t="shared" si="10"/>
        <v>0</v>
      </c>
      <c r="G44" s="156">
        <f t="shared" si="7"/>
        <v>0</v>
      </c>
      <c r="H44" s="157">
        <f t="shared" si="8"/>
        <v>0</v>
      </c>
      <c r="I44" s="156">
        <f t="shared" si="13"/>
        <v>290662.05959999934</v>
      </c>
      <c r="J44" s="156">
        <f t="shared" si="9"/>
        <v>0</v>
      </c>
      <c r="K44" s="158">
        <f t="shared" si="11"/>
        <v>968873.5319999978</v>
      </c>
      <c r="L44" s="83">
        <f t="shared" si="12"/>
        <v>0.9582755196996057</v>
      </c>
      <c r="M44" s="84"/>
      <c r="N44" s="84"/>
      <c r="O44" s="29"/>
      <c r="P44" s="85"/>
      <c r="Q44" s="85"/>
      <c r="R44" s="27"/>
      <c r="S44" s="84"/>
      <c r="T44" s="27"/>
      <c r="U44" s="84"/>
      <c r="V44" s="84"/>
      <c r="W44" s="27"/>
      <c r="X44" s="84"/>
      <c r="Y44" s="84"/>
    </row>
    <row r="45" spans="2:25" s="30" customFormat="1" ht="12.75" customHeight="1">
      <c r="B45" s="86"/>
      <c r="C45" s="87"/>
      <c r="D45" s="88"/>
      <c r="E45" s="150"/>
      <c r="F45" s="83">
        <f t="shared" si="10"/>
        <v>0</v>
      </c>
      <c r="G45" s="156">
        <f t="shared" si="7"/>
        <v>0</v>
      </c>
      <c r="H45" s="157">
        <f t="shared" si="8"/>
        <v>0</v>
      </c>
      <c r="I45" s="156">
        <f t="shared" si="13"/>
        <v>290662.05959999934</v>
      </c>
      <c r="J45" s="156">
        <f t="shared" si="9"/>
        <v>0</v>
      </c>
      <c r="K45" s="158">
        <f t="shared" si="11"/>
        <v>968873.5319999978</v>
      </c>
      <c r="L45" s="83">
        <f t="shared" si="12"/>
        <v>0.9582755196996057</v>
      </c>
      <c r="M45" s="84"/>
      <c r="N45" s="84"/>
      <c r="O45" s="29"/>
      <c r="P45" s="85"/>
      <c r="Q45" s="85"/>
      <c r="R45" s="27"/>
      <c r="S45" s="84"/>
      <c r="T45" s="27"/>
      <c r="U45" s="84"/>
      <c r="V45" s="84"/>
      <c r="W45" s="27"/>
      <c r="X45" s="84"/>
      <c r="Y45" s="84"/>
    </row>
    <row r="46" spans="2:25" s="30" customFormat="1" ht="14.25" customHeight="1">
      <c r="B46" s="86"/>
      <c r="C46" s="87"/>
      <c r="D46" s="88"/>
      <c r="E46" s="150"/>
      <c r="F46" s="83">
        <f t="shared" si="10"/>
        <v>0</v>
      </c>
      <c r="G46" s="156">
        <f t="shared" si="7"/>
        <v>0</v>
      </c>
      <c r="H46" s="157">
        <f t="shared" si="8"/>
        <v>0</v>
      </c>
      <c r="I46" s="156">
        <f t="shared" si="13"/>
        <v>290662.05959999934</v>
      </c>
      <c r="J46" s="156">
        <f t="shared" si="9"/>
        <v>0</v>
      </c>
      <c r="K46" s="158">
        <f t="shared" si="11"/>
        <v>968873.5319999978</v>
      </c>
      <c r="L46" s="83">
        <f t="shared" si="12"/>
        <v>0.9582755196996057</v>
      </c>
      <c r="M46" s="84"/>
      <c r="N46" s="84"/>
      <c r="O46" s="29"/>
      <c r="P46" s="93"/>
      <c r="Q46" s="93"/>
      <c r="R46" s="27"/>
      <c r="S46" s="93"/>
      <c r="T46" s="27"/>
      <c r="U46" s="93"/>
      <c r="V46" s="93"/>
      <c r="W46" s="27"/>
      <c r="X46" s="93"/>
      <c r="Y46" s="93"/>
    </row>
    <row r="47" spans="2:26" s="30" customFormat="1" ht="12.75" customHeight="1">
      <c r="B47" s="86"/>
      <c r="C47" s="87"/>
      <c r="D47" s="88"/>
      <c r="E47" s="150"/>
      <c r="F47" s="83">
        <f t="shared" si="10"/>
        <v>0</v>
      </c>
      <c r="G47" s="156">
        <f t="shared" si="7"/>
        <v>0</v>
      </c>
      <c r="H47" s="157">
        <f t="shared" si="8"/>
        <v>0</v>
      </c>
      <c r="I47" s="156">
        <f t="shared" si="13"/>
        <v>290662.05959999934</v>
      </c>
      <c r="J47" s="156">
        <f t="shared" si="9"/>
        <v>0</v>
      </c>
      <c r="K47" s="158">
        <f t="shared" si="11"/>
        <v>968873.5319999978</v>
      </c>
      <c r="L47" s="83">
        <f t="shared" si="12"/>
        <v>0.9582755196996057</v>
      </c>
      <c r="M47" s="84"/>
      <c r="N47" s="84"/>
      <c r="O47" s="29"/>
      <c r="P47" s="4"/>
      <c r="Q47" s="4"/>
      <c r="R47" s="4"/>
      <c r="S47" s="4"/>
      <c r="T47" s="4"/>
      <c r="U47" s="4"/>
      <c r="V47" s="4"/>
      <c r="W47" s="4"/>
      <c r="X47" s="4"/>
      <c r="Y47" s="4"/>
      <c r="Z47" s="27"/>
    </row>
    <row r="48" spans="2:26" s="30" customFormat="1" ht="12.75" customHeight="1">
      <c r="B48" s="86"/>
      <c r="C48" s="87"/>
      <c r="D48" s="88"/>
      <c r="E48" s="150"/>
      <c r="F48" s="83">
        <f t="shared" si="10"/>
        <v>0</v>
      </c>
      <c r="G48" s="156">
        <f t="shared" si="7"/>
        <v>0</v>
      </c>
      <c r="H48" s="157">
        <f t="shared" si="8"/>
        <v>0</v>
      </c>
      <c r="I48" s="156">
        <f t="shared" si="13"/>
        <v>290662.05959999934</v>
      </c>
      <c r="J48" s="156">
        <f t="shared" si="9"/>
        <v>0</v>
      </c>
      <c r="K48" s="158">
        <f t="shared" si="11"/>
        <v>968873.5319999978</v>
      </c>
      <c r="L48" s="83">
        <f t="shared" si="12"/>
        <v>0.9582755196996057</v>
      </c>
      <c r="M48" s="84"/>
      <c r="N48" s="84"/>
      <c r="O48" s="29"/>
      <c r="T48" s="4"/>
      <c r="U48" s="4"/>
      <c r="V48" s="4"/>
      <c r="W48" s="4"/>
      <c r="X48" s="4"/>
      <c r="Y48" s="4"/>
      <c r="Z48" s="27"/>
    </row>
    <row r="49" spans="2:26" s="30" customFormat="1" ht="12.75" customHeight="1">
      <c r="B49" s="89"/>
      <c r="C49" s="90"/>
      <c r="D49" s="91"/>
      <c r="E49" s="151"/>
      <c r="F49" s="83">
        <f t="shared" si="10"/>
        <v>0</v>
      </c>
      <c r="G49" s="159">
        <f t="shared" si="7"/>
        <v>0</v>
      </c>
      <c r="H49" s="160">
        <f t="shared" si="8"/>
        <v>0</v>
      </c>
      <c r="I49" s="159">
        <f t="shared" si="13"/>
        <v>290662.05959999934</v>
      </c>
      <c r="J49" s="159">
        <f t="shared" si="9"/>
        <v>0</v>
      </c>
      <c r="K49" s="161">
        <f t="shared" si="11"/>
        <v>968873.5319999978</v>
      </c>
      <c r="L49" s="83">
        <f t="shared" si="12"/>
        <v>0.9582755196996057</v>
      </c>
      <c r="M49" s="84"/>
      <c r="N49" s="84"/>
      <c r="O49" s="29"/>
      <c r="T49" s="4"/>
      <c r="U49" s="4"/>
      <c r="V49" s="4"/>
      <c r="W49" s="4"/>
      <c r="X49" s="4"/>
      <c r="Y49" s="4"/>
      <c r="Z49" s="27"/>
    </row>
    <row r="50" spans="2:26" s="115" customFormat="1" ht="15.75" customHeight="1">
      <c r="B50" s="244" t="s">
        <v>59</v>
      </c>
      <c r="C50" s="244"/>
      <c r="D50" s="244"/>
      <c r="E50" s="152">
        <f aca="true" t="shared" si="14" ref="E50:J50">SUM(E38:E49)</f>
        <v>22251871.82</v>
      </c>
      <c r="F50" s="92">
        <f t="shared" si="14"/>
        <v>0.9582755196996057</v>
      </c>
      <c r="G50" s="152">
        <f t="shared" si="14"/>
        <v>2225187.182</v>
      </c>
      <c r="H50" s="152">
        <f t="shared" si="14"/>
        <v>6675561.546</v>
      </c>
      <c r="I50" s="152">
        <f t="shared" si="14"/>
        <v>21490190.899199992</v>
      </c>
      <c r="J50" s="152">
        <f t="shared" si="14"/>
        <v>13351123.092</v>
      </c>
      <c r="K50" s="152">
        <f>+K49</f>
        <v>968873.5319999978</v>
      </c>
      <c r="L50" s="92"/>
      <c r="M50" s="93"/>
      <c r="N50" s="93"/>
      <c r="O50" s="114"/>
      <c r="T50" s="106"/>
      <c r="U50" s="106"/>
      <c r="V50" s="106"/>
      <c r="W50" s="106"/>
      <c r="X50" s="106"/>
      <c r="Y50" s="106"/>
      <c r="Z50" s="116"/>
    </row>
    <row r="51" spans="2:15" s="30" customFormat="1" ht="12.75" customHeight="1">
      <c r="B51" s="94"/>
      <c r="C51" s="95"/>
      <c r="D51" s="95"/>
      <c r="E51" s="95"/>
      <c r="F51" s="95"/>
      <c r="G51" s="95"/>
      <c r="H51" s="95"/>
      <c r="I51" s="95"/>
      <c r="J51" s="95"/>
      <c r="K51" s="96" t="str">
        <f>+IF(K50&gt;L30,"Error, Está facturando mas del valor disponible","OK")</f>
        <v>Error, Está facturando mas del valor disponible</v>
      </c>
      <c r="L51" s="4"/>
      <c r="M51" s="4"/>
      <c r="N51" s="4"/>
      <c r="O51" s="97"/>
    </row>
    <row r="52" spans="2:15" s="60" customFormat="1" ht="13.5" customHeight="1">
      <c r="B52" s="245" t="s">
        <v>60</v>
      </c>
      <c r="C52" s="246"/>
      <c r="D52" s="246"/>
      <c r="E52" s="246"/>
      <c r="F52" s="246"/>
      <c r="G52" s="246"/>
      <c r="H52" s="246"/>
      <c r="I52" s="246"/>
      <c r="J52" s="246"/>
      <c r="K52" s="246"/>
      <c r="L52" s="246"/>
      <c r="M52" s="193"/>
      <c r="N52" s="193"/>
      <c r="O52" s="107"/>
    </row>
    <row r="53" spans="2:15" s="99" customFormat="1" ht="13.5" customHeight="1">
      <c r="B53" s="221" t="s">
        <v>61</v>
      </c>
      <c r="C53" s="222"/>
      <c r="D53" s="222"/>
      <c r="E53" s="108"/>
      <c r="F53" s="109"/>
      <c r="G53" s="109"/>
      <c r="H53" s="109"/>
      <c r="I53" s="101"/>
      <c r="J53" s="101"/>
      <c r="K53" s="101"/>
      <c r="L53" s="101"/>
      <c r="M53" s="101"/>
      <c r="N53" s="101"/>
      <c r="O53" s="110"/>
    </row>
    <row r="54" spans="2:15" s="99" customFormat="1" ht="13.5" customHeight="1">
      <c r="B54" s="25"/>
      <c r="C54" s="26"/>
      <c r="D54" s="27"/>
      <c r="E54" s="28"/>
      <c r="F54" s="27"/>
      <c r="G54" s="27"/>
      <c r="H54" s="27"/>
      <c r="I54" s="52"/>
      <c r="J54" s="52"/>
      <c r="K54" s="52"/>
      <c r="L54" s="52"/>
      <c r="M54" s="52"/>
      <c r="N54" s="52"/>
      <c r="O54" s="98"/>
    </row>
    <row r="55" spans="2:15" s="122" customFormat="1" ht="13.5" customHeight="1">
      <c r="B55" s="119" t="s">
        <v>62</v>
      </c>
      <c r="C55" s="18"/>
      <c r="D55" s="6"/>
      <c r="E55" s="120"/>
      <c r="F55" s="121"/>
      <c r="G55" s="249" t="s">
        <v>63</v>
      </c>
      <c r="H55" s="250"/>
      <c r="I55" s="250"/>
      <c r="J55" s="250"/>
      <c r="K55" s="250"/>
      <c r="L55" s="250"/>
      <c r="M55" s="250"/>
      <c r="N55" s="250"/>
      <c r="O55" s="251"/>
    </row>
    <row r="56" spans="2:15" s="122" customFormat="1" ht="13.5" customHeight="1">
      <c r="B56" s="21" t="s">
        <v>64</v>
      </c>
      <c r="C56" s="18"/>
      <c r="D56" s="7"/>
      <c r="E56" s="120"/>
      <c r="F56" s="121"/>
      <c r="G56" s="18" t="s">
        <v>65</v>
      </c>
      <c r="H56" s="123"/>
      <c r="I56" s="7"/>
      <c r="J56" s="15"/>
      <c r="K56" s="15"/>
      <c r="L56" s="15"/>
      <c r="M56" s="15"/>
      <c r="N56" s="6"/>
      <c r="O56" s="8"/>
    </row>
    <row r="57" spans="2:15" s="122" customFormat="1" ht="9" customHeight="1">
      <c r="B57" s="21"/>
      <c r="C57" s="18"/>
      <c r="D57" s="7"/>
      <c r="E57" s="120"/>
      <c r="F57" s="121"/>
      <c r="G57" s="121"/>
      <c r="H57" s="15"/>
      <c r="I57" s="7"/>
      <c r="J57" s="15"/>
      <c r="K57" s="15"/>
      <c r="L57" s="15"/>
      <c r="M57" s="15"/>
      <c r="N57" s="6"/>
      <c r="O57" s="8"/>
    </row>
    <row r="58" spans="2:15" s="122" customFormat="1" ht="13.5" customHeight="1">
      <c r="B58" s="22" t="s">
        <v>66</v>
      </c>
      <c r="C58" s="19"/>
      <c r="D58" s="9"/>
      <c r="E58" s="120"/>
      <c r="F58" s="121"/>
      <c r="G58" s="19" t="s">
        <v>66</v>
      </c>
      <c r="H58" s="16"/>
      <c r="I58" s="16"/>
      <c r="J58" s="16"/>
      <c r="K58" s="123"/>
      <c r="L58" s="123"/>
      <c r="M58" s="15"/>
      <c r="N58" s="9"/>
      <c r="O58" s="11"/>
    </row>
    <row r="59" spans="2:15" s="122" customFormat="1" ht="13.5" customHeight="1">
      <c r="B59" s="23" t="s">
        <v>67</v>
      </c>
      <c r="C59" s="20"/>
      <c r="D59" s="9"/>
      <c r="E59" s="120"/>
      <c r="F59" s="121"/>
      <c r="G59" s="20" t="s">
        <v>67</v>
      </c>
      <c r="H59" s="123"/>
      <c r="I59" s="10"/>
      <c r="J59" s="17"/>
      <c r="K59" s="17"/>
      <c r="L59" s="15"/>
      <c r="M59" s="15"/>
      <c r="N59" s="9"/>
      <c r="O59" s="11"/>
    </row>
    <row r="60" spans="2:15" s="122" customFormat="1" ht="13.5" customHeight="1">
      <c r="B60" s="21" t="s">
        <v>68</v>
      </c>
      <c r="C60" s="18"/>
      <c r="D60" s="12"/>
      <c r="E60" s="120"/>
      <c r="F60" s="121"/>
      <c r="G60" s="18" t="s">
        <v>69</v>
      </c>
      <c r="H60" s="123"/>
      <c r="I60" s="10"/>
      <c r="J60" s="15"/>
      <c r="K60" s="15"/>
      <c r="L60" s="15"/>
      <c r="M60" s="15"/>
      <c r="N60" s="12"/>
      <c r="O60" s="13"/>
    </row>
    <row r="61" spans="2:15" s="122" customFormat="1" ht="9" customHeight="1">
      <c r="B61" s="166"/>
      <c r="C61" s="117"/>
      <c r="D61" s="121"/>
      <c r="E61" s="120"/>
      <c r="F61" s="121"/>
      <c r="G61" s="125"/>
      <c r="H61" s="125"/>
      <c r="I61" s="125"/>
      <c r="J61" s="125"/>
      <c r="K61" s="125"/>
      <c r="L61" s="125"/>
      <c r="M61" s="125"/>
      <c r="N61" s="125"/>
      <c r="O61" s="126"/>
    </row>
    <row r="62" spans="2:15" s="122" customFormat="1" ht="13.5" customHeight="1">
      <c r="B62" s="167" t="s">
        <v>70</v>
      </c>
      <c r="C62" s="117"/>
      <c r="D62" s="121"/>
      <c r="E62" s="120"/>
      <c r="F62" s="121"/>
      <c r="G62" s="100"/>
      <c r="H62" s="123"/>
      <c r="I62" s="123"/>
      <c r="J62" s="123"/>
      <c r="K62" s="123"/>
      <c r="L62" s="123"/>
      <c r="M62" s="123"/>
      <c r="N62" s="123"/>
      <c r="O62" s="124"/>
    </row>
    <row r="63" spans="2:15" s="122" customFormat="1" ht="13.5" customHeight="1">
      <c r="B63" s="168" t="s">
        <v>71</v>
      </c>
      <c r="C63" s="117"/>
      <c r="D63" s="121"/>
      <c r="E63" s="120"/>
      <c r="F63" s="121"/>
      <c r="G63" s="121"/>
      <c r="H63" s="100"/>
      <c r="I63" s="123"/>
      <c r="J63" s="123"/>
      <c r="K63" s="123"/>
      <c r="L63" s="123"/>
      <c r="M63" s="123"/>
      <c r="N63" s="123"/>
      <c r="O63" s="124"/>
    </row>
    <row r="64" spans="2:15" s="122" customFormat="1" ht="9" customHeight="1">
      <c r="B64" s="169"/>
      <c r="C64" s="117"/>
      <c r="D64" s="121"/>
      <c r="E64" s="120"/>
      <c r="F64" s="121"/>
      <c r="G64" s="100"/>
      <c r="H64" s="127"/>
      <c r="I64" s="128"/>
      <c r="J64" s="127"/>
      <c r="K64" s="127"/>
      <c r="L64" s="123"/>
      <c r="M64" s="123"/>
      <c r="N64" s="123"/>
      <c r="O64" s="124"/>
    </row>
    <row r="65" spans="2:15" s="122" customFormat="1" ht="13.5" customHeight="1">
      <c r="B65" s="170" t="s">
        <v>66</v>
      </c>
      <c r="C65" s="118"/>
      <c r="D65" s="121"/>
      <c r="E65" s="120"/>
      <c r="F65" s="121"/>
      <c r="G65" s="100"/>
      <c r="H65" s="123"/>
      <c r="I65" s="123"/>
      <c r="J65" s="123"/>
      <c r="K65" s="123"/>
      <c r="L65" s="123"/>
      <c r="M65" s="123"/>
      <c r="N65" s="123"/>
      <c r="O65" s="124"/>
    </row>
    <row r="66" spans="2:15" s="122" customFormat="1" ht="21.75" customHeight="1">
      <c r="B66" s="170" t="s">
        <v>67</v>
      </c>
      <c r="C66" s="118"/>
      <c r="D66" s="172"/>
      <c r="E66" s="173"/>
      <c r="F66" s="172"/>
      <c r="G66" s="172"/>
      <c r="H66" s="172"/>
      <c r="I66" s="174"/>
      <c r="J66" s="174"/>
      <c r="K66" s="174"/>
      <c r="L66" s="174"/>
      <c r="M66" s="174"/>
      <c r="N66" s="174"/>
      <c r="O66" s="175"/>
    </row>
    <row r="67" spans="2:15" s="122" customFormat="1" ht="16.5">
      <c r="B67" s="23"/>
      <c r="C67" s="20"/>
      <c r="D67" s="17"/>
      <c r="E67" s="17"/>
      <c r="F67" s="17"/>
      <c r="G67" s="17"/>
      <c r="H67" s="176"/>
      <c r="I67" s="177"/>
      <c r="J67" s="177"/>
      <c r="K67" s="177"/>
      <c r="L67" s="177"/>
      <c r="M67" s="177"/>
      <c r="N67" s="177"/>
      <c r="O67" s="178"/>
    </row>
    <row r="68" spans="2:15" s="30" customFormat="1" ht="12.75">
      <c r="B68" s="25"/>
      <c r="C68" s="26"/>
      <c r="D68" s="27"/>
      <c r="E68" s="28"/>
      <c r="F68" s="27"/>
      <c r="G68" s="27"/>
      <c r="H68" s="27"/>
      <c r="I68" s="52"/>
      <c r="J68" s="52"/>
      <c r="K68" s="52"/>
      <c r="L68" s="52"/>
      <c r="M68" s="52"/>
      <c r="N68" s="52"/>
      <c r="O68" s="98"/>
    </row>
    <row r="69" spans="2:15" s="30" customFormat="1" ht="13.5">
      <c r="B69" s="247" t="s">
        <v>72</v>
      </c>
      <c r="C69" s="248"/>
      <c r="D69" s="27"/>
      <c r="E69" s="28"/>
      <c r="F69" s="27"/>
      <c r="G69" s="27"/>
      <c r="H69" s="27"/>
      <c r="I69" s="27"/>
      <c r="J69" s="27"/>
      <c r="K69" s="27"/>
      <c r="L69" s="27"/>
      <c r="M69" s="27"/>
      <c r="N69" s="27"/>
      <c r="O69" s="29"/>
    </row>
    <row r="70" spans="2:15" s="30" customFormat="1" ht="42.75" customHeight="1">
      <c r="B70" s="218" t="s">
        <v>73</v>
      </c>
      <c r="C70" s="219"/>
      <c r="D70" s="219"/>
      <c r="E70" s="219"/>
      <c r="F70" s="219"/>
      <c r="G70" s="219"/>
      <c r="H70" s="219"/>
      <c r="I70" s="219"/>
      <c r="J70" s="219"/>
      <c r="K70" s="219"/>
      <c r="L70" s="219"/>
      <c r="M70" s="219"/>
      <c r="N70" s="219"/>
      <c r="O70" s="220"/>
    </row>
    <row r="71" spans="2:27" s="2" customFormat="1" ht="13.5">
      <c r="B71" s="223" t="s">
        <v>74</v>
      </c>
      <c r="C71" s="224"/>
      <c r="D71" s="224"/>
      <c r="E71" s="224"/>
      <c r="F71" s="224"/>
      <c r="G71" s="224"/>
      <c r="H71" s="224"/>
      <c r="I71" s="224"/>
      <c r="J71" s="224"/>
      <c r="K71" s="224"/>
      <c r="L71" s="224"/>
      <c r="M71" s="224"/>
      <c r="N71" s="224"/>
      <c r="O71" s="225"/>
      <c r="P71" s="105"/>
      <c r="Q71" s="105"/>
      <c r="R71" s="105"/>
      <c r="S71" s="105"/>
      <c r="T71" s="105"/>
      <c r="U71" s="105"/>
      <c r="V71" s="105"/>
      <c r="W71" s="105"/>
      <c r="X71" s="105"/>
      <c r="Y71" s="105"/>
      <c r="Z71" s="105"/>
      <c r="AA71" s="105"/>
    </row>
    <row r="72" spans="2:27" s="2" customFormat="1" ht="18" customHeight="1">
      <c r="B72" s="226" t="s">
        <v>75</v>
      </c>
      <c r="C72" s="227"/>
      <c r="D72" s="227"/>
      <c r="E72" s="227"/>
      <c r="F72" s="227"/>
      <c r="G72" s="227"/>
      <c r="H72" s="227"/>
      <c r="I72" s="227"/>
      <c r="J72" s="227"/>
      <c r="K72" s="227"/>
      <c r="L72" s="227"/>
      <c r="M72" s="227"/>
      <c r="N72" s="227"/>
      <c r="O72" s="228"/>
      <c r="P72" s="104"/>
      <c r="Q72" s="104"/>
      <c r="R72" s="104"/>
      <c r="S72" s="104"/>
      <c r="T72" s="104"/>
      <c r="U72" s="104"/>
      <c r="V72" s="104"/>
      <c r="W72" s="104"/>
      <c r="X72" s="104"/>
      <c r="Y72" s="104"/>
      <c r="Z72" s="104"/>
      <c r="AA72" s="104"/>
    </row>
    <row r="73" spans="2:27" s="2" customFormat="1" ht="39.75" customHeight="1">
      <c r="B73" s="226" t="s">
        <v>76</v>
      </c>
      <c r="C73" s="227"/>
      <c r="D73" s="227"/>
      <c r="E73" s="227"/>
      <c r="F73" s="227"/>
      <c r="G73" s="227"/>
      <c r="H73" s="227"/>
      <c r="I73" s="227"/>
      <c r="J73" s="227"/>
      <c r="K73" s="227"/>
      <c r="L73" s="227"/>
      <c r="M73" s="227"/>
      <c r="N73" s="227"/>
      <c r="O73" s="228"/>
      <c r="P73" s="104"/>
      <c r="Q73" s="104"/>
      <c r="R73" s="104"/>
      <c r="S73" s="104"/>
      <c r="T73" s="104"/>
      <c r="U73" s="104"/>
      <c r="V73" s="104"/>
      <c r="W73" s="104"/>
      <c r="X73" s="104"/>
      <c r="Y73" s="104"/>
      <c r="Z73" s="104"/>
      <c r="AA73" s="104"/>
    </row>
    <row r="74" spans="2:27" s="2" customFormat="1" ht="60" customHeight="1">
      <c r="B74" s="226" t="s">
        <v>77</v>
      </c>
      <c r="C74" s="227"/>
      <c r="D74" s="227"/>
      <c r="E74" s="227"/>
      <c r="F74" s="227"/>
      <c r="G74" s="227"/>
      <c r="H74" s="227"/>
      <c r="I74" s="227"/>
      <c r="J74" s="227"/>
      <c r="K74" s="227"/>
      <c r="L74" s="227"/>
      <c r="M74" s="227"/>
      <c r="N74" s="227"/>
      <c r="O74" s="228"/>
      <c r="P74" s="104"/>
      <c r="Q74" s="104"/>
      <c r="R74" s="104"/>
      <c r="S74" s="104"/>
      <c r="T74" s="104"/>
      <c r="U74" s="104"/>
      <c r="V74" s="104"/>
      <c r="W74" s="104"/>
      <c r="X74" s="104"/>
      <c r="Y74" s="104"/>
      <c r="Z74" s="104"/>
      <c r="AA74" s="104"/>
    </row>
    <row r="75" spans="2:15" ht="13.5">
      <c r="B75" s="14"/>
      <c r="C75" s="102"/>
      <c r="D75" s="102"/>
      <c r="E75" s="102"/>
      <c r="F75" s="102"/>
      <c r="G75" s="102"/>
      <c r="H75" s="102"/>
      <c r="I75" s="102"/>
      <c r="J75" s="27"/>
      <c r="K75" s="27"/>
      <c r="L75" s="27"/>
      <c r="M75" s="196"/>
      <c r="N75" s="196"/>
      <c r="O75" s="196"/>
    </row>
    <row r="76" spans="2:15" ht="12.75">
      <c r="B76" s="103"/>
      <c r="C76" s="4"/>
      <c r="D76" s="4"/>
      <c r="E76" s="4"/>
      <c r="F76" s="4"/>
      <c r="G76" s="4"/>
      <c r="H76" s="4"/>
      <c r="I76" s="4"/>
      <c r="J76" s="4"/>
      <c r="K76" s="4"/>
      <c r="L76" s="4"/>
      <c r="M76" s="242"/>
      <c r="N76" s="197"/>
      <c r="O76" s="198"/>
    </row>
    <row r="77" spans="1:15" s="1" customFormat="1" ht="13.5">
      <c r="A77" s="30"/>
      <c r="B77" s="103"/>
      <c r="C77" s="4"/>
      <c r="D77" s="4"/>
      <c r="E77" s="4"/>
      <c r="F77" s="4"/>
      <c r="G77" s="4"/>
      <c r="H77" s="4"/>
      <c r="I77" s="4"/>
      <c r="J77" s="4"/>
      <c r="K77" s="4"/>
      <c r="L77" s="4"/>
      <c r="M77" s="242"/>
      <c r="N77" s="197"/>
      <c r="O77" s="198"/>
    </row>
    <row r="78" spans="1:15" s="1" customFormat="1" ht="13.5">
      <c r="A78" s="30"/>
      <c r="B78" s="103"/>
      <c r="C78" s="4"/>
      <c r="D78" s="4"/>
      <c r="E78" s="4"/>
      <c r="F78" s="4"/>
      <c r="G78" s="4"/>
      <c r="H78" s="4"/>
      <c r="I78" s="4"/>
      <c r="J78" s="4"/>
      <c r="K78" s="4"/>
      <c r="L78" s="4"/>
      <c r="M78" s="199"/>
      <c r="N78" s="197"/>
      <c r="O78" s="198"/>
    </row>
    <row r="79" spans="1:15" s="1" customFormat="1" ht="11.25" customHeight="1">
      <c r="A79" s="30"/>
      <c r="B79" s="215"/>
      <c r="C79" s="216"/>
      <c r="D79" s="216"/>
      <c r="E79" s="216"/>
      <c r="F79" s="216"/>
      <c r="G79" s="216"/>
      <c r="H79" s="216"/>
      <c r="I79" s="216"/>
      <c r="J79" s="216"/>
      <c r="K79" s="216"/>
      <c r="L79" s="216"/>
      <c r="M79" s="216"/>
      <c r="N79" s="216"/>
      <c r="O79" s="217"/>
    </row>
    <row r="80" spans="1:15" s="1" customFormat="1" ht="30" customHeight="1">
      <c r="A80" s="30"/>
      <c r="B80" s="103"/>
      <c r="C80" s="4"/>
      <c r="D80" s="4"/>
      <c r="E80" s="4"/>
      <c r="F80" s="4"/>
      <c r="G80" s="4"/>
      <c r="H80" s="4"/>
      <c r="I80" s="4"/>
      <c r="J80" s="4"/>
      <c r="K80" s="4"/>
      <c r="L80" s="4"/>
      <c r="M80" s="4"/>
      <c r="N80" s="4"/>
      <c r="O80" s="97"/>
    </row>
    <row r="81" spans="2:15" ht="16.5">
      <c r="B81" s="232" t="s">
        <v>78</v>
      </c>
      <c r="C81" s="233"/>
      <c r="D81" s="233"/>
      <c r="E81" s="233"/>
      <c r="F81" s="233"/>
      <c r="G81" s="233"/>
      <c r="H81" s="233"/>
      <c r="I81" s="233"/>
      <c r="J81" s="233"/>
      <c r="K81" s="233"/>
      <c r="L81" s="233"/>
      <c r="M81" s="233"/>
      <c r="N81" s="233"/>
      <c r="O81" s="234"/>
    </row>
    <row r="82" spans="2:15" ht="12.75">
      <c r="B82" s="103"/>
      <c r="C82" s="4"/>
      <c r="D82" s="4"/>
      <c r="E82" s="4"/>
      <c r="F82" s="4"/>
      <c r="G82" s="4"/>
      <c r="H82" s="4"/>
      <c r="I82" s="4"/>
      <c r="J82" s="4"/>
      <c r="K82" s="4"/>
      <c r="L82" s="4"/>
      <c r="M82" s="4"/>
      <c r="N82" s="4"/>
      <c r="O82" s="97"/>
    </row>
    <row r="83" spans="2:15" ht="21.75" customHeight="1">
      <c r="B83" s="235" t="s">
        <v>79</v>
      </c>
      <c r="C83" s="230"/>
      <c r="D83" s="230"/>
      <c r="E83" s="230"/>
      <c r="F83" s="230"/>
      <c r="G83" s="230"/>
      <c r="H83" s="230"/>
      <c r="I83" s="230"/>
      <c r="J83" s="230"/>
      <c r="K83" s="230"/>
      <c r="L83" s="230"/>
      <c r="M83" s="230"/>
      <c r="N83" s="230"/>
      <c r="O83" s="236"/>
    </row>
    <row r="84" spans="2:15" ht="12.75">
      <c r="B84" s="171"/>
      <c r="C84" s="163"/>
      <c r="D84" s="163"/>
      <c r="E84" s="163"/>
      <c r="F84" s="163"/>
      <c r="G84" s="163"/>
      <c r="H84" s="163"/>
      <c r="I84" s="4"/>
      <c r="J84" s="4"/>
      <c r="K84" s="4"/>
      <c r="L84" s="4"/>
      <c r="M84" s="4"/>
      <c r="N84" s="4"/>
      <c r="O84" s="97"/>
    </row>
    <row r="85" spans="2:15" ht="39.75" customHeight="1">
      <c r="B85" s="235" t="s">
        <v>80</v>
      </c>
      <c r="C85" s="230"/>
      <c r="D85" s="230"/>
      <c r="E85" s="230"/>
      <c r="F85" s="230"/>
      <c r="G85" s="230"/>
      <c r="H85" s="230"/>
      <c r="I85" s="230"/>
      <c r="J85" s="230"/>
      <c r="K85" s="230"/>
      <c r="L85" s="230"/>
      <c r="M85" s="230"/>
      <c r="N85" s="230"/>
      <c r="O85" s="236"/>
    </row>
    <row r="86" spans="2:15" ht="12.75">
      <c r="B86" s="171"/>
      <c r="C86" s="163"/>
      <c r="D86" s="163"/>
      <c r="E86" s="163"/>
      <c r="F86" s="163"/>
      <c r="G86" s="163"/>
      <c r="H86" s="163"/>
      <c r="I86" s="4"/>
      <c r="J86" s="4"/>
      <c r="K86" s="4"/>
      <c r="L86" s="4"/>
      <c r="M86" s="4"/>
      <c r="N86" s="4"/>
      <c r="O86" s="97"/>
    </row>
    <row r="87" spans="2:15" ht="39.75" customHeight="1">
      <c r="B87" s="237" t="s">
        <v>81</v>
      </c>
      <c r="C87" s="238"/>
      <c r="D87" s="238"/>
      <c r="E87" s="238"/>
      <c r="F87" s="238"/>
      <c r="G87" s="238"/>
      <c r="H87" s="238"/>
      <c r="I87" s="238"/>
      <c r="J87" s="238"/>
      <c r="K87" s="238"/>
      <c r="L87" s="238"/>
      <c r="M87" s="238"/>
      <c r="N87" s="238"/>
      <c r="O87" s="239"/>
    </row>
    <row r="117" spans="5:11" ht="16.5">
      <c r="E117" s="232" t="s">
        <v>78</v>
      </c>
      <c r="F117" s="233"/>
      <c r="G117" s="233"/>
      <c r="H117" s="233"/>
      <c r="I117" s="233"/>
      <c r="J117" s="233"/>
      <c r="K117" s="234"/>
    </row>
    <row r="118" spans="5:11" ht="12.75">
      <c r="E118" s="163"/>
      <c r="F118" s="163"/>
      <c r="G118" s="163"/>
      <c r="H118" s="163"/>
      <c r="I118" s="163"/>
      <c r="J118" s="163"/>
      <c r="K118" s="163"/>
    </row>
    <row r="119" spans="5:11" ht="12.75">
      <c r="E119" s="229" t="s">
        <v>79</v>
      </c>
      <c r="F119" s="230"/>
      <c r="G119" s="230"/>
      <c r="H119" s="230"/>
      <c r="I119" s="230"/>
      <c r="J119" s="230"/>
      <c r="K119" s="231"/>
    </row>
    <row r="120" spans="5:11" ht="12.75">
      <c r="E120" s="163"/>
      <c r="F120" s="163"/>
      <c r="G120" s="163"/>
      <c r="H120" s="163"/>
      <c r="I120" s="163"/>
      <c r="J120" s="163"/>
      <c r="K120" s="163"/>
    </row>
    <row r="121" spans="5:11" ht="12.75">
      <c r="E121" s="229" t="s">
        <v>80</v>
      </c>
      <c r="F121" s="230"/>
      <c r="G121" s="230"/>
      <c r="H121" s="230"/>
      <c r="I121" s="230"/>
      <c r="J121" s="230"/>
      <c r="K121" s="231"/>
    </row>
    <row r="122" spans="5:11" ht="12.75">
      <c r="E122" s="163"/>
      <c r="F122" s="163"/>
      <c r="G122" s="163"/>
      <c r="H122" s="163"/>
      <c r="I122" s="163"/>
      <c r="J122" s="163"/>
      <c r="K122" s="163"/>
    </row>
    <row r="123" spans="5:11" ht="12.75">
      <c r="E123" s="229" t="s">
        <v>82</v>
      </c>
      <c r="F123" s="230"/>
      <c r="G123" s="230"/>
      <c r="H123" s="230"/>
      <c r="I123" s="230"/>
      <c r="J123" s="230"/>
      <c r="K123" s="231"/>
    </row>
    <row r="124" spans="5:11" ht="12.75">
      <c r="E124" s="163"/>
      <c r="F124" s="163"/>
      <c r="G124" s="163"/>
      <c r="H124" s="163"/>
      <c r="I124" s="163"/>
      <c r="J124" s="163"/>
      <c r="K124" s="163"/>
    </row>
    <row r="125" spans="5:11" ht="12.75">
      <c r="E125" s="229" t="s">
        <v>81</v>
      </c>
      <c r="F125" s="230"/>
      <c r="G125" s="230"/>
      <c r="H125" s="230"/>
      <c r="I125" s="230"/>
      <c r="J125" s="230"/>
      <c r="K125" s="231"/>
    </row>
  </sheetData>
  <sheetProtection/>
  <mergeCells count="52">
    <mergeCell ref="N14:O14"/>
    <mergeCell ref="B32:O32"/>
    <mergeCell ref="K14:M14"/>
    <mergeCell ref="B14:B15"/>
    <mergeCell ref="D35:E35"/>
    <mergeCell ref="I35:J35"/>
    <mergeCell ref="B50:D50"/>
    <mergeCell ref="D34:E34"/>
    <mergeCell ref="B74:O74"/>
    <mergeCell ref="B52:L52"/>
    <mergeCell ref="B69:C69"/>
    <mergeCell ref="G55:O55"/>
    <mergeCell ref="C14:C15"/>
    <mergeCell ref="D14:D15"/>
    <mergeCell ref="E14:G14"/>
    <mergeCell ref="H14:J14"/>
    <mergeCell ref="I34:J34"/>
    <mergeCell ref="C3:K3"/>
    <mergeCell ref="D33:E33"/>
    <mergeCell ref="I33:J33"/>
    <mergeCell ref="E119:K119"/>
    <mergeCell ref="E121:K121"/>
    <mergeCell ref="E123:K123"/>
    <mergeCell ref="E125:K125"/>
    <mergeCell ref="B81:O81"/>
    <mergeCell ref="B83:O83"/>
    <mergeCell ref="B85:O85"/>
    <mergeCell ref="B87:O87"/>
    <mergeCell ref="E117:K117"/>
    <mergeCell ref="B79:O79"/>
    <mergeCell ref="B70:O70"/>
    <mergeCell ref="B53:D53"/>
    <mergeCell ref="B71:O71"/>
    <mergeCell ref="B72:O72"/>
    <mergeCell ref="B73:O73"/>
    <mergeCell ref="M76:M77"/>
    <mergeCell ref="N1:O1"/>
    <mergeCell ref="L2:M2"/>
    <mergeCell ref="N2:O2"/>
    <mergeCell ref="L3:M3"/>
    <mergeCell ref="N3:O3"/>
    <mergeCell ref="C1:K2"/>
    <mergeCell ref="B1:B3"/>
    <mergeCell ref="L1:M1"/>
    <mergeCell ref="I5:J5"/>
    <mergeCell ref="B10:C10"/>
    <mergeCell ref="D10:E10"/>
    <mergeCell ref="C7:O7"/>
    <mergeCell ref="C8:O8"/>
    <mergeCell ref="C9:O9"/>
    <mergeCell ref="C6:F6"/>
    <mergeCell ref="H6:I6"/>
  </mergeCells>
  <printOptions horizontalCentered="1"/>
  <pageMargins left="0.984251968503937" right="0.5905511811023623" top="0.7480314960629921" bottom="0.35433070866141736" header="0.31496062992125984" footer="0.31496062992125984"/>
  <pageSetup fitToHeight="0" fitToWidth="1" horizontalDpi="600" verticalDpi="600" orientation="landscape" scale="47" r:id="rId4"/>
  <headerFooter alignWithMargins="0">
    <oddFooter>&amp;CPágina &amp;P de &amp;N</oddFooter>
  </headerFooter>
  <rowBreaks count="2" manualBreakCount="2">
    <brk id="66" min="1" max="14" man="1"/>
    <brk id="79" min="1" max="14" man="1"/>
  </rowBreaks>
  <colBreaks count="1" manualBreakCount="1">
    <brk id="3" max="7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Juliana</dc:creator>
  <cp:keywords/>
  <dc:description/>
  <cp:lastModifiedBy>John Fredy Cortes Reyes</cp:lastModifiedBy>
  <cp:lastPrinted>2017-01-04T16:46:54Z</cp:lastPrinted>
  <dcterms:created xsi:type="dcterms:W3CDTF">2013-08-06T17:29:41Z</dcterms:created>
  <dcterms:modified xsi:type="dcterms:W3CDTF">2017-02-27T22:01:59Z</dcterms:modified>
  <cp:category/>
  <cp:version/>
  <cp:contentType/>
  <cp:contentStatus/>
</cp:coreProperties>
</file>